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heat_map/LIVE/"/>
    </mc:Choice>
  </mc:AlternateContent>
  <xr:revisionPtr revIDLastSave="0" documentId="13_ncr:1_{7DE289A6-6B48-4E45-B0A0-CDE15E01615C}" xr6:coauthVersionLast="47" xr6:coauthVersionMax="47" xr10:uidLastSave="{00000000-0000-0000-0000-000000000000}"/>
  <bookViews>
    <workbookView xWindow="21800" yWindow="2240" windowWidth="23980" windowHeight="17540" firstSheet="11" activeTab="21" xr2:uid="{00000000-000D-0000-FFFF-FFFF00000000}"/>
  </bookViews>
  <sheets>
    <sheet name="2.5_hist_sal" sheetId="30" r:id="rId1"/>
    <sheet name="2.5_hist_age" sheetId="25" r:id="rId2"/>
    <sheet name="2.8_hist_sal" sheetId="31" r:id="rId3"/>
    <sheet name="2.8_hist_age" sheetId="27" r:id="rId4"/>
    <sheet name="3.0_hist_sal" sheetId="32" r:id="rId5"/>
    <sheet name="3.0_hist_age" sheetId="29" r:id="rId6"/>
    <sheet name="Chart&lt;60k" sheetId="35" r:id="rId7"/>
    <sheet name="Chart&lt;40k" sheetId="34" r:id="rId8"/>
    <sheet name="Heat_map" sheetId="9" r:id="rId9"/>
    <sheet name="2.5_histo_data" sheetId="23" r:id="rId10"/>
    <sheet name="age_banding" sheetId="37" r:id="rId11"/>
    <sheet name="2.8_histo_data" sheetId="26" r:id="rId12"/>
    <sheet name="3.0_histo_data" sheetId="28" r:id="rId13"/>
    <sheet name="cpi_2.5" sheetId="4" r:id="rId14"/>
    <sheet name="2.5_basic" sheetId="13" r:id="rId15"/>
    <sheet name="2.5_piv_lin" sheetId="14" r:id="rId16"/>
    <sheet name="2.5_RESULT" sheetId="17" r:id="rId17"/>
    <sheet name="cpi_2.8" sheetId="5" r:id="rId18"/>
    <sheet name="2.8_basic" sheetId="7" r:id="rId19"/>
    <sheet name="2.8_piv_lin" sheetId="8" r:id="rId20"/>
    <sheet name="2.8_RESULT" sheetId="10" r:id="rId21"/>
    <sheet name="cpi_3.0" sheetId="6" r:id="rId22"/>
    <sheet name="3.0_basic" sheetId="18" r:id="rId23"/>
    <sheet name="3.0_piv_lin" sheetId="20" r:id="rId24"/>
    <sheet name="3.0_RESULT" sheetId="22" r:id="rId25"/>
    <sheet name="Sorted_raw" sheetId="3" r:id="rId26"/>
    <sheet name="RAW" sheetId="1" r:id="rId27"/>
    <sheet name="RAW2" sheetId="33" r:id="rId28"/>
    <sheet name="Inputs_refs" sheetId="2" r:id="rId29"/>
  </sheets>
  <definedNames>
    <definedName name="_xlnm._FilterDatabase" localSheetId="25" hidden="1">Sorted_raw!$A$1:$H$931</definedName>
  </definedNames>
  <calcPr calcId="191029"/>
  <pivotCaches>
    <pivotCache cacheId="6" r:id="rId30"/>
    <pivotCache cacheId="7" r:id="rId31"/>
    <pivotCache cacheId="8" r:id="rId3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11" i="6" l="1"/>
  <c r="AE310" i="6"/>
  <c r="AE309" i="6"/>
  <c r="AE308" i="6"/>
  <c r="AE307" i="6"/>
  <c r="AE306" i="6"/>
  <c r="AE305" i="6"/>
  <c r="AE304" i="6"/>
  <c r="AE303" i="6"/>
  <c r="AE302" i="6"/>
  <c r="AE301" i="6"/>
  <c r="AE300" i="6"/>
  <c r="AE299" i="6"/>
  <c r="AE298" i="6"/>
  <c r="AE297" i="6"/>
  <c r="AE296" i="6"/>
  <c r="AE295" i="6"/>
  <c r="AE294" i="6"/>
  <c r="AE293" i="6"/>
  <c r="AE292" i="6"/>
  <c r="AE291" i="6"/>
  <c r="AE290" i="6"/>
  <c r="AE289" i="6"/>
  <c r="AE288" i="6"/>
  <c r="AE287" i="6"/>
  <c r="AE286" i="6"/>
  <c r="AE285" i="6"/>
  <c r="AE284" i="6"/>
  <c r="AE283" i="6"/>
  <c r="AE282" i="6"/>
  <c r="AE281" i="6"/>
  <c r="AE280" i="6"/>
  <c r="AE279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311" i="5"/>
  <c r="AE310" i="5"/>
  <c r="AE309" i="5"/>
  <c r="AE308" i="5"/>
  <c r="AE307" i="5"/>
  <c r="AE306" i="5"/>
  <c r="AE305" i="5"/>
  <c r="AE304" i="5"/>
  <c r="AE303" i="5"/>
  <c r="AE302" i="5"/>
  <c r="AE301" i="5"/>
  <c r="AE300" i="5"/>
  <c r="AE299" i="5"/>
  <c r="AE298" i="5"/>
  <c r="AE297" i="5"/>
  <c r="AE296" i="5"/>
  <c r="AE295" i="5"/>
  <c r="AE294" i="5"/>
  <c r="AE293" i="5"/>
  <c r="AE292" i="5"/>
  <c r="AE291" i="5"/>
  <c r="AE290" i="5"/>
  <c r="AE289" i="5"/>
  <c r="AE288" i="5"/>
  <c r="AE287" i="5"/>
  <c r="AE286" i="5"/>
  <c r="AE285" i="5"/>
  <c r="AE284" i="5"/>
  <c r="AE283" i="5"/>
  <c r="AE282" i="5"/>
  <c r="AE281" i="5"/>
  <c r="AE280" i="5"/>
  <c r="AE279" i="5"/>
  <c r="AE278" i="5"/>
  <c r="AE277" i="5"/>
  <c r="AE276" i="5"/>
  <c r="AE275" i="5"/>
  <c r="AE274" i="5"/>
  <c r="AE273" i="5"/>
  <c r="AE272" i="5"/>
  <c r="AE271" i="5"/>
  <c r="AE270" i="5"/>
  <c r="AE269" i="5"/>
  <c r="AE268" i="5"/>
  <c r="AE267" i="5"/>
  <c r="AE266" i="5"/>
  <c r="AE265" i="5"/>
  <c r="AE264" i="5"/>
  <c r="AE263" i="5"/>
  <c r="AE262" i="5"/>
  <c r="AE261" i="5"/>
  <c r="AE260" i="5"/>
  <c r="AE259" i="5"/>
  <c r="AE258" i="5"/>
  <c r="AE257" i="5"/>
  <c r="AE256" i="5"/>
  <c r="AE255" i="5"/>
  <c r="AE254" i="5"/>
  <c r="AE253" i="5"/>
  <c r="AE252" i="5"/>
  <c r="AE251" i="5"/>
  <c r="AE250" i="5"/>
  <c r="AE249" i="5"/>
  <c r="AE248" i="5"/>
  <c r="AE247" i="5"/>
  <c r="AE246" i="5"/>
  <c r="AE245" i="5"/>
  <c r="AE244" i="5"/>
  <c r="AE243" i="5"/>
  <c r="AE242" i="5"/>
  <c r="AE241" i="5"/>
  <c r="AE240" i="5"/>
  <c r="AE239" i="5"/>
  <c r="AE238" i="5"/>
  <c r="AE237" i="5"/>
  <c r="AE236" i="5"/>
  <c r="AE235" i="5"/>
  <c r="AE234" i="5"/>
  <c r="AE233" i="5"/>
  <c r="AE232" i="5"/>
  <c r="AE231" i="5"/>
  <c r="AE230" i="5"/>
  <c r="AE229" i="5"/>
  <c r="AE228" i="5"/>
  <c r="AE227" i="5"/>
  <c r="AE226" i="5"/>
  <c r="AE225" i="5"/>
  <c r="AE224" i="5"/>
  <c r="AE223" i="5"/>
  <c r="AE222" i="5"/>
  <c r="AE221" i="5"/>
  <c r="AE220" i="5"/>
  <c r="AE219" i="5"/>
  <c r="AE218" i="5"/>
  <c r="AE217" i="5"/>
  <c r="AE216" i="5"/>
  <c r="AE215" i="5"/>
  <c r="AE214" i="5"/>
  <c r="AE213" i="5"/>
  <c r="AE212" i="5"/>
  <c r="AE211" i="5"/>
  <c r="AE210" i="5"/>
  <c r="AE209" i="5"/>
  <c r="AE208" i="5"/>
  <c r="AE207" i="5"/>
  <c r="AE206" i="5"/>
  <c r="AE205" i="5"/>
  <c r="AE204" i="5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F41" i="26"/>
  <c r="K21" i="37"/>
  <c r="C17" i="37"/>
  <c r="D17" i="37"/>
  <c r="E17" i="37"/>
  <c r="F17" i="37"/>
  <c r="G17" i="37"/>
  <c r="H17" i="37"/>
  <c r="I17" i="37"/>
  <c r="J17" i="37"/>
  <c r="K17" i="37"/>
  <c r="C18" i="37"/>
  <c r="D18" i="37"/>
  <c r="E18" i="37"/>
  <c r="F18" i="37"/>
  <c r="G18" i="37"/>
  <c r="H18" i="37"/>
  <c r="I18" i="37"/>
  <c r="J18" i="37"/>
  <c r="K18" i="37"/>
  <c r="C19" i="37"/>
  <c r="D19" i="37"/>
  <c r="E19" i="37"/>
  <c r="F19" i="37"/>
  <c r="G19" i="37"/>
  <c r="H19" i="37"/>
  <c r="I19" i="37"/>
  <c r="J19" i="37"/>
  <c r="K19" i="37"/>
  <c r="C20" i="37"/>
  <c r="D20" i="37"/>
  <c r="E20" i="37"/>
  <c r="F20" i="37"/>
  <c r="G20" i="37"/>
  <c r="H20" i="37"/>
  <c r="I20" i="37"/>
  <c r="J20" i="37"/>
  <c r="K20" i="37"/>
  <c r="B20" i="37"/>
  <c r="B19" i="37"/>
  <c r="B18" i="37"/>
  <c r="B17" i="37"/>
  <c r="M5" i="37"/>
  <c r="M6" i="37"/>
  <c r="M7" i="37"/>
  <c r="M8" i="37"/>
  <c r="M9" i="37"/>
  <c r="M10" i="37"/>
  <c r="M11" i="37"/>
  <c r="M12" i="37"/>
  <c r="M13" i="37"/>
  <c r="M4" i="37"/>
  <c r="L6" i="37"/>
  <c r="L7" i="37"/>
  <c r="L8" i="37"/>
  <c r="L9" i="37" s="1"/>
  <c r="L10" i="37" s="1"/>
  <c r="L11" i="37" s="1"/>
  <c r="L12" i="37" s="1"/>
  <c r="L13" i="37" s="1"/>
  <c r="L5" i="37"/>
  <c r="L4" i="37"/>
  <c r="J3" i="37"/>
  <c r="K3" i="37"/>
  <c r="J4" i="37"/>
  <c r="K4" i="37"/>
  <c r="J5" i="37"/>
  <c r="K5" i="37"/>
  <c r="J6" i="37"/>
  <c r="K6" i="37"/>
  <c r="J7" i="37"/>
  <c r="K7" i="37"/>
  <c r="J8" i="37"/>
  <c r="K8" i="37"/>
  <c r="J9" i="37"/>
  <c r="K9" i="37"/>
  <c r="J10" i="37"/>
  <c r="K10" i="37"/>
  <c r="J11" i="37"/>
  <c r="K11" i="37"/>
  <c r="J12" i="37"/>
  <c r="K12" i="37"/>
  <c r="J13" i="37"/>
  <c r="K13" i="37"/>
  <c r="B3" i="37"/>
  <c r="C3" i="37"/>
  <c r="D3" i="37"/>
  <c r="E3" i="37"/>
  <c r="F3" i="37"/>
  <c r="G3" i="37"/>
  <c r="H3" i="37"/>
  <c r="I3" i="37"/>
  <c r="B4" i="37"/>
  <c r="C4" i="37"/>
  <c r="D4" i="37"/>
  <c r="E4" i="37"/>
  <c r="F4" i="37"/>
  <c r="G4" i="37"/>
  <c r="H4" i="37"/>
  <c r="I4" i="37"/>
  <c r="B5" i="37"/>
  <c r="C5" i="37"/>
  <c r="D5" i="37"/>
  <c r="E5" i="37"/>
  <c r="F5" i="37"/>
  <c r="G5" i="37"/>
  <c r="H5" i="37"/>
  <c r="I5" i="37"/>
  <c r="B6" i="37"/>
  <c r="C6" i="37"/>
  <c r="D6" i="37"/>
  <c r="E6" i="37"/>
  <c r="F6" i="37"/>
  <c r="G6" i="37"/>
  <c r="H6" i="37"/>
  <c r="I6" i="37"/>
  <c r="B7" i="37"/>
  <c r="C7" i="37"/>
  <c r="D7" i="37"/>
  <c r="E7" i="37"/>
  <c r="F7" i="37"/>
  <c r="G7" i="37"/>
  <c r="H7" i="37"/>
  <c r="I7" i="37"/>
  <c r="B8" i="37"/>
  <c r="C8" i="37"/>
  <c r="D8" i="37"/>
  <c r="E8" i="37"/>
  <c r="F8" i="37"/>
  <c r="G8" i="37"/>
  <c r="H8" i="37"/>
  <c r="I8" i="37"/>
  <c r="B9" i="37"/>
  <c r="C9" i="37"/>
  <c r="D9" i="37"/>
  <c r="E9" i="37"/>
  <c r="F9" i="37"/>
  <c r="G9" i="37"/>
  <c r="H9" i="37"/>
  <c r="I9" i="37"/>
  <c r="B10" i="37"/>
  <c r="C10" i="37"/>
  <c r="D10" i="37"/>
  <c r="E10" i="37"/>
  <c r="F10" i="37"/>
  <c r="G10" i="37"/>
  <c r="H10" i="37"/>
  <c r="I10" i="37"/>
  <c r="B11" i="37"/>
  <c r="C11" i="37"/>
  <c r="D11" i="37"/>
  <c r="E11" i="37"/>
  <c r="F11" i="37"/>
  <c r="G11" i="37"/>
  <c r="H11" i="37"/>
  <c r="I11" i="37"/>
  <c r="B12" i="37"/>
  <c r="C12" i="37"/>
  <c r="D12" i="37"/>
  <c r="E12" i="37"/>
  <c r="F12" i="37"/>
  <c r="G12" i="37"/>
  <c r="H12" i="37"/>
  <c r="I12" i="37"/>
  <c r="B13" i="37"/>
  <c r="C13" i="37"/>
  <c r="D13" i="37"/>
  <c r="E13" i="37"/>
  <c r="F13" i="37"/>
  <c r="G13" i="37"/>
  <c r="H13" i="37"/>
  <c r="I13" i="37"/>
  <c r="A4" i="37"/>
  <c r="A5" i="37"/>
  <c r="A6" i="37"/>
  <c r="A7" i="37"/>
  <c r="A8" i="37"/>
  <c r="A9" i="37"/>
  <c r="A10" i="37"/>
  <c r="A11" i="37"/>
  <c r="A12" i="37"/>
  <c r="A13" i="37"/>
  <c r="A3" i="37"/>
  <c r="V40" i="28"/>
  <c r="W40" i="28"/>
  <c r="W39" i="28"/>
  <c r="X38" i="28"/>
  <c r="O38" i="28"/>
  <c r="P38" i="28"/>
  <c r="Q38" i="28"/>
  <c r="R38" i="28"/>
  <c r="S38" i="28"/>
  <c r="T38" i="28"/>
  <c r="U38" i="28"/>
  <c r="V38" i="28"/>
  <c r="W38" i="28"/>
  <c r="X44" i="28"/>
  <c r="W44" i="28"/>
  <c r="X43" i="28"/>
  <c r="W43" i="28"/>
  <c r="X20" i="28"/>
  <c r="X21" i="28"/>
  <c r="X22" i="28"/>
  <c r="X23" i="28"/>
  <c r="X19" i="28"/>
  <c r="X37" i="28"/>
  <c r="W37" i="28"/>
  <c r="W29" i="28"/>
  <c r="V29" i="23"/>
  <c r="V43" i="23"/>
  <c r="V37" i="23"/>
  <c r="C5" i="28"/>
  <c r="C77" i="28" s="1"/>
  <c r="D5" i="28"/>
  <c r="E5" i="28"/>
  <c r="F5" i="28"/>
  <c r="G5" i="28"/>
  <c r="H5" i="28"/>
  <c r="I5" i="28"/>
  <c r="I168" i="28" s="1"/>
  <c r="J5" i="28"/>
  <c r="J168" i="28" s="1"/>
  <c r="K5" i="28"/>
  <c r="K103" i="28" s="1"/>
  <c r="L5" i="28"/>
  <c r="M5" i="28"/>
  <c r="N5" i="28"/>
  <c r="O5" i="28"/>
  <c r="P5" i="28"/>
  <c r="Q5" i="28"/>
  <c r="Q168" i="28" s="1"/>
  <c r="R5" i="28"/>
  <c r="R168" i="28" s="1"/>
  <c r="S5" i="28"/>
  <c r="S77" i="28" s="1"/>
  <c r="T5" i="28"/>
  <c r="U5" i="28"/>
  <c r="V5" i="28"/>
  <c r="W5" i="28"/>
  <c r="X5" i="28"/>
  <c r="Y5" i="28"/>
  <c r="Y168" i="28" s="1"/>
  <c r="Z5" i="28"/>
  <c r="Z129" i="28" s="1"/>
  <c r="AA5" i="28"/>
  <c r="AA168" i="28" s="1"/>
  <c r="AB5" i="28"/>
  <c r="AC5" i="28"/>
  <c r="AD5" i="28"/>
  <c r="AE5" i="28"/>
  <c r="AF5" i="28"/>
  <c r="AG5" i="28"/>
  <c r="C6" i="28"/>
  <c r="C91" i="28" s="1"/>
  <c r="D6" i="28"/>
  <c r="D65" i="28" s="1"/>
  <c r="E6" i="28"/>
  <c r="F6" i="28"/>
  <c r="G6" i="28"/>
  <c r="H6" i="28"/>
  <c r="I6" i="28"/>
  <c r="I169" i="28" s="1"/>
  <c r="J6" i="28"/>
  <c r="J169" i="28" s="1"/>
  <c r="K6" i="28"/>
  <c r="K91" i="28" s="1"/>
  <c r="L6" i="28"/>
  <c r="L117" i="28" s="1"/>
  <c r="M6" i="28"/>
  <c r="N6" i="28"/>
  <c r="O6" i="28"/>
  <c r="P6" i="28"/>
  <c r="Q6" i="28"/>
  <c r="R6" i="28"/>
  <c r="R156" i="28" s="1"/>
  <c r="S6" i="28"/>
  <c r="S91" i="28" s="1"/>
  <c r="T6" i="28"/>
  <c r="T169" i="28" s="1"/>
  <c r="U6" i="28"/>
  <c r="V6" i="28"/>
  <c r="W6" i="28"/>
  <c r="X6" i="28"/>
  <c r="Y6" i="28"/>
  <c r="Z6" i="28"/>
  <c r="Z156" i="28" s="1"/>
  <c r="AA6" i="28"/>
  <c r="AA91" i="28" s="1"/>
  <c r="AB6" i="28"/>
  <c r="AB104" i="28" s="1"/>
  <c r="AC6" i="28"/>
  <c r="AD6" i="28"/>
  <c r="AE6" i="28"/>
  <c r="AF6" i="28"/>
  <c r="AG6" i="28"/>
  <c r="C7" i="28"/>
  <c r="D7" i="28"/>
  <c r="D131" i="28" s="1"/>
  <c r="E7" i="28"/>
  <c r="E53" i="28" s="1"/>
  <c r="F7" i="28"/>
  <c r="G7" i="28"/>
  <c r="H7" i="28"/>
  <c r="I7" i="28"/>
  <c r="J7" i="28"/>
  <c r="J170" i="28" s="1"/>
  <c r="K7" i="28"/>
  <c r="L7" i="28"/>
  <c r="L131" i="28" s="1"/>
  <c r="M7" i="28"/>
  <c r="M170" i="28" s="1"/>
  <c r="N7" i="28"/>
  <c r="O7" i="28"/>
  <c r="P7" i="28"/>
  <c r="Q7" i="28"/>
  <c r="Q170" i="28" s="1"/>
  <c r="R7" i="28"/>
  <c r="R170" i="28" s="1"/>
  <c r="S7" i="28"/>
  <c r="T7" i="28"/>
  <c r="T157" i="28" s="1"/>
  <c r="U7" i="28"/>
  <c r="U66" i="28" s="1"/>
  <c r="V7" i="28"/>
  <c r="W7" i="28"/>
  <c r="X7" i="28"/>
  <c r="Y7" i="28"/>
  <c r="Y170" i="28" s="1"/>
  <c r="Z7" i="28"/>
  <c r="Z170" i="28" s="1"/>
  <c r="AA7" i="28"/>
  <c r="AB7" i="28"/>
  <c r="AB131" i="28" s="1"/>
  <c r="AC7" i="28"/>
  <c r="AC170" i="28" s="1"/>
  <c r="AD7" i="28"/>
  <c r="AE7" i="28"/>
  <c r="AF7" i="28"/>
  <c r="AG7" i="28"/>
  <c r="C8" i="28"/>
  <c r="D8" i="28"/>
  <c r="E8" i="28"/>
  <c r="E145" i="28" s="1"/>
  <c r="F8" i="28"/>
  <c r="F171" i="28" s="1"/>
  <c r="G8" i="28"/>
  <c r="H8" i="28"/>
  <c r="I8" i="28"/>
  <c r="J8" i="28"/>
  <c r="J158" i="28" s="1"/>
  <c r="K8" i="28"/>
  <c r="L8" i="28"/>
  <c r="M8" i="28"/>
  <c r="M171" i="28" s="1"/>
  <c r="N8" i="28"/>
  <c r="N93" i="28" s="1"/>
  <c r="O8" i="28"/>
  <c r="P8" i="28"/>
  <c r="Q8" i="28"/>
  <c r="R8" i="28"/>
  <c r="S8" i="28"/>
  <c r="T8" i="28"/>
  <c r="U8" i="28"/>
  <c r="U171" i="28" s="1"/>
  <c r="V8" i="28"/>
  <c r="V171" i="28" s="1"/>
  <c r="W8" i="28"/>
  <c r="X8" i="28"/>
  <c r="Y8" i="28"/>
  <c r="Z8" i="28"/>
  <c r="Z158" i="28" s="1"/>
  <c r="AA8" i="28"/>
  <c r="AB8" i="28"/>
  <c r="AC8" i="28"/>
  <c r="AC145" i="28" s="1"/>
  <c r="AD8" i="28"/>
  <c r="AD93" i="28" s="1"/>
  <c r="AE8" i="28"/>
  <c r="AF8" i="28"/>
  <c r="AG8" i="28"/>
  <c r="C9" i="28"/>
  <c r="D9" i="28"/>
  <c r="E9" i="28"/>
  <c r="F9" i="28"/>
  <c r="F107" i="28" s="1"/>
  <c r="G9" i="28"/>
  <c r="G159" i="28" s="1"/>
  <c r="H9" i="28"/>
  <c r="I9" i="28"/>
  <c r="J9" i="28"/>
  <c r="K9" i="28"/>
  <c r="L9" i="28"/>
  <c r="M9" i="28"/>
  <c r="N9" i="28"/>
  <c r="N107" i="28" s="1"/>
  <c r="O9" i="28"/>
  <c r="O172" i="28" s="1"/>
  <c r="P9" i="28"/>
  <c r="Q9" i="28"/>
  <c r="R9" i="28"/>
  <c r="S9" i="28"/>
  <c r="T9" i="28"/>
  <c r="U9" i="28"/>
  <c r="V9" i="28"/>
  <c r="V107" i="28" s="1"/>
  <c r="W9" i="28"/>
  <c r="W120" i="28" s="1"/>
  <c r="X9" i="28"/>
  <c r="Y9" i="28"/>
  <c r="Z9" i="28"/>
  <c r="AA9" i="28"/>
  <c r="AB9" i="28"/>
  <c r="AC9" i="28"/>
  <c r="AD9" i="28"/>
  <c r="AD172" i="28" s="1"/>
  <c r="AE9" i="28"/>
  <c r="AE55" i="28" s="1"/>
  <c r="AF9" i="28"/>
  <c r="AG9" i="28"/>
  <c r="C10" i="28"/>
  <c r="D10" i="28"/>
  <c r="E10" i="28"/>
  <c r="F10" i="28"/>
  <c r="G10" i="28"/>
  <c r="G147" i="28" s="1"/>
  <c r="H10" i="28"/>
  <c r="H69" i="28" s="1"/>
  <c r="I10" i="28"/>
  <c r="J10" i="28"/>
  <c r="K10" i="28"/>
  <c r="L10" i="28"/>
  <c r="M10" i="28"/>
  <c r="N10" i="28"/>
  <c r="O10" i="28"/>
  <c r="O160" i="28" s="1"/>
  <c r="P10" i="28"/>
  <c r="P160" i="28" s="1"/>
  <c r="Q10" i="28"/>
  <c r="R10" i="28"/>
  <c r="S10" i="28"/>
  <c r="T10" i="28"/>
  <c r="U10" i="28"/>
  <c r="V10" i="28"/>
  <c r="W10" i="28"/>
  <c r="W147" i="28" s="1"/>
  <c r="X10" i="28"/>
  <c r="X160" i="28" s="1"/>
  <c r="Y10" i="28"/>
  <c r="Z10" i="28"/>
  <c r="AA10" i="28"/>
  <c r="AB10" i="28"/>
  <c r="AC10" i="28"/>
  <c r="AD10" i="28"/>
  <c r="AE10" i="28"/>
  <c r="AE147" i="28" s="1"/>
  <c r="AF10" i="28"/>
  <c r="AF173" i="28" s="1"/>
  <c r="AG10" i="28"/>
  <c r="C11" i="28"/>
  <c r="D11" i="28"/>
  <c r="E11" i="28"/>
  <c r="F11" i="28"/>
  <c r="G11" i="28"/>
  <c r="H11" i="28"/>
  <c r="H174" i="28" s="1"/>
  <c r="I11" i="28"/>
  <c r="I174" i="28" s="1"/>
  <c r="J11" i="28"/>
  <c r="K11" i="28"/>
  <c r="L11" i="28"/>
  <c r="M11" i="28"/>
  <c r="N11" i="28"/>
  <c r="O11" i="28"/>
  <c r="P11" i="28"/>
  <c r="P122" i="28" s="1"/>
  <c r="Q11" i="28"/>
  <c r="Q174" i="28" s="1"/>
  <c r="R11" i="28"/>
  <c r="S11" i="28"/>
  <c r="T11" i="28"/>
  <c r="U11" i="28"/>
  <c r="V11" i="28"/>
  <c r="W11" i="28"/>
  <c r="X11" i="28"/>
  <c r="X122" i="28" s="1"/>
  <c r="Y11" i="28"/>
  <c r="Y174" i="28" s="1"/>
  <c r="Z11" i="28"/>
  <c r="AA11" i="28"/>
  <c r="AB11" i="28"/>
  <c r="AC11" i="28"/>
  <c r="AD11" i="28"/>
  <c r="AE11" i="28"/>
  <c r="AF11" i="28"/>
  <c r="AF122" i="28" s="1"/>
  <c r="AG11" i="28"/>
  <c r="C12" i="28"/>
  <c r="D12" i="28"/>
  <c r="E12" i="28"/>
  <c r="F12" i="28"/>
  <c r="G12" i="28"/>
  <c r="H12" i="28"/>
  <c r="I12" i="28"/>
  <c r="I123" i="28" s="1"/>
  <c r="J12" i="28"/>
  <c r="J175" i="28" s="1"/>
  <c r="K12" i="28"/>
  <c r="L12" i="28"/>
  <c r="M12" i="28"/>
  <c r="N12" i="28"/>
  <c r="O12" i="28"/>
  <c r="P12" i="28"/>
  <c r="Q12" i="28"/>
  <c r="Q123" i="28" s="1"/>
  <c r="R12" i="28"/>
  <c r="R175" i="28" s="1"/>
  <c r="S12" i="28"/>
  <c r="T12" i="28"/>
  <c r="U12" i="28"/>
  <c r="V12" i="28"/>
  <c r="W12" i="28"/>
  <c r="X12" i="28"/>
  <c r="Y12" i="28"/>
  <c r="Y123" i="28" s="1"/>
  <c r="Z12" i="28"/>
  <c r="Z175" i="28" s="1"/>
  <c r="AA12" i="28"/>
  <c r="AB12" i="28"/>
  <c r="AC12" i="28"/>
  <c r="AD12" i="28"/>
  <c r="AE12" i="28"/>
  <c r="AF12" i="28"/>
  <c r="AG12" i="28"/>
  <c r="C13" i="28"/>
  <c r="C124" i="28" s="1"/>
  <c r="D13" i="28"/>
  <c r="E13" i="28"/>
  <c r="F13" i="28"/>
  <c r="G13" i="28"/>
  <c r="H13" i="28"/>
  <c r="I13" i="28"/>
  <c r="I176" i="28" s="1"/>
  <c r="J13" i="28"/>
  <c r="J163" i="28" s="1"/>
  <c r="K13" i="28"/>
  <c r="K176" i="28" s="1"/>
  <c r="L13" i="28"/>
  <c r="M13" i="28"/>
  <c r="N13" i="28"/>
  <c r="O13" i="28"/>
  <c r="P13" i="28"/>
  <c r="Q13" i="28"/>
  <c r="Q176" i="28" s="1"/>
  <c r="R13" i="28"/>
  <c r="R163" i="28" s="1"/>
  <c r="S13" i="28"/>
  <c r="S124" i="28" s="1"/>
  <c r="T13" i="28"/>
  <c r="U13" i="28"/>
  <c r="V13" i="28"/>
  <c r="W13" i="28"/>
  <c r="X13" i="28"/>
  <c r="Y13" i="28"/>
  <c r="Y176" i="28" s="1"/>
  <c r="Z13" i="28"/>
  <c r="Z163" i="28" s="1"/>
  <c r="AA13" i="28"/>
  <c r="AA176" i="28" s="1"/>
  <c r="AB13" i="28"/>
  <c r="AC13" i="28"/>
  <c r="AD13" i="28"/>
  <c r="AE13" i="28"/>
  <c r="AF13" i="28"/>
  <c r="AG13" i="28"/>
  <c r="C14" i="28"/>
  <c r="C138" i="28" s="1"/>
  <c r="D14" i="28"/>
  <c r="D138" i="28" s="1"/>
  <c r="E14" i="28"/>
  <c r="F14" i="28"/>
  <c r="G14" i="28"/>
  <c r="H14" i="28"/>
  <c r="I14" i="28"/>
  <c r="I177" i="28" s="1"/>
  <c r="J14" i="28"/>
  <c r="J177" i="28" s="1"/>
  <c r="K14" i="28"/>
  <c r="K138" i="28" s="1"/>
  <c r="L14" i="28"/>
  <c r="L60" i="28" s="1"/>
  <c r="M14" i="28"/>
  <c r="N14" i="28"/>
  <c r="O14" i="28"/>
  <c r="P14" i="28"/>
  <c r="Q14" i="28"/>
  <c r="Q177" i="28" s="1"/>
  <c r="R14" i="28"/>
  <c r="S14" i="28"/>
  <c r="S177" i="28" s="1"/>
  <c r="T14" i="28"/>
  <c r="T177" i="28" s="1"/>
  <c r="U14" i="28"/>
  <c r="V14" i="28"/>
  <c r="W14" i="28"/>
  <c r="X14" i="28"/>
  <c r="Y14" i="28"/>
  <c r="Z14" i="28"/>
  <c r="Z177" i="28" s="1"/>
  <c r="AA14" i="28"/>
  <c r="AA138" i="28" s="1"/>
  <c r="AB14" i="28"/>
  <c r="AB60" i="28" s="1"/>
  <c r="AC14" i="28"/>
  <c r="AD14" i="28"/>
  <c r="AE14" i="28"/>
  <c r="AF14" i="28"/>
  <c r="AG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B6" i="28"/>
  <c r="B7" i="28"/>
  <c r="B170" i="28" s="1"/>
  <c r="B8" i="28"/>
  <c r="B171" i="28" s="1"/>
  <c r="B9" i="28"/>
  <c r="B172" i="28" s="1"/>
  <c r="B10" i="28"/>
  <c r="B11" i="28"/>
  <c r="B12" i="28"/>
  <c r="B175" i="28" s="1"/>
  <c r="B13" i="28"/>
  <c r="B124" i="28" s="1"/>
  <c r="B14" i="28"/>
  <c r="B177" i="28" s="1"/>
  <c r="B15" i="28"/>
  <c r="B5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B168" i="28"/>
  <c r="B169" i="28"/>
  <c r="I171" i="28"/>
  <c r="Q171" i="28"/>
  <c r="R158" i="28"/>
  <c r="Y171" i="28"/>
  <c r="J172" i="28"/>
  <c r="R172" i="28"/>
  <c r="B173" i="28"/>
  <c r="J173" i="28"/>
  <c r="R173" i="28"/>
  <c r="Y173" i="28"/>
  <c r="Z173" i="28"/>
  <c r="B174" i="28"/>
  <c r="J161" i="28"/>
  <c r="R161" i="28"/>
  <c r="Z161" i="28"/>
  <c r="Q169" i="28"/>
  <c r="Y169" i="28"/>
  <c r="I170" i="28"/>
  <c r="I172" i="28"/>
  <c r="Q172" i="28"/>
  <c r="Y172" i="28"/>
  <c r="I173" i="28"/>
  <c r="Q173" i="28"/>
  <c r="Y177" i="28"/>
  <c r="A4" i="28"/>
  <c r="A5" i="28"/>
  <c r="A6" i="28"/>
  <c r="A7" i="28"/>
  <c r="A8" i="28"/>
  <c r="A9" i="28"/>
  <c r="A10" i="28"/>
  <c r="A11" i="28"/>
  <c r="A12" i="28"/>
  <c r="A13" i="28"/>
  <c r="A14" i="28"/>
  <c r="A15" i="28"/>
  <c r="A3" i="28"/>
  <c r="AB168" i="28"/>
  <c r="T168" i="28"/>
  <c r="L168" i="28"/>
  <c r="D168" i="28"/>
  <c r="C5" i="26"/>
  <c r="C77" i="26" s="1"/>
  <c r="D5" i="26"/>
  <c r="E5" i="26"/>
  <c r="F5" i="26"/>
  <c r="F155" i="26" s="1"/>
  <c r="G5" i="26"/>
  <c r="H5" i="26"/>
  <c r="I5" i="26"/>
  <c r="J5" i="26"/>
  <c r="J142" i="26" s="1"/>
  <c r="K5" i="26"/>
  <c r="K142" i="26" s="1"/>
  <c r="L5" i="26"/>
  <c r="M5" i="26"/>
  <c r="N5" i="26"/>
  <c r="N142" i="26" s="1"/>
  <c r="O5" i="26"/>
  <c r="P5" i="26"/>
  <c r="Q5" i="26"/>
  <c r="R5" i="26"/>
  <c r="R142" i="26" s="1"/>
  <c r="S5" i="26"/>
  <c r="S77" i="26" s="1"/>
  <c r="T5" i="26"/>
  <c r="U5" i="26"/>
  <c r="V5" i="26"/>
  <c r="V90" i="26" s="1"/>
  <c r="W5" i="26"/>
  <c r="X5" i="26"/>
  <c r="Y5" i="26"/>
  <c r="Z5" i="26"/>
  <c r="Z142" i="26" s="1"/>
  <c r="AA5" i="26"/>
  <c r="AA155" i="26" s="1"/>
  <c r="AB5" i="26"/>
  <c r="AC5" i="26"/>
  <c r="AD5" i="26"/>
  <c r="AD116" i="26" s="1"/>
  <c r="AE5" i="26"/>
  <c r="AF5" i="26"/>
  <c r="AG5" i="26"/>
  <c r="C6" i="26"/>
  <c r="C156" i="26" s="1"/>
  <c r="D6" i="26"/>
  <c r="D91" i="26" s="1"/>
  <c r="E6" i="26"/>
  <c r="F6" i="26"/>
  <c r="G6" i="26"/>
  <c r="G91" i="26" s="1"/>
  <c r="H6" i="26"/>
  <c r="I6" i="26"/>
  <c r="J6" i="26"/>
  <c r="K6" i="26"/>
  <c r="K156" i="26" s="1"/>
  <c r="L6" i="26"/>
  <c r="L91" i="26" s="1"/>
  <c r="M6" i="26"/>
  <c r="N6" i="26"/>
  <c r="O6" i="26"/>
  <c r="O104" i="26" s="1"/>
  <c r="P6" i="26"/>
  <c r="Q6" i="26"/>
  <c r="R6" i="26"/>
  <c r="S6" i="26"/>
  <c r="S156" i="26" s="1"/>
  <c r="T6" i="26"/>
  <c r="T130" i="26" s="1"/>
  <c r="U6" i="26"/>
  <c r="V6" i="26"/>
  <c r="W6" i="26"/>
  <c r="W143" i="26" s="1"/>
  <c r="X6" i="26"/>
  <c r="Y6" i="26"/>
  <c r="Z6" i="26"/>
  <c r="AA6" i="26"/>
  <c r="AA143" i="26" s="1"/>
  <c r="AB6" i="26"/>
  <c r="AB130" i="26" s="1"/>
  <c r="AC6" i="26"/>
  <c r="AD6" i="26"/>
  <c r="AE6" i="26"/>
  <c r="AE143" i="26" s="1"/>
  <c r="AF6" i="26"/>
  <c r="AG6" i="26"/>
  <c r="C7" i="26"/>
  <c r="D7" i="26"/>
  <c r="D157" i="26" s="1"/>
  <c r="E7" i="26"/>
  <c r="E92" i="26" s="1"/>
  <c r="F7" i="26"/>
  <c r="G7" i="26"/>
  <c r="H7" i="26"/>
  <c r="H157" i="26" s="1"/>
  <c r="I7" i="26"/>
  <c r="J7" i="26"/>
  <c r="K7" i="26"/>
  <c r="L7" i="26"/>
  <c r="L144" i="26" s="1"/>
  <c r="M7" i="26"/>
  <c r="M92" i="26" s="1"/>
  <c r="N7" i="26"/>
  <c r="O7" i="26"/>
  <c r="P7" i="26"/>
  <c r="P118" i="26" s="1"/>
  <c r="Q7" i="26"/>
  <c r="R7" i="26"/>
  <c r="S7" i="26"/>
  <c r="T7" i="26"/>
  <c r="T144" i="26" s="1"/>
  <c r="U7" i="26"/>
  <c r="U92" i="26" s="1"/>
  <c r="V7" i="26"/>
  <c r="W7" i="26"/>
  <c r="X7" i="26"/>
  <c r="X144" i="26" s="1"/>
  <c r="Y7" i="26"/>
  <c r="Z7" i="26"/>
  <c r="AA7" i="26"/>
  <c r="AB7" i="26"/>
  <c r="AB144" i="26" s="1"/>
  <c r="AC7" i="26"/>
  <c r="AC92" i="26" s="1"/>
  <c r="AD7" i="26"/>
  <c r="AE7" i="26"/>
  <c r="AF7" i="26"/>
  <c r="AF92" i="26" s="1"/>
  <c r="AG7" i="26"/>
  <c r="C8" i="26"/>
  <c r="D8" i="26"/>
  <c r="E8" i="26"/>
  <c r="E145" i="26" s="1"/>
  <c r="F8" i="26"/>
  <c r="F145" i="26" s="1"/>
  <c r="G8" i="26"/>
  <c r="H8" i="26"/>
  <c r="I8" i="26"/>
  <c r="I145" i="26" s="1"/>
  <c r="J8" i="26"/>
  <c r="K8" i="26"/>
  <c r="L8" i="26"/>
  <c r="M8" i="26"/>
  <c r="M145" i="26" s="1"/>
  <c r="N8" i="26"/>
  <c r="N158" i="26" s="1"/>
  <c r="O8" i="26"/>
  <c r="P8" i="26"/>
  <c r="Q8" i="26"/>
  <c r="Q132" i="26" s="1"/>
  <c r="R8" i="26"/>
  <c r="S8" i="26"/>
  <c r="T8" i="26"/>
  <c r="U8" i="26"/>
  <c r="U145" i="26" s="1"/>
  <c r="V8" i="26"/>
  <c r="V106" i="26" s="1"/>
  <c r="W8" i="26"/>
  <c r="X8" i="26"/>
  <c r="Y8" i="26"/>
  <c r="Y119" i="26" s="1"/>
  <c r="Z8" i="26"/>
  <c r="AA8" i="26"/>
  <c r="AB8" i="26"/>
  <c r="AC8" i="26"/>
  <c r="AC158" i="26" s="1"/>
  <c r="AD8" i="26"/>
  <c r="AD106" i="26" s="1"/>
  <c r="AE8" i="26"/>
  <c r="AF8" i="26"/>
  <c r="AG8" i="26"/>
  <c r="C9" i="26"/>
  <c r="D9" i="26"/>
  <c r="E9" i="26"/>
  <c r="F9" i="26"/>
  <c r="F159" i="26" s="1"/>
  <c r="G9" i="26"/>
  <c r="G107" i="26" s="1"/>
  <c r="H9" i="26"/>
  <c r="I9" i="26"/>
  <c r="J9" i="26"/>
  <c r="J120" i="26" s="1"/>
  <c r="K9" i="26"/>
  <c r="L9" i="26"/>
  <c r="M9" i="26"/>
  <c r="N9" i="26"/>
  <c r="N159" i="26" s="1"/>
  <c r="O9" i="26"/>
  <c r="O159" i="26" s="1"/>
  <c r="P9" i="26"/>
  <c r="Q9" i="26"/>
  <c r="R9" i="26"/>
  <c r="R159" i="26" s="1"/>
  <c r="S9" i="26"/>
  <c r="T9" i="26"/>
  <c r="U9" i="26"/>
  <c r="V9" i="26"/>
  <c r="V146" i="26" s="1"/>
  <c r="W9" i="26"/>
  <c r="W107" i="26" s="1"/>
  <c r="X9" i="26"/>
  <c r="Y9" i="26"/>
  <c r="Z9" i="26"/>
  <c r="Z107" i="26" s="1"/>
  <c r="AA9" i="26"/>
  <c r="AB9" i="26"/>
  <c r="AC9" i="26"/>
  <c r="AD9" i="26"/>
  <c r="AD146" i="26" s="1"/>
  <c r="AE9" i="26"/>
  <c r="AE107" i="26" s="1"/>
  <c r="AF9" i="26"/>
  <c r="AG9" i="26"/>
  <c r="C10" i="26"/>
  <c r="C147" i="26" s="1"/>
  <c r="D10" i="26"/>
  <c r="E10" i="26"/>
  <c r="F10" i="26"/>
  <c r="G10" i="26"/>
  <c r="G147" i="26" s="1"/>
  <c r="H10" i="26"/>
  <c r="H69" i="26" s="1"/>
  <c r="I10" i="26"/>
  <c r="J10" i="26"/>
  <c r="K10" i="26"/>
  <c r="K121" i="26" s="1"/>
  <c r="L10" i="26"/>
  <c r="M10" i="26"/>
  <c r="N10" i="26"/>
  <c r="O10" i="26"/>
  <c r="O147" i="26" s="1"/>
  <c r="P10" i="26"/>
  <c r="P160" i="26" s="1"/>
  <c r="Q10" i="26"/>
  <c r="R10" i="26"/>
  <c r="S10" i="26"/>
  <c r="S147" i="26" s="1"/>
  <c r="T10" i="26"/>
  <c r="U10" i="26"/>
  <c r="V10" i="26"/>
  <c r="W10" i="26"/>
  <c r="W147" i="26" s="1"/>
  <c r="X10" i="26"/>
  <c r="X147" i="26" s="1"/>
  <c r="Y10" i="26"/>
  <c r="Z10" i="26"/>
  <c r="AA10" i="26"/>
  <c r="AA134" i="26" s="1"/>
  <c r="AB10" i="26"/>
  <c r="AC10" i="26"/>
  <c r="AD10" i="26"/>
  <c r="AE10" i="26"/>
  <c r="AE160" i="26" s="1"/>
  <c r="AF10" i="26"/>
  <c r="AF69" i="26" s="1"/>
  <c r="AG10" i="26"/>
  <c r="C11" i="26"/>
  <c r="D11" i="26"/>
  <c r="D96" i="26" s="1"/>
  <c r="E11" i="26"/>
  <c r="F11" i="26"/>
  <c r="G11" i="26"/>
  <c r="H11" i="26"/>
  <c r="H161" i="26" s="1"/>
  <c r="I11" i="26"/>
  <c r="I148" i="26" s="1"/>
  <c r="J11" i="26"/>
  <c r="K11" i="26"/>
  <c r="L11" i="26"/>
  <c r="L109" i="26" s="1"/>
  <c r="M11" i="26"/>
  <c r="N11" i="26"/>
  <c r="O11" i="26"/>
  <c r="P11" i="26"/>
  <c r="P148" i="26" s="1"/>
  <c r="Q11" i="26"/>
  <c r="Q148" i="26" s="1"/>
  <c r="R11" i="26"/>
  <c r="S11" i="26"/>
  <c r="T11" i="26"/>
  <c r="T148" i="26" s="1"/>
  <c r="U11" i="26"/>
  <c r="V11" i="26"/>
  <c r="W11" i="26"/>
  <c r="X11" i="26"/>
  <c r="X161" i="26" s="1"/>
  <c r="Y11" i="26"/>
  <c r="Y70" i="26" s="1"/>
  <c r="Z11" i="26"/>
  <c r="AA11" i="26"/>
  <c r="AB11" i="26"/>
  <c r="AB161" i="26" s="1"/>
  <c r="AC11" i="26"/>
  <c r="AD11" i="26"/>
  <c r="AE11" i="26"/>
  <c r="AF11" i="26"/>
  <c r="AF161" i="26" s="1"/>
  <c r="AG11" i="26"/>
  <c r="C12" i="26"/>
  <c r="D12" i="26"/>
  <c r="E12" i="26"/>
  <c r="E123" i="26" s="1"/>
  <c r="F12" i="26"/>
  <c r="G12" i="26"/>
  <c r="H12" i="26"/>
  <c r="I12" i="26"/>
  <c r="I149" i="26" s="1"/>
  <c r="J12" i="26"/>
  <c r="J123" i="26" s="1"/>
  <c r="K12" i="26"/>
  <c r="L12" i="26"/>
  <c r="M12" i="26"/>
  <c r="M97" i="26" s="1"/>
  <c r="N12" i="26"/>
  <c r="O12" i="26"/>
  <c r="P12" i="26"/>
  <c r="Q12" i="26"/>
  <c r="Q149" i="26" s="1"/>
  <c r="R12" i="26"/>
  <c r="R123" i="26" s="1"/>
  <c r="S12" i="26"/>
  <c r="T12" i="26"/>
  <c r="U12" i="26"/>
  <c r="U149" i="26" s="1"/>
  <c r="V12" i="26"/>
  <c r="W12" i="26"/>
  <c r="X12" i="26"/>
  <c r="Y12" i="26"/>
  <c r="Y149" i="26" s="1"/>
  <c r="Z12" i="26"/>
  <c r="Z123" i="26" s="1"/>
  <c r="AA12" i="26"/>
  <c r="AB12" i="26"/>
  <c r="AC12" i="26"/>
  <c r="AC162" i="26" s="1"/>
  <c r="AD12" i="26"/>
  <c r="AE12" i="26"/>
  <c r="AF12" i="26"/>
  <c r="AG12" i="26"/>
  <c r="C13" i="26"/>
  <c r="C85" i="26" s="1"/>
  <c r="D13" i="26"/>
  <c r="E13" i="26"/>
  <c r="F13" i="26"/>
  <c r="F111" i="26" s="1"/>
  <c r="G13" i="26"/>
  <c r="H13" i="26"/>
  <c r="I13" i="26"/>
  <c r="I150" i="26" s="1"/>
  <c r="J13" i="26"/>
  <c r="J163" i="26" s="1"/>
  <c r="K13" i="26"/>
  <c r="K85" i="26" s="1"/>
  <c r="L13" i="26"/>
  <c r="M13" i="26"/>
  <c r="N13" i="26"/>
  <c r="N150" i="26" s="1"/>
  <c r="O13" i="26"/>
  <c r="P13" i="26"/>
  <c r="Q13" i="26"/>
  <c r="Q150" i="26" s="1"/>
  <c r="R13" i="26"/>
  <c r="R163" i="26" s="1"/>
  <c r="S13" i="26"/>
  <c r="S85" i="26" s="1"/>
  <c r="T13" i="26"/>
  <c r="U13" i="26"/>
  <c r="V13" i="26"/>
  <c r="V163" i="26" s="1"/>
  <c r="W13" i="26"/>
  <c r="X13" i="26"/>
  <c r="Y13" i="26"/>
  <c r="Y150" i="26" s="1"/>
  <c r="Z13" i="26"/>
  <c r="Z163" i="26" s="1"/>
  <c r="AA13" i="26"/>
  <c r="AA85" i="26" s="1"/>
  <c r="AB13" i="26"/>
  <c r="AC13" i="26"/>
  <c r="AD13" i="26"/>
  <c r="AD137" i="26" s="1"/>
  <c r="AE13" i="26"/>
  <c r="AF13" i="26"/>
  <c r="AG13" i="26"/>
  <c r="C14" i="26"/>
  <c r="C164" i="26" s="1"/>
  <c r="D14" i="26"/>
  <c r="D138" i="26" s="1"/>
  <c r="E14" i="26"/>
  <c r="F14" i="26"/>
  <c r="G14" i="26"/>
  <c r="G151" i="26" s="1"/>
  <c r="H14" i="26"/>
  <c r="I14" i="26"/>
  <c r="J14" i="26"/>
  <c r="K14" i="26"/>
  <c r="K164" i="26" s="1"/>
  <c r="L14" i="26"/>
  <c r="L138" i="26" s="1"/>
  <c r="M14" i="26"/>
  <c r="N14" i="26"/>
  <c r="O14" i="26"/>
  <c r="O151" i="26" s="1"/>
  <c r="P14" i="26"/>
  <c r="Q14" i="26"/>
  <c r="R14" i="26"/>
  <c r="S14" i="26"/>
  <c r="S164" i="26" s="1"/>
  <c r="T14" i="26"/>
  <c r="T138" i="26" s="1"/>
  <c r="U14" i="26"/>
  <c r="V14" i="26"/>
  <c r="W14" i="26"/>
  <c r="W99" i="26" s="1"/>
  <c r="X14" i="26"/>
  <c r="Y14" i="26"/>
  <c r="Z14" i="26"/>
  <c r="AA14" i="26"/>
  <c r="AA164" i="26" s="1"/>
  <c r="AB14" i="26"/>
  <c r="AB138" i="26" s="1"/>
  <c r="AC14" i="26"/>
  <c r="AD14" i="26"/>
  <c r="AE14" i="26"/>
  <c r="AE112" i="26" s="1"/>
  <c r="AF14" i="26"/>
  <c r="AG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B6" i="26"/>
  <c r="B7" i="26"/>
  <c r="B8" i="26"/>
  <c r="B158" i="26" s="1"/>
  <c r="B9" i="26"/>
  <c r="B133" i="26" s="1"/>
  <c r="B10" i="26"/>
  <c r="B11" i="26"/>
  <c r="B12" i="26"/>
  <c r="B123" i="26" s="1"/>
  <c r="B13" i="26"/>
  <c r="B163" i="26" s="1"/>
  <c r="B14" i="26"/>
  <c r="B15" i="26"/>
  <c r="B5" i="26"/>
  <c r="B142" i="26" s="1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4" i="26"/>
  <c r="A5" i="26"/>
  <c r="A6" i="26"/>
  <c r="A7" i="26"/>
  <c r="A8" i="26"/>
  <c r="A9" i="26"/>
  <c r="A10" i="26"/>
  <c r="A11" i="26"/>
  <c r="A12" i="26"/>
  <c r="A13" i="26"/>
  <c r="A14" i="26"/>
  <c r="A15" i="26"/>
  <c r="A3" i="26"/>
  <c r="Y164" i="26"/>
  <c r="Q164" i="26"/>
  <c r="I164" i="26"/>
  <c r="Y148" i="26"/>
  <c r="Y160" i="26"/>
  <c r="Q160" i="26"/>
  <c r="I160" i="26"/>
  <c r="Y146" i="26"/>
  <c r="Q146" i="26"/>
  <c r="I146" i="26"/>
  <c r="Q145" i="26"/>
  <c r="Y144" i="26"/>
  <c r="Q144" i="26"/>
  <c r="I144" i="26"/>
  <c r="Y156" i="26"/>
  <c r="Q156" i="26"/>
  <c r="I156" i="26"/>
  <c r="Y142" i="26"/>
  <c r="Q142" i="26"/>
  <c r="I142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2" i="4"/>
  <c r="AD2" i="4"/>
  <c r="K18" i="28"/>
  <c r="W18" i="28" s="1"/>
  <c r="E168" i="28"/>
  <c r="F168" i="28"/>
  <c r="G168" i="28"/>
  <c r="H168" i="28"/>
  <c r="M168" i="28"/>
  <c r="N168" i="28"/>
  <c r="O168" i="28"/>
  <c r="P168" i="28"/>
  <c r="U168" i="28"/>
  <c r="V168" i="28"/>
  <c r="W168" i="28"/>
  <c r="X168" i="28"/>
  <c r="AC168" i="28"/>
  <c r="AD168" i="28"/>
  <c r="AE168" i="28"/>
  <c r="AF168" i="28"/>
  <c r="E169" i="28"/>
  <c r="F169" i="28"/>
  <c r="G169" i="28"/>
  <c r="H169" i="28"/>
  <c r="M169" i="28"/>
  <c r="N169" i="28"/>
  <c r="O169" i="28"/>
  <c r="P169" i="28"/>
  <c r="R169" i="28"/>
  <c r="U169" i="28"/>
  <c r="V169" i="28"/>
  <c r="W169" i="28"/>
  <c r="X169" i="28"/>
  <c r="AC169" i="28"/>
  <c r="AD169" i="28"/>
  <c r="AE169" i="28"/>
  <c r="AF169" i="28"/>
  <c r="C170" i="28"/>
  <c r="F170" i="28"/>
  <c r="G170" i="28"/>
  <c r="H170" i="28"/>
  <c r="K170" i="28"/>
  <c r="N170" i="28"/>
  <c r="O170" i="28"/>
  <c r="P170" i="28"/>
  <c r="S170" i="28"/>
  <c r="V170" i="28"/>
  <c r="W170" i="28"/>
  <c r="X170" i="28"/>
  <c r="AA170" i="28"/>
  <c r="AD170" i="28"/>
  <c r="AE170" i="28"/>
  <c r="AF170" i="28"/>
  <c r="C171" i="28"/>
  <c r="D171" i="28"/>
  <c r="G171" i="28"/>
  <c r="H171" i="28"/>
  <c r="K171" i="28"/>
  <c r="L171" i="28"/>
  <c r="O171" i="28"/>
  <c r="P171" i="28"/>
  <c r="S171" i="28"/>
  <c r="T171" i="28"/>
  <c r="W171" i="28"/>
  <c r="X171" i="28"/>
  <c r="AA171" i="28"/>
  <c r="AB171" i="28"/>
  <c r="AE171" i="28"/>
  <c r="AF171" i="28"/>
  <c r="C172" i="28"/>
  <c r="D172" i="28"/>
  <c r="E172" i="28"/>
  <c r="H172" i="28"/>
  <c r="K172" i="28"/>
  <c r="L172" i="28"/>
  <c r="M172" i="28"/>
  <c r="P172" i="28"/>
  <c r="S172" i="28"/>
  <c r="T172" i="28"/>
  <c r="U172" i="28"/>
  <c r="X172" i="28"/>
  <c r="Z172" i="28"/>
  <c r="AA172" i="28"/>
  <c r="AB172" i="28"/>
  <c r="AC172" i="28"/>
  <c r="AF172" i="28"/>
  <c r="C173" i="28"/>
  <c r="D173" i="28"/>
  <c r="E173" i="28"/>
  <c r="F173" i="28"/>
  <c r="K173" i="28"/>
  <c r="L173" i="28"/>
  <c r="M173" i="28"/>
  <c r="N173" i="28"/>
  <c r="S173" i="28"/>
  <c r="T173" i="28"/>
  <c r="U173" i="28"/>
  <c r="V173" i="28"/>
  <c r="AA173" i="28"/>
  <c r="AB173" i="28"/>
  <c r="AC173" i="28"/>
  <c r="AD173" i="28"/>
  <c r="C174" i="28"/>
  <c r="D174" i="28"/>
  <c r="E174" i="28"/>
  <c r="F174" i="28"/>
  <c r="G174" i="28"/>
  <c r="J174" i="28"/>
  <c r="K174" i="28"/>
  <c r="L174" i="28"/>
  <c r="M174" i="28"/>
  <c r="N174" i="28"/>
  <c r="O174" i="28"/>
  <c r="S174" i="28"/>
  <c r="T174" i="28"/>
  <c r="U174" i="28"/>
  <c r="V174" i="28"/>
  <c r="W174" i="28"/>
  <c r="AA174" i="28"/>
  <c r="AB174" i="28"/>
  <c r="AC174" i="28"/>
  <c r="AD174" i="28"/>
  <c r="AE174" i="28"/>
  <c r="C175" i="28"/>
  <c r="D175" i="28"/>
  <c r="E175" i="28"/>
  <c r="F175" i="28"/>
  <c r="G175" i="28"/>
  <c r="H175" i="28"/>
  <c r="K175" i="28"/>
  <c r="L175" i="28"/>
  <c r="M175" i="28"/>
  <c r="N175" i="28"/>
  <c r="O175" i="28"/>
  <c r="P175" i="28"/>
  <c r="S175" i="28"/>
  <c r="T175" i="28"/>
  <c r="U175" i="28"/>
  <c r="V175" i="28"/>
  <c r="W175" i="28"/>
  <c r="X175" i="28"/>
  <c r="AA175" i="28"/>
  <c r="AB175" i="28"/>
  <c r="AC175" i="28"/>
  <c r="AD175" i="28"/>
  <c r="AE175" i="28"/>
  <c r="AF175" i="28"/>
  <c r="D176" i="28"/>
  <c r="E176" i="28"/>
  <c r="F176" i="28"/>
  <c r="G176" i="28"/>
  <c r="H176" i="28"/>
  <c r="L176" i="28"/>
  <c r="M176" i="28"/>
  <c r="N176" i="28"/>
  <c r="O176" i="28"/>
  <c r="P176" i="28"/>
  <c r="T176" i="28"/>
  <c r="U176" i="28"/>
  <c r="V176" i="28"/>
  <c r="W176" i="28"/>
  <c r="X176" i="28"/>
  <c r="AB176" i="28"/>
  <c r="AC176" i="28"/>
  <c r="AD176" i="28"/>
  <c r="AE176" i="28"/>
  <c r="AF176" i="28"/>
  <c r="E177" i="28"/>
  <c r="F177" i="28"/>
  <c r="G177" i="28"/>
  <c r="H177" i="28"/>
  <c r="M177" i="28"/>
  <c r="N177" i="28"/>
  <c r="O177" i="28"/>
  <c r="P177" i="28"/>
  <c r="R177" i="28"/>
  <c r="U177" i="28"/>
  <c r="V177" i="28"/>
  <c r="W177" i="28"/>
  <c r="X177" i="28"/>
  <c r="AC177" i="28"/>
  <c r="AD177" i="28"/>
  <c r="AE177" i="28"/>
  <c r="AF177" i="28"/>
  <c r="W24" i="26"/>
  <c r="V25" i="23"/>
  <c r="V24" i="23"/>
  <c r="D155" i="26"/>
  <c r="E155" i="26"/>
  <c r="G155" i="26"/>
  <c r="H155" i="26"/>
  <c r="L155" i="26"/>
  <c r="M155" i="26"/>
  <c r="O155" i="26"/>
  <c r="P155" i="26"/>
  <c r="T155" i="26"/>
  <c r="U155" i="26"/>
  <c r="V155" i="26"/>
  <c r="W155" i="26"/>
  <c r="X155" i="26"/>
  <c r="AB155" i="26"/>
  <c r="AC155" i="26"/>
  <c r="AD155" i="26"/>
  <c r="AE155" i="26"/>
  <c r="AF155" i="26"/>
  <c r="E156" i="26"/>
  <c r="F156" i="26"/>
  <c r="H156" i="26"/>
  <c r="J156" i="26"/>
  <c r="M156" i="26"/>
  <c r="N156" i="26"/>
  <c r="P156" i="26"/>
  <c r="R156" i="26"/>
  <c r="U156" i="26"/>
  <c r="V156" i="26"/>
  <c r="X156" i="26"/>
  <c r="Z156" i="26"/>
  <c r="AC156" i="26"/>
  <c r="AD156" i="26"/>
  <c r="AF156" i="26"/>
  <c r="C157" i="26"/>
  <c r="F157" i="26"/>
  <c r="G157" i="26"/>
  <c r="I157" i="26"/>
  <c r="J157" i="26"/>
  <c r="K157" i="26"/>
  <c r="N157" i="26"/>
  <c r="O157" i="26"/>
  <c r="P157" i="26"/>
  <c r="Q157" i="26"/>
  <c r="R157" i="26"/>
  <c r="S157" i="26"/>
  <c r="V157" i="26"/>
  <c r="W157" i="26"/>
  <c r="Y157" i="26"/>
  <c r="Z157" i="26"/>
  <c r="AA157" i="26"/>
  <c r="AD157" i="26"/>
  <c r="AE157" i="26"/>
  <c r="C158" i="26"/>
  <c r="D158" i="26"/>
  <c r="G158" i="26"/>
  <c r="H158" i="26"/>
  <c r="J158" i="26"/>
  <c r="K158" i="26"/>
  <c r="L158" i="26"/>
  <c r="O158" i="26"/>
  <c r="P158" i="26"/>
  <c r="R158" i="26"/>
  <c r="S158" i="26"/>
  <c r="T158" i="26"/>
  <c r="W158" i="26"/>
  <c r="X158" i="26"/>
  <c r="Z158" i="26"/>
  <c r="AA158" i="26"/>
  <c r="AB158" i="26"/>
  <c r="AE158" i="26"/>
  <c r="AF158" i="26"/>
  <c r="C159" i="26"/>
  <c r="D159" i="26"/>
  <c r="E159" i="26"/>
  <c r="H159" i="26"/>
  <c r="K159" i="26"/>
  <c r="L159" i="26"/>
  <c r="M159" i="26"/>
  <c r="P159" i="26"/>
  <c r="S159" i="26"/>
  <c r="T159" i="26"/>
  <c r="U159" i="26"/>
  <c r="X159" i="26"/>
  <c r="AA159" i="26"/>
  <c r="AB159" i="26"/>
  <c r="AC159" i="26"/>
  <c r="AF159" i="26"/>
  <c r="C160" i="26"/>
  <c r="D160" i="26"/>
  <c r="E160" i="26"/>
  <c r="F160" i="26"/>
  <c r="J160" i="26"/>
  <c r="K160" i="26"/>
  <c r="L160" i="26"/>
  <c r="M160" i="26"/>
  <c r="N160" i="26"/>
  <c r="R160" i="26"/>
  <c r="T160" i="26"/>
  <c r="U160" i="26"/>
  <c r="V160" i="26"/>
  <c r="Z160" i="26"/>
  <c r="AB160" i="26"/>
  <c r="AC160" i="26"/>
  <c r="AD160" i="26"/>
  <c r="C161" i="26"/>
  <c r="E161" i="26"/>
  <c r="F161" i="26"/>
  <c r="G161" i="26"/>
  <c r="J161" i="26"/>
  <c r="K161" i="26"/>
  <c r="M161" i="26"/>
  <c r="N161" i="26"/>
  <c r="O161" i="26"/>
  <c r="R161" i="26"/>
  <c r="S161" i="26"/>
  <c r="T161" i="26"/>
  <c r="U161" i="26"/>
  <c r="V161" i="26"/>
  <c r="W161" i="26"/>
  <c r="Z161" i="26"/>
  <c r="AA161" i="26"/>
  <c r="AC161" i="26"/>
  <c r="AD161" i="26"/>
  <c r="AE161" i="26"/>
  <c r="C162" i="26"/>
  <c r="D162" i="26"/>
  <c r="F162" i="26"/>
  <c r="G162" i="26"/>
  <c r="H162" i="26"/>
  <c r="K162" i="26"/>
  <c r="L162" i="26"/>
  <c r="N162" i="26"/>
  <c r="O162" i="26"/>
  <c r="P162" i="26"/>
  <c r="S162" i="26"/>
  <c r="T162" i="26"/>
  <c r="U162" i="26"/>
  <c r="V162" i="26"/>
  <c r="W162" i="26"/>
  <c r="X162" i="26"/>
  <c r="AA162" i="26"/>
  <c r="AB162" i="26"/>
  <c r="AD162" i="26"/>
  <c r="AE162" i="26"/>
  <c r="AF162" i="26"/>
  <c r="D163" i="26"/>
  <c r="E163" i="26"/>
  <c r="G163" i="26"/>
  <c r="H163" i="26"/>
  <c r="L163" i="26"/>
  <c r="M163" i="26"/>
  <c r="O163" i="26"/>
  <c r="P163" i="26"/>
  <c r="T163" i="26"/>
  <c r="U163" i="26"/>
  <c r="W163" i="26"/>
  <c r="X163" i="26"/>
  <c r="AB163" i="26"/>
  <c r="AC163" i="26"/>
  <c r="AE163" i="26"/>
  <c r="AF163" i="26"/>
  <c r="E164" i="26"/>
  <c r="F164" i="26"/>
  <c r="G164" i="26"/>
  <c r="H164" i="26"/>
  <c r="J164" i="26"/>
  <c r="M164" i="26"/>
  <c r="N164" i="26"/>
  <c r="O164" i="26"/>
  <c r="P164" i="26"/>
  <c r="R164" i="26"/>
  <c r="U164" i="26"/>
  <c r="V164" i="26"/>
  <c r="X164" i="26"/>
  <c r="Z164" i="26"/>
  <c r="AC164" i="26"/>
  <c r="AD164" i="26"/>
  <c r="AF164" i="26"/>
  <c r="B156" i="26"/>
  <c r="B157" i="26"/>
  <c r="B160" i="26"/>
  <c r="B161" i="26"/>
  <c r="B162" i="26"/>
  <c r="B164" i="26"/>
  <c r="D142" i="26"/>
  <c r="E142" i="26"/>
  <c r="G142" i="26"/>
  <c r="H142" i="26"/>
  <c r="L142" i="26"/>
  <c r="M142" i="26"/>
  <c r="O142" i="26"/>
  <c r="P142" i="26"/>
  <c r="T142" i="26"/>
  <c r="U142" i="26"/>
  <c r="W142" i="26"/>
  <c r="X142" i="26"/>
  <c r="AB142" i="26"/>
  <c r="AC142" i="26"/>
  <c r="AD142" i="26"/>
  <c r="AE142" i="26"/>
  <c r="AF142" i="26"/>
  <c r="E143" i="26"/>
  <c r="F143" i="26"/>
  <c r="G143" i="26"/>
  <c r="H143" i="26"/>
  <c r="I143" i="26"/>
  <c r="J143" i="26"/>
  <c r="M143" i="26"/>
  <c r="N143" i="26"/>
  <c r="P143" i="26"/>
  <c r="Q143" i="26"/>
  <c r="R143" i="26"/>
  <c r="U143" i="26"/>
  <c r="V143" i="26"/>
  <c r="X143" i="26"/>
  <c r="Y143" i="26"/>
  <c r="Z143" i="26"/>
  <c r="AC143" i="26"/>
  <c r="AD143" i="26"/>
  <c r="AF143" i="26"/>
  <c r="C144" i="26"/>
  <c r="F144" i="26"/>
  <c r="G144" i="26"/>
  <c r="J144" i="26"/>
  <c r="K144" i="26"/>
  <c r="N144" i="26"/>
  <c r="O144" i="26"/>
  <c r="R144" i="26"/>
  <c r="S144" i="26"/>
  <c r="V144" i="26"/>
  <c r="W144" i="26"/>
  <c r="Z144" i="26"/>
  <c r="AA144" i="26"/>
  <c r="AD144" i="26"/>
  <c r="AE144" i="26"/>
  <c r="C145" i="26"/>
  <c r="D145" i="26"/>
  <c r="G145" i="26"/>
  <c r="H145" i="26"/>
  <c r="J145" i="26"/>
  <c r="K145" i="26"/>
  <c r="L145" i="26"/>
  <c r="O145" i="26"/>
  <c r="P145" i="26"/>
  <c r="R145" i="26"/>
  <c r="S145" i="26"/>
  <c r="T145" i="26"/>
  <c r="W145" i="26"/>
  <c r="X145" i="26"/>
  <c r="Z145" i="26"/>
  <c r="AA145" i="26"/>
  <c r="AB145" i="26"/>
  <c r="AE145" i="26"/>
  <c r="AF145" i="26"/>
  <c r="C146" i="26"/>
  <c r="D146" i="26"/>
  <c r="E146" i="26"/>
  <c r="H146" i="26"/>
  <c r="K146" i="26"/>
  <c r="L146" i="26"/>
  <c r="M146" i="26"/>
  <c r="P146" i="26"/>
  <c r="R146" i="26"/>
  <c r="S146" i="26"/>
  <c r="T146" i="26"/>
  <c r="U146" i="26"/>
  <c r="X146" i="26"/>
  <c r="Z146" i="26"/>
  <c r="AA146" i="26"/>
  <c r="AB146" i="26"/>
  <c r="AC146" i="26"/>
  <c r="AF146" i="26"/>
  <c r="D147" i="26"/>
  <c r="E147" i="26"/>
  <c r="F147" i="26"/>
  <c r="I147" i="26"/>
  <c r="J147" i="26"/>
  <c r="K147" i="26"/>
  <c r="L147" i="26"/>
  <c r="M147" i="26"/>
  <c r="N147" i="26"/>
  <c r="Q147" i="26"/>
  <c r="R147" i="26"/>
  <c r="T147" i="26"/>
  <c r="U147" i="26"/>
  <c r="V147" i="26"/>
  <c r="Y147" i="26"/>
  <c r="Z147" i="26"/>
  <c r="AB147" i="26"/>
  <c r="AC147" i="26"/>
  <c r="AD147" i="26"/>
  <c r="AF147" i="26"/>
  <c r="C148" i="26"/>
  <c r="E148" i="26"/>
  <c r="F148" i="26"/>
  <c r="G148" i="26"/>
  <c r="J148" i="26"/>
  <c r="K148" i="26"/>
  <c r="L148" i="26"/>
  <c r="M148" i="26"/>
  <c r="N148" i="26"/>
  <c r="O148" i="26"/>
  <c r="R148" i="26"/>
  <c r="S148" i="26"/>
  <c r="U148" i="26"/>
  <c r="V148" i="26"/>
  <c r="W148" i="26"/>
  <c r="Z148" i="26"/>
  <c r="AA148" i="26"/>
  <c r="AC148" i="26"/>
  <c r="AD148" i="26"/>
  <c r="AE148" i="26"/>
  <c r="C149" i="26"/>
  <c r="D149" i="26"/>
  <c r="F149" i="26"/>
  <c r="G149" i="26"/>
  <c r="H149" i="26"/>
  <c r="K149" i="26"/>
  <c r="L149" i="26"/>
  <c r="M149" i="26"/>
  <c r="N149" i="26"/>
  <c r="O149" i="26"/>
  <c r="P149" i="26"/>
  <c r="S149" i="26"/>
  <c r="T149" i="26"/>
  <c r="V149" i="26"/>
  <c r="W149" i="26"/>
  <c r="X149" i="26"/>
  <c r="AA149" i="26"/>
  <c r="AB149" i="26"/>
  <c r="AD149" i="26"/>
  <c r="AE149" i="26"/>
  <c r="AF149" i="26"/>
  <c r="D150" i="26"/>
  <c r="E150" i="26"/>
  <c r="G150" i="26"/>
  <c r="H150" i="26"/>
  <c r="L150" i="26"/>
  <c r="M150" i="26"/>
  <c r="O150" i="26"/>
  <c r="P150" i="26"/>
  <c r="T150" i="26"/>
  <c r="U150" i="26"/>
  <c r="W150" i="26"/>
  <c r="X150" i="26"/>
  <c r="AB150" i="26"/>
  <c r="AC150" i="26"/>
  <c r="AE150" i="26"/>
  <c r="AF150" i="26"/>
  <c r="C151" i="26"/>
  <c r="E151" i="26"/>
  <c r="F151" i="26"/>
  <c r="H151" i="26"/>
  <c r="I151" i="26"/>
  <c r="J151" i="26"/>
  <c r="K151" i="26"/>
  <c r="M151" i="26"/>
  <c r="N151" i="26"/>
  <c r="P151" i="26"/>
  <c r="Q151" i="26"/>
  <c r="R151" i="26"/>
  <c r="U151" i="26"/>
  <c r="V151" i="26"/>
  <c r="X151" i="26"/>
  <c r="Y151" i="26"/>
  <c r="Z151" i="26"/>
  <c r="AC151" i="26"/>
  <c r="AD151" i="26"/>
  <c r="AF151" i="26"/>
  <c r="B143" i="26"/>
  <c r="B144" i="26"/>
  <c r="B147" i="26"/>
  <c r="B148" i="26"/>
  <c r="B149" i="26"/>
  <c r="B151" i="26"/>
  <c r="D129" i="26"/>
  <c r="E129" i="26"/>
  <c r="G129" i="26"/>
  <c r="H129" i="26"/>
  <c r="I129" i="26"/>
  <c r="J129" i="26"/>
  <c r="L129" i="26"/>
  <c r="M129" i="26"/>
  <c r="O129" i="26"/>
  <c r="P129" i="26"/>
  <c r="Q129" i="26"/>
  <c r="R129" i="26"/>
  <c r="T129" i="26"/>
  <c r="U129" i="26"/>
  <c r="W129" i="26"/>
  <c r="X129" i="26"/>
  <c r="Y129" i="26"/>
  <c r="AB129" i="26"/>
  <c r="AC129" i="26"/>
  <c r="AD129" i="26"/>
  <c r="AE129" i="26"/>
  <c r="AF129" i="26"/>
  <c r="E130" i="26"/>
  <c r="F130" i="26"/>
  <c r="G130" i="26"/>
  <c r="H130" i="26"/>
  <c r="J130" i="26"/>
  <c r="M130" i="26"/>
  <c r="N130" i="26"/>
  <c r="P130" i="26"/>
  <c r="R130" i="26"/>
  <c r="S130" i="26"/>
  <c r="U130" i="26"/>
  <c r="V130" i="26"/>
  <c r="W130" i="26"/>
  <c r="X130" i="26"/>
  <c r="Z130" i="26"/>
  <c r="AC130" i="26"/>
  <c r="AD130" i="26"/>
  <c r="AE130" i="26"/>
  <c r="AF130" i="26"/>
  <c r="C131" i="26"/>
  <c r="F131" i="26"/>
  <c r="G131" i="26"/>
  <c r="I131" i="26"/>
  <c r="J131" i="26"/>
  <c r="K131" i="26"/>
  <c r="N131" i="26"/>
  <c r="O131" i="26"/>
  <c r="P131" i="26"/>
  <c r="Q131" i="26"/>
  <c r="R131" i="26"/>
  <c r="S131" i="26"/>
  <c r="V131" i="26"/>
  <c r="W131" i="26"/>
  <c r="Y131" i="26"/>
  <c r="Z131" i="26"/>
  <c r="AA131" i="26"/>
  <c r="AD131" i="26"/>
  <c r="AE131" i="26"/>
  <c r="C132" i="26"/>
  <c r="D132" i="26"/>
  <c r="G132" i="26"/>
  <c r="H132" i="26"/>
  <c r="J132" i="26"/>
  <c r="K132" i="26"/>
  <c r="L132" i="26"/>
  <c r="O132" i="26"/>
  <c r="P132" i="26"/>
  <c r="R132" i="26"/>
  <c r="S132" i="26"/>
  <c r="T132" i="26"/>
  <c r="W132" i="26"/>
  <c r="X132" i="26"/>
  <c r="Y132" i="26"/>
  <c r="Z132" i="26"/>
  <c r="AA132" i="26"/>
  <c r="AB132" i="26"/>
  <c r="AC132" i="26"/>
  <c r="AE132" i="26"/>
  <c r="AF132" i="26"/>
  <c r="C133" i="26"/>
  <c r="D133" i="26"/>
  <c r="E133" i="26"/>
  <c r="H133" i="26"/>
  <c r="I133" i="26"/>
  <c r="K133" i="26"/>
  <c r="L133" i="26"/>
  <c r="M133" i="26"/>
  <c r="P133" i="26"/>
  <c r="Q133" i="26"/>
  <c r="S133" i="26"/>
  <c r="T133" i="26"/>
  <c r="U133" i="26"/>
  <c r="X133" i="26"/>
  <c r="Y133" i="26"/>
  <c r="Z133" i="26"/>
  <c r="AA133" i="26"/>
  <c r="AB133" i="26"/>
  <c r="AC133" i="26"/>
  <c r="AF133" i="26"/>
  <c r="D134" i="26"/>
  <c r="E134" i="26"/>
  <c r="F134" i="26"/>
  <c r="I134" i="26"/>
  <c r="J134" i="26"/>
  <c r="K134" i="26"/>
  <c r="L134" i="26"/>
  <c r="M134" i="26"/>
  <c r="N134" i="26"/>
  <c r="O134" i="26"/>
  <c r="Q134" i="26"/>
  <c r="R134" i="26"/>
  <c r="T134" i="26"/>
  <c r="U134" i="26"/>
  <c r="V134" i="26"/>
  <c r="W134" i="26"/>
  <c r="Y134" i="26"/>
  <c r="Z134" i="26"/>
  <c r="AB134" i="26"/>
  <c r="AC134" i="26"/>
  <c r="AD134" i="26"/>
  <c r="C135" i="26"/>
  <c r="E135" i="26"/>
  <c r="F135" i="26"/>
  <c r="G135" i="26"/>
  <c r="J135" i="26"/>
  <c r="K135" i="26"/>
  <c r="M135" i="26"/>
  <c r="N135" i="26"/>
  <c r="O135" i="26"/>
  <c r="R135" i="26"/>
  <c r="S135" i="26"/>
  <c r="U135" i="26"/>
  <c r="V135" i="26"/>
  <c r="W135" i="26"/>
  <c r="Z135" i="26"/>
  <c r="AA135" i="26"/>
  <c r="AB135" i="26"/>
  <c r="AC135" i="26"/>
  <c r="AD135" i="26"/>
  <c r="AE135" i="26"/>
  <c r="C136" i="26"/>
  <c r="D136" i="26"/>
  <c r="F136" i="26"/>
  <c r="G136" i="26"/>
  <c r="H136" i="26"/>
  <c r="I136" i="26"/>
  <c r="K136" i="26"/>
  <c r="L136" i="26"/>
  <c r="N136" i="26"/>
  <c r="O136" i="26"/>
  <c r="P136" i="26"/>
  <c r="Q136" i="26"/>
  <c r="S136" i="26"/>
  <c r="T136" i="26"/>
  <c r="V136" i="26"/>
  <c r="W136" i="26"/>
  <c r="X136" i="26"/>
  <c r="AA136" i="26"/>
  <c r="AB136" i="26"/>
  <c r="AD136" i="26"/>
  <c r="AE136" i="26"/>
  <c r="AF136" i="26"/>
  <c r="D137" i="26"/>
  <c r="E137" i="26"/>
  <c r="F137" i="26"/>
  <c r="G137" i="26"/>
  <c r="H137" i="26"/>
  <c r="I137" i="26"/>
  <c r="L137" i="26"/>
  <c r="M137" i="26"/>
  <c r="O137" i="26"/>
  <c r="P137" i="26"/>
  <c r="Q137" i="26"/>
  <c r="T137" i="26"/>
  <c r="U137" i="26"/>
  <c r="W137" i="26"/>
  <c r="X137" i="26"/>
  <c r="Y137" i="26"/>
  <c r="AB137" i="26"/>
  <c r="AC137" i="26"/>
  <c r="AE137" i="26"/>
  <c r="AF137" i="26"/>
  <c r="C138" i="26"/>
  <c r="E138" i="26"/>
  <c r="F138" i="26"/>
  <c r="G138" i="26"/>
  <c r="H138" i="26"/>
  <c r="I138" i="26"/>
  <c r="J138" i="26"/>
  <c r="M138" i="26"/>
  <c r="N138" i="26"/>
  <c r="P138" i="26"/>
  <c r="Q138" i="26"/>
  <c r="R138" i="26"/>
  <c r="U138" i="26"/>
  <c r="V138" i="26"/>
  <c r="X138" i="26"/>
  <c r="Y138" i="26"/>
  <c r="Z138" i="26"/>
  <c r="AC138" i="26"/>
  <c r="AD138" i="26"/>
  <c r="AF138" i="26"/>
  <c r="B130" i="26"/>
  <c r="B131" i="26"/>
  <c r="B134" i="26"/>
  <c r="B135" i="26"/>
  <c r="B136" i="26"/>
  <c r="B137" i="26"/>
  <c r="B138" i="26"/>
  <c r="D116" i="26"/>
  <c r="E116" i="26"/>
  <c r="G116" i="26"/>
  <c r="H116" i="26"/>
  <c r="I116" i="26"/>
  <c r="J116" i="26"/>
  <c r="L116" i="26"/>
  <c r="M116" i="26"/>
  <c r="O116" i="26"/>
  <c r="P116" i="26"/>
  <c r="Q116" i="26"/>
  <c r="R116" i="26"/>
  <c r="T116" i="26"/>
  <c r="U116" i="26"/>
  <c r="V116" i="26"/>
  <c r="W116" i="26"/>
  <c r="X116" i="26"/>
  <c r="Y116" i="26"/>
  <c r="Z116" i="26"/>
  <c r="AB116" i="26"/>
  <c r="AC116" i="26"/>
  <c r="AE116" i="26"/>
  <c r="AF116" i="26"/>
  <c r="C117" i="26"/>
  <c r="E117" i="26"/>
  <c r="F117" i="26"/>
  <c r="G117" i="26"/>
  <c r="H117" i="26"/>
  <c r="I117" i="26"/>
  <c r="J117" i="26"/>
  <c r="K117" i="26"/>
  <c r="M117" i="26"/>
  <c r="N117" i="26"/>
  <c r="P117" i="26"/>
  <c r="Q117" i="26"/>
  <c r="R117" i="26"/>
  <c r="S117" i="26"/>
  <c r="U117" i="26"/>
  <c r="V117" i="26"/>
  <c r="X117" i="26"/>
  <c r="Y117" i="26"/>
  <c r="Z117" i="26"/>
  <c r="AA117" i="26"/>
  <c r="AC117" i="26"/>
  <c r="AD117" i="26"/>
  <c r="AF117" i="26"/>
  <c r="C118" i="26"/>
  <c r="D118" i="26"/>
  <c r="F118" i="26"/>
  <c r="G118" i="26"/>
  <c r="H118" i="26"/>
  <c r="I118" i="26"/>
  <c r="J118" i="26"/>
  <c r="K118" i="26"/>
  <c r="L118" i="26"/>
  <c r="N118" i="26"/>
  <c r="O118" i="26"/>
  <c r="Q118" i="26"/>
  <c r="R118" i="26"/>
  <c r="S118" i="26"/>
  <c r="T118" i="26"/>
  <c r="V118" i="26"/>
  <c r="W118" i="26"/>
  <c r="Y118" i="26"/>
  <c r="Z118" i="26"/>
  <c r="AA118" i="26"/>
  <c r="AB118" i="26"/>
  <c r="AD118" i="26"/>
  <c r="AE118" i="26"/>
  <c r="AF118" i="26"/>
  <c r="C119" i="26"/>
  <c r="D119" i="26"/>
  <c r="E119" i="26"/>
  <c r="G119" i="26"/>
  <c r="H119" i="26"/>
  <c r="J119" i="26"/>
  <c r="K119" i="26"/>
  <c r="L119" i="26"/>
  <c r="M119" i="26"/>
  <c r="O119" i="26"/>
  <c r="P119" i="26"/>
  <c r="R119" i="26"/>
  <c r="S119" i="26"/>
  <c r="T119" i="26"/>
  <c r="U119" i="26"/>
  <c r="W119" i="26"/>
  <c r="X119" i="26"/>
  <c r="Z119" i="26"/>
  <c r="AA119" i="26"/>
  <c r="AB119" i="26"/>
  <c r="AC119" i="26"/>
  <c r="AE119" i="26"/>
  <c r="AF119" i="26"/>
  <c r="C120" i="26"/>
  <c r="D120" i="26"/>
  <c r="E120" i="26"/>
  <c r="F120" i="26"/>
  <c r="H120" i="26"/>
  <c r="I120" i="26"/>
  <c r="K120" i="26"/>
  <c r="L120" i="26"/>
  <c r="M120" i="26"/>
  <c r="N120" i="26"/>
  <c r="P120" i="26"/>
  <c r="Q120" i="26"/>
  <c r="R120" i="26"/>
  <c r="S120" i="26"/>
  <c r="T120" i="26"/>
  <c r="U120" i="26"/>
  <c r="V120" i="26"/>
  <c r="X120" i="26"/>
  <c r="Y120" i="26"/>
  <c r="AA120" i="26"/>
  <c r="AB120" i="26"/>
  <c r="AC120" i="26"/>
  <c r="AD120" i="26"/>
  <c r="AF120" i="26"/>
  <c r="D121" i="26"/>
  <c r="E121" i="26"/>
  <c r="F121" i="26"/>
  <c r="G121" i="26"/>
  <c r="I121" i="26"/>
  <c r="J121" i="26"/>
  <c r="L121" i="26"/>
  <c r="M121" i="26"/>
  <c r="N121" i="26"/>
  <c r="O121" i="26"/>
  <c r="Q121" i="26"/>
  <c r="R121" i="26"/>
  <c r="S121" i="26"/>
  <c r="T121" i="26"/>
  <c r="U121" i="26"/>
  <c r="V121" i="26"/>
  <c r="W121" i="26"/>
  <c r="Y121" i="26"/>
  <c r="Z121" i="26"/>
  <c r="AB121" i="26"/>
  <c r="AC121" i="26"/>
  <c r="AD121" i="26"/>
  <c r="AE121" i="26"/>
  <c r="C122" i="26"/>
  <c r="D122" i="26"/>
  <c r="E122" i="26"/>
  <c r="F122" i="26"/>
  <c r="G122" i="26"/>
  <c r="H122" i="26"/>
  <c r="J122" i="26"/>
  <c r="K122" i="26"/>
  <c r="M122" i="26"/>
  <c r="N122" i="26"/>
  <c r="O122" i="26"/>
  <c r="P122" i="26"/>
  <c r="R122" i="26"/>
  <c r="S122" i="26"/>
  <c r="U122" i="26"/>
  <c r="V122" i="26"/>
  <c r="W122" i="26"/>
  <c r="X122" i="26"/>
  <c r="Z122" i="26"/>
  <c r="AA122" i="26"/>
  <c r="AC122" i="26"/>
  <c r="AD122" i="26"/>
  <c r="AE122" i="26"/>
  <c r="AF122" i="26"/>
  <c r="C123" i="26"/>
  <c r="D123" i="26"/>
  <c r="F123" i="26"/>
  <c r="G123" i="26"/>
  <c r="H123" i="26"/>
  <c r="I123" i="26"/>
  <c r="K123" i="26"/>
  <c r="L123" i="26"/>
  <c r="M123" i="26"/>
  <c r="N123" i="26"/>
  <c r="O123" i="26"/>
  <c r="P123" i="26"/>
  <c r="Q123" i="26"/>
  <c r="S123" i="26"/>
  <c r="T123" i="26"/>
  <c r="V123" i="26"/>
  <c r="W123" i="26"/>
  <c r="X123" i="26"/>
  <c r="Y123" i="26"/>
  <c r="AA123" i="26"/>
  <c r="AB123" i="26"/>
  <c r="AD123" i="26"/>
  <c r="AE123" i="26"/>
  <c r="AF123" i="26"/>
  <c r="D124" i="26"/>
  <c r="E124" i="26"/>
  <c r="F124" i="26"/>
  <c r="G124" i="26"/>
  <c r="H124" i="26"/>
  <c r="I124" i="26"/>
  <c r="J124" i="26"/>
  <c r="L124" i="26"/>
  <c r="M124" i="26"/>
  <c r="N124" i="26"/>
  <c r="O124" i="26"/>
  <c r="P124" i="26"/>
  <c r="Q124" i="26"/>
  <c r="R124" i="26"/>
  <c r="T124" i="26"/>
  <c r="U124" i="26"/>
  <c r="V124" i="26"/>
  <c r="W124" i="26"/>
  <c r="X124" i="26"/>
  <c r="Y124" i="26"/>
  <c r="Z124" i="26"/>
  <c r="AB124" i="26"/>
  <c r="AC124" i="26"/>
  <c r="AD124" i="26"/>
  <c r="AE124" i="26"/>
  <c r="AF124" i="26"/>
  <c r="C125" i="26"/>
  <c r="E125" i="26"/>
  <c r="F125" i="26"/>
  <c r="H125" i="26"/>
  <c r="I125" i="26"/>
  <c r="J125" i="26"/>
  <c r="K125" i="26"/>
  <c r="M125" i="26"/>
  <c r="N125" i="26"/>
  <c r="P125" i="26"/>
  <c r="Q125" i="26"/>
  <c r="R125" i="26"/>
  <c r="S125" i="26"/>
  <c r="U125" i="26"/>
  <c r="V125" i="26"/>
  <c r="X125" i="26"/>
  <c r="Y125" i="26"/>
  <c r="Z125" i="26"/>
  <c r="AA125" i="26"/>
  <c r="AC125" i="26"/>
  <c r="AD125" i="26"/>
  <c r="AE125" i="26"/>
  <c r="AF125" i="26"/>
  <c r="B117" i="26"/>
  <c r="B118" i="26"/>
  <c r="B119" i="26"/>
  <c r="B121" i="26"/>
  <c r="B122" i="26"/>
  <c r="B125" i="26"/>
  <c r="B116" i="26"/>
  <c r="D103" i="26"/>
  <c r="E103" i="26"/>
  <c r="G103" i="26"/>
  <c r="H103" i="26"/>
  <c r="I103" i="26"/>
  <c r="J103" i="26"/>
  <c r="L103" i="26"/>
  <c r="M103" i="26"/>
  <c r="O103" i="26"/>
  <c r="P103" i="26"/>
  <c r="Q103" i="26"/>
  <c r="R103" i="26"/>
  <c r="T103" i="26"/>
  <c r="U103" i="26"/>
  <c r="W103" i="26"/>
  <c r="X103" i="26"/>
  <c r="Y103" i="26"/>
  <c r="Z103" i="26"/>
  <c r="AB103" i="26"/>
  <c r="AC103" i="26"/>
  <c r="AE103" i="26"/>
  <c r="AF103" i="26"/>
  <c r="C104" i="26"/>
  <c r="E104" i="26"/>
  <c r="F104" i="26"/>
  <c r="H104" i="26"/>
  <c r="I104" i="26"/>
  <c r="J104" i="26"/>
  <c r="K104" i="26"/>
  <c r="M104" i="26"/>
  <c r="N104" i="26"/>
  <c r="P104" i="26"/>
  <c r="Q104" i="26"/>
  <c r="R104" i="26"/>
  <c r="S104" i="26"/>
  <c r="U104" i="26"/>
  <c r="V104" i="26"/>
  <c r="W104" i="26"/>
  <c r="X104" i="26"/>
  <c r="Y104" i="26"/>
  <c r="Z104" i="26"/>
  <c r="AA104" i="26"/>
  <c r="AC104" i="26"/>
  <c r="AD104" i="26"/>
  <c r="AF104" i="26"/>
  <c r="C105" i="26"/>
  <c r="D105" i="26"/>
  <c r="F105" i="26"/>
  <c r="G105" i="26"/>
  <c r="I105" i="26"/>
  <c r="J105" i="26"/>
  <c r="K105" i="26"/>
  <c r="L105" i="26"/>
  <c r="N105" i="26"/>
  <c r="O105" i="26"/>
  <c r="Q105" i="26"/>
  <c r="R105" i="26"/>
  <c r="S105" i="26"/>
  <c r="T105" i="26"/>
  <c r="V105" i="26"/>
  <c r="W105" i="26"/>
  <c r="X105" i="26"/>
  <c r="Y105" i="26"/>
  <c r="Z105" i="26"/>
  <c r="AA105" i="26"/>
  <c r="AB105" i="26"/>
  <c r="AD105" i="26"/>
  <c r="AE105" i="26"/>
  <c r="C106" i="26"/>
  <c r="D106" i="26"/>
  <c r="E106" i="26"/>
  <c r="G106" i="26"/>
  <c r="H106" i="26"/>
  <c r="I106" i="26"/>
  <c r="J106" i="26"/>
  <c r="K106" i="26"/>
  <c r="L106" i="26"/>
  <c r="M106" i="26"/>
  <c r="O106" i="26"/>
  <c r="P106" i="26"/>
  <c r="R106" i="26"/>
  <c r="S106" i="26"/>
  <c r="T106" i="26"/>
  <c r="U106" i="26"/>
  <c r="W106" i="26"/>
  <c r="X106" i="26"/>
  <c r="Z106" i="26"/>
  <c r="AA106" i="26"/>
  <c r="AB106" i="26"/>
  <c r="AC106" i="26"/>
  <c r="AE106" i="26"/>
  <c r="AF106" i="26"/>
  <c r="C107" i="26"/>
  <c r="D107" i="26"/>
  <c r="E107" i="26"/>
  <c r="F107" i="26"/>
  <c r="H107" i="26"/>
  <c r="I107" i="26"/>
  <c r="J107" i="26"/>
  <c r="K107" i="26"/>
  <c r="L107" i="26"/>
  <c r="M107" i="26"/>
  <c r="N107" i="26"/>
  <c r="P107" i="26"/>
  <c r="Q107" i="26"/>
  <c r="S107" i="26"/>
  <c r="T107" i="26"/>
  <c r="U107" i="26"/>
  <c r="V107" i="26"/>
  <c r="X107" i="26"/>
  <c r="Y107" i="26"/>
  <c r="AA107" i="26"/>
  <c r="AB107" i="26"/>
  <c r="AC107" i="26"/>
  <c r="AD107" i="26"/>
  <c r="AF107" i="26"/>
  <c r="D108" i="26"/>
  <c r="E108" i="26"/>
  <c r="F108" i="26"/>
  <c r="G108" i="26"/>
  <c r="I108" i="26"/>
  <c r="J108" i="26"/>
  <c r="L108" i="26"/>
  <c r="M108" i="26"/>
  <c r="N108" i="26"/>
  <c r="O108" i="26"/>
  <c r="Q108" i="26"/>
  <c r="R108" i="26"/>
  <c r="T108" i="26"/>
  <c r="U108" i="26"/>
  <c r="V108" i="26"/>
  <c r="W108" i="26"/>
  <c r="Y108" i="26"/>
  <c r="Z108" i="26"/>
  <c r="AB108" i="26"/>
  <c r="AC108" i="26"/>
  <c r="AD108" i="26"/>
  <c r="AE108" i="26"/>
  <c r="C109" i="26"/>
  <c r="E109" i="26"/>
  <c r="F109" i="26"/>
  <c r="G109" i="26"/>
  <c r="H109" i="26"/>
  <c r="J109" i="26"/>
  <c r="K109" i="26"/>
  <c r="M109" i="26"/>
  <c r="N109" i="26"/>
  <c r="O109" i="26"/>
  <c r="P109" i="26"/>
  <c r="R109" i="26"/>
  <c r="S109" i="26"/>
  <c r="T109" i="26"/>
  <c r="U109" i="26"/>
  <c r="V109" i="26"/>
  <c r="W109" i="26"/>
  <c r="X109" i="26"/>
  <c r="Z109" i="26"/>
  <c r="AA109" i="26"/>
  <c r="AC109" i="26"/>
  <c r="AD109" i="26"/>
  <c r="AE109" i="26"/>
  <c r="AF109" i="26"/>
  <c r="C110" i="26"/>
  <c r="D110" i="26"/>
  <c r="F110" i="26"/>
  <c r="G110" i="26"/>
  <c r="H110" i="26"/>
  <c r="I110" i="26"/>
  <c r="K110" i="26"/>
  <c r="L110" i="26"/>
  <c r="N110" i="26"/>
  <c r="O110" i="26"/>
  <c r="P110" i="26"/>
  <c r="Q110" i="26"/>
  <c r="S110" i="26"/>
  <c r="T110" i="26"/>
  <c r="V110" i="26"/>
  <c r="W110" i="26"/>
  <c r="X110" i="26"/>
  <c r="Y110" i="26"/>
  <c r="AA110" i="26"/>
  <c r="AB110" i="26"/>
  <c r="AC110" i="26"/>
  <c r="AD110" i="26"/>
  <c r="AE110" i="26"/>
  <c r="AF110" i="26"/>
  <c r="D111" i="26"/>
  <c r="E111" i="26"/>
  <c r="G111" i="26"/>
  <c r="H111" i="26"/>
  <c r="I111" i="26"/>
  <c r="J111" i="26"/>
  <c r="L111" i="26"/>
  <c r="M111" i="26"/>
  <c r="N111" i="26"/>
  <c r="O111" i="26"/>
  <c r="P111" i="26"/>
  <c r="Q111" i="26"/>
  <c r="R111" i="26"/>
  <c r="T111" i="26"/>
  <c r="U111" i="26"/>
  <c r="W111" i="26"/>
  <c r="X111" i="26"/>
  <c r="Y111" i="26"/>
  <c r="Z111" i="26"/>
  <c r="AB111" i="26"/>
  <c r="AC111" i="26"/>
  <c r="AE111" i="26"/>
  <c r="AF111" i="26"/>
  <c r="C112" i="26"/>
  <c r="E112" i="26"/>
  <c r="F112" i="26"/>
  <c r="H112" i="26"/>
  <c r="I112" i="26"/>
  <c r="J112" i="26"/>
  <c r="K112" i="26"/>
  <c r="M112" i="26"/>
  <c r="N112" i="26"/>
  <c r="O112" i="26"/>
  <c r="P112" i="26"/>
  <c r="Q112" i="26"/>
  <c r="R112" i="26"/>
  <c r="S112" i="26"/>
  <c r="U112" i="26"/>
  <c r="V112" i="26"/>
  <c r="X112" i="26"/>
  <c r="Y112" i="26"/>
  <c r="Z112" i="26"/>
  <c r="AA112" i="26"/>
  <c r="AC112" i="26"/>
  <c r="AD112" i="26"/>
  <c r="AF112" i="26"/>
  <c r="B104" i="26"/>
  <c r="B105" i="26"/>
  <c r="B106" i="26"/>
  <c r="B108" i="26"/>
  <c r="B109" i="26"/>
  <c r="B110" i="26"/>
  <c r="B111" i="26"/>
  <c r="B112" i="26"/>
  <c r="B103" i="26"/>
  <c r="D90" i="26"/>
  <c r="E90" i="26"/>
  <c r="G90" i="26"/>
  <c r="H90" i="26"/>
  <c r="I90" i="26"/>
  <c r="J90" i="26"/>
  <c r="L90" i="26"/>
  <c r="M90" i="26"/>
  <c r="O90" i="26"/>
  <c r="P90" i="26"/>
  <c r="Q90" i="26"/>
  <c r="R90" i="26"/>
  <c r="T90" i="26"/>
  <c r="U90" i="26"/>
  <c r="W90" i="26"/>
  <c r="X90" i="26"/>
  <c r="Y90" i="26"/>
  <c r="Z90" i="26"/>
  <c r="AB90" i="26"/>
  <c r="AC90" i="26"/>
  <c r="AD90" i="26"/>
  <c r="AE90" i="26"/>
  <c r="AF90" i="26"/>
  <c r="C91" i="26"/>
  <c r="E91" i="26"/>
  <c r="F91" i="26"/>
  <c r="H91" i="26"/>
  <c r="I91" i="26"/>
  <c r="J91" i="26"/>
  <c r="K91" i="26"/>
  <c r="M91" i="26"/>
  <c r="N91" i="26"/>
  <c r="O91" i="26"/>
  <c r="P91" i="26"/>
  <c r="Q91" i="26"/>
  <c r="R91" i="26"/>
  <c r="S91" i="26"/>
  <c r="U91" i="26"/>
  <c r="V91" i="26"/>
  <c r="W91" i="26"/>
  <c r="X91" i="26"/>
  <c r="Y91" i="26"/>
  <c r="Z91" i="26"/>
  <c r="AA91" i="26"/>
  <c r="AC91" i="26"/>
  <c r="AD91" i="26"/>
  <c r="AF91" i="26"/>
  <c r="C92" i="26"/>
  <c r="D92" i="26"/>
  <c r="F92" i="26"/>
  <c r="G92" i="26"/>
  <c r="I92" i="26"/>
  <c r="J92" i="26"/>
  <c r="K92" i="26"/>
  <c r="L92" i="26"/>
  <c r="N92" i="26"/>
  <c r="O92" i="26"/>
  <c r="P92" i="26"/>
  <c r="Q92" i="26"/>
  <c r="R92" i="26"/>
  <c r="S92" i="26"/>
  <c r="T92" i="26"/>
  <c r="V92" i="26"/>
  <c r="W92" i="26"/>
  <c r="Y92" i="26"/>
  <c r="Z92" i="26"/>
  <c r="AA92" i="26"/>
  <c r="AB92" i="26"/>
  <c r="AD92" i="26"/>
  <c r="AE92" i="26"/>
  <c r="C93" i="26"/>
  <c r="D93" i="26"/>
  <c r="E93" i="26"/>
  <c r="G93" i="26"/>
  <c r="H93" i="26"/>
  <c r="I93" i="26"/>
  <c r="J93" i="26"/>
  <c r="K93" i="26"/>
  <c r="L93" i="26"/>
  <c r="M93" i="26"/>
  <c r="O93" i="26"/>
  <c r="P93" i="26"/>
  <c r="R93" i="26"/>
  <c r="S93" i="26"/>
  <c r="T93" i="26"/>
  <c r="U93" i="26"/>
  <c r="W93" i="26"/>
  <c r="X93" i="26"/>
  <c r="Z93" i="26"/>
  <c r="AA93" i="26"/>
  <c r="AB93" i="26"/>
  <c r="AC93" i="26"/>
  <c r="AE93" i="26"/>
  <c r="AF93" i="26"/>
  <c r="C94" i="26"/>
  <c r="D94" i="26"/>
  <c r="E94" i="26"/>
  <c r="F94" i="26"/>
  <c r="H94" i="26"/>
  <c r="I94" i="26"/>
  <c r="K94" i="26"/>
  <c r="L94" i="26"/>
  <c r="M94" i="26"/>
  <c r="N94" i="26"/>
  <c r="P94" i="26"/>
  <c r="Q94" i="26"/>
  <c r="S94" i="26"/>
  <c r="T94" i="26"/>
  <c r="U94" i="26"/>
  <c r="V94" i="26"/>
  <c r="X94" i="26"/>
  <c r="Y94" i="26"/>
  <c r="Z94" i="26"/>
  <c r="AA94" i="26"/>
  <c r="AB94" i="26"/>
  <c r="AC94" i="26"/>
  <c r="AD94" i="26"/>
  <c r="AF94" i="26"/>
  <c r="D95" i="26"/>
  <c r="E95" i="26"/>
  <c r="F95" i="26"/>
  <c r="G95" i="26"/>
  <c r="I95" i="26"/>
  <c r="J95" i="26"/>
  <c r="L95" i="26"/>
  <c r="M95" i="26"/>
  <c r="N95" i="26"/>
  <c r="O95" i="26"/>
  <c r="Q95" i="26"/>
  <c r="R95" i="26"/>
  <c r="T95" i="26"/>
  <c r="U95" i="26"/>
  <c r="V95" i="26"/>
  <c r="W95" i="26"/>
  <c r="Y95" i="26"/>
  <c r="Z95" i="26"/>
  <c r="AA95" i="26"/>
  <c r="AB95" i="26"/>
  <c r="AC95" i="26"/>
  <c r="AD95" i="26"/>
  <c r="AE95" i="26"/>
  <c r="C96" i="26"/>
  <c r="E96" i="26"/>
  <c r="F96" i="26"/>
  <c r="G96" i="26"/>
  <c r="H96" i="26"/>
  <c r="J96" i="26"/>
  <c r="K96" i="26"/>
  <c r="L96" i="26"/>
  <c r="M96" i="26"/>
  <c r="N96" i="26"/>
  <c r="O96" i="26"/>
  <c r="P96" i="26"/>
  <c r="R96" i="26"/>
  <c r="S96" i="26"/>
  <c r="T96" i="26"/>
  <c r="U96" i="26"/>
  <c r="V96" i="26"/>
  <c r="W96" i="26"/>
  <c r="X96" i="26"/>
  <c r="Z96" i="26"/>
  <c r="AA96" i="26"/>
  <c r="AC96" i="26"/>
  <c r="AD96" i="26"/>
  <c r="AE96" i="26"/>
  <c r="AF96" i="26"/>
  <c r="C97" i="26"/>
  <c r="D97" i="26"/>
  <c r="F97" i="26"/>
  <c r="G97" i="26"/>
  <c r="H97" i="26"/>
  <c r="I97" i="26"/>
  <c r="K97" i="26"/>
  <c r="L97" i="26"/>
  <c r="N97" i="26"/>
  <c r="O97" i="26"/>
  <c r="P97" i="26"/>
  <c r="Q97" i="26"/>
  <c r="S97" i="26"/>
  <c r="T97" i="26"/>
  <c r="U97" i="26"/>
  <c r="V97" i="26"/>
  <c r="W97" i="26"/>
  <c r="X97" i="26"/>
  <c r="Y97" i="26"/>
  <c r="AA97" i="26"/>
  <c r="AB97" i="26"/>
  <c r="AD97" i="26"/>
  <c r="AE97" i="26"/>
  <c r="AF97" i="26"/>
  <c r="D98" i="26"/>
  <c r="E98" i="26"/>
  <c r="F98" i="26"/>
  <c r="G98" i="26"/>
  <c r="H98" i="26"/>
  <c r="I98" i="26"/>
  <c r="J98" i="26"/>
  <c r="L98" i="26"/>
  <c r="M98" i="26"/>
  <c r="N98" i="26"/>
  <c r="O98" i="26"/>
  <c r="P98" i="26"/>
  <c r="Q98" i="26"/>
  <c r="R98" i="26"/>
  <c r="T98" i="26"/>
  <c r="U98" i="26"/>
  <c r="W98" i="26"/>
  <c r="X98" i="26"/>
  <c r="Y98" i="26"/>
  <c r="Z98" i="26"/>
  <c r="AB98" i="26"/>
  <c r="AC98" i="26"/>
  <c r="AE98" i="26"/>
  <c r="AF98" i="26"/>
  <c r="C99" i="26"/>
  <c r="E99" i="26"/>
  <c r="F99" i="26"/>
  <c r="G99" i="26"/>
  <c r="H99" i="26"/>
  <c r="I99" i="26"/>
  <c r="J99" i="26"/>
  <c r="K99" i="26"/>
  <c r="M99" i="26"/>
  <c r="N99" i="26"/>
  <c r="P99" i="26"/>
  <c r="Q99" i="26"/>
  <c r="R99" i="26"/>
  <c r="S99" i="26"/>
  <c r="U99" i="26"/>
  <c r="V99" i="26"/>
  <c r="X99" i="26"/>
  <c r="Y99" i="26"/>
  <c r="Z99" i="26"/>
  <c r="AA99" i="26"/>
  <c r="AC99" i="26"/>
  <c r="AD99" i="26"/>
  <c r="AE99" i="26"/>
  <c r="AF99" i="26"/>
  <c r="B91" i="26"/>
  <c r="B92" i="26"/>
  <c r="B93" i="26"/>
  <c r="B95" i="26"/>
  <c r="B96" i="26"/>
  <c r="B97" i="26"/>
  <c r="B98" i="26"/>
  <c r="B99" i="26"/>
  <c r="B90" i="26"/>
  <c r="D77" i="26"/>
  <c r="E77" i="26"/>
  <c r="F77" i="26"/>
  <c r="G77" i="26"/>
  <c r="H77" i="26"/>
  <c r="I77" i="26"/>
  <c r="J77" i="26"/>
  <c r="L77" i="26"/>
  <c r="M77" i="26"/>
  <c r="N77" i="26"/>
  <c r="O77" i="26"/>
  <c r="P77" i="26"/>
  <c r="Q77" i="26"/>
  <c r="R77" i="26"/>
  <c r="T77" i="26"/>
  <c r="U77" i="26"/>
  <c r="V77" i="26"/>
  <c r="W77" i="26"/>
  <c r="X77" i="26"/>
  <c r="Y77" i="26"/>
  <c r="Z77" i="26"/>
  <c r="AB77" i="26"/>
  <c r="AC77" i="26"/>
  <c r="AD77" i="26"/>
  <c r="AE77" i="26"/>
  <c r="AF77" i="26"/>
  <c r="C78" i="26"/>
  <c r="E78" i="26"/>
  <c r="F78" i="26"/>
  <c r="G78" i="26"/>
  <c r="H78" i="26"/>
  <c r="I78" i="26"/>
  <c r="J78" i="26"/>
  <c r="K78" i="26"/>
  <c r="M78" i="26"/>
  <c r="N78" i="26"/>
  <c r="O78" i="26"/>
  <c r="P78" i="26"/>
  <c r="Q78" i="26"/>
  <c r="R78" i="26"/>
  <c r="S78" i="26"/>
  <c r="U78" i="26"/>
  <c r="V78" i="26"/>
  <c r="W78" i="26"/>
  <c r="X78" i="26"/>
  <c r="Y78" i="26"/>
  <c r="Z78" i="26"/>
  <c r="AA78" i="26"/>
  <c r="AC78" i="26"/>
  <c r="AD78" i="26"/>
  <c r="AE78" i="26"/>
  <c r="AF78" i="26"/>
  <c r="C79" i="26"/>
  <c r="D79" i="26"/>
  <c r="F79" i="26"/>
  <c r="G79" i="26"/>
  <c r="H79" i="26"/>
  <c r="I79" i="26"/>
  <c r="J79" i="26"/>
  <c r="K79" i="26"/>
  <c r="L79" i="26"/>
  <c r="N79" i="26"/>
  <c r="O79" i="26"/>
  <c r="P79" i="26"/>
  <c r="Q79" i="26"/>
  <c r="R79" i="26"/>
  <c r="S79" i="26"/>
  <c r="T79" i="26"/>
  <c r="V79" i="26"/>
  <c r="W79" i="26"/>
  <c r="X79" i="26"/>
  <c r="Y79" i="26"/>
  <c r="Z79" i="26"/>
  <c r="AA79" i="26"/>
  <c r="AB79" i="26"/>
  <c r="AD79" i="26"/>
  <c r="AE79" i="26"/>
  <c r="AF79" i="26"/>
  <c r="C80" i="26"/>
  <c r="D80" i="26"/>
  <c r="E80" i="26"/>
  <c r="G80" i="26"/>
  <c r="H80" i="26"/>
  <c r="I80" i="26"/>
  <c r="J80" i="26"/>
  <c r="K80" i="26"/>
  <c r="L80" i="26"/>
  <c r="M80" i="26"/>
  <c r="O80" i="26"/>
  <c r="P80" i="26"/>
  <c r="Q80" i="26"/>
  <c r="R80" i="26"/>
  <c r="S80" i="26"/>
  <c r="T80" i="26"/>
  <c r="U80" i="26"/>
  <c r="W80" i="26"/>
  <c r="X80" i="26"/>
  <c r="Y80" i="26"/>
  <c r="Z80" i="26"/>
  <c r="AA80" i="26"/>
  <c r="AB80" i="26"/>
  <c r="AC80" i="26"/>
  <c r="AE80" i="26"/>
  <c r="AF80" i="26"/>
  <c r="C81" i="26"/>
  <c r="D81" i="26"/>
  <c r="E81" i="26"/>
  <c r="F81" i="26"/>
  <c r="H81" i="26"/>
  <c r="I81" i="26"/>
  <c r="J81" i="26"/>
  <c r="K81" i="26"/>
  <c r="L81" i="26"/>
  <c r="M81" i="26"/>
  <c r="N81" i="26"/>
  <c r="P81" i="26"/>
  <c r="Q81" i="26"/>
  <c r="R81" i="26"/>
  <c r="S81" i="26"/>
  <c r="T81" i="26"/>
  <c r="U81" i="26"/>
  <c r="V81" i="26"/>
  <c r="X81" i="26"/>
  <c r="Y81" i="26"/>
  <c r="Z81" i="26"/>
  <c r="AA81" i="26"/>
  <c r="AB81" i="26"/>
  <c r="AC81" i="26"/>
  <c r="AD81" i="26"/>
  <c r="AF81" i="26"/>
  <c r="C82" i="26"/>
  <c r="D82" i="26"/>
  <c r="E82" i="26"/>
  <c r="F82" i="26"/>
  <c r="G82" i="26"/>
  <c r="I82" i="26"/>
  <c r="J82" i="26"/>
  <c r="K82" i="26"/>
  <c r="L82" i="26"/>
  <c r="M82" i="26"/>
  <c r="N82" i="26"/>
  <c r="O82" i="26"/>
  <c r="Q82" i="26"/>
  <c r="R82" i="26"/>
  <c r="S82" i="26"/>
  <c r="T82" i="26"/>
  <c r="U82" i="26"/>
  <c r="V82" i="26"/>
  <c r="W82" i="26"/>
  <c r="Y82" i="26"/>
  <c r="Z82" i="26"/>
  <c r="AA82" i="26"/>
  <c r="AB82" i="26"/>
  <c r="AC82" i="26"/>
  <c r="AD82" i="26"/>
  <c r="AE82" i="26"/>
  <c r="C83" i="26"/>
  <c r="D83" i="26"/>
  <c r="E83" i="26"/>
  <c r="F83" i="26"/>
  <c r="G83" i="26"/>
  <c r="H83" i="26"/>
  <c r="J83" i="26"/>
  <c r="K83" i="26"/>
  <c r="L83" i="26"/>
  <c r="M83" i="26"/>
  <c r="N83" i="26"/>
  <c r="O83" i="26"/>
  <c r="P83" i="26"/>
  <c r="R83" i="26"/>
  <c r="S83" i="26"/>
  <c r="T83" i="26"/>
  <c r="U83" i="26"/>
  <c r="V83" i="26"/>
  <c r="W83" i="26"/>
  <c r="X83" i="26"/>
  <c r="Z83" i="26"/>
  <c r="AA83" i="26"/>
  <c r="AB83" i="26"/>
  <c r="AC83" i="26"/>
  <c r="AD83" i="26"/>
  <c r="AE83" i="26"/>
  <c r="AF83" i="26"/>
  <c r="C84" i="26"/>
  <c r="D84" i="26"/>
  <c r="E84" i="26"/>
  <c r="F84" i="26"/>
  <c r="G84" i="26"/>
  <c r="H84" i="26"/>
  <c r="I84" i="26"/>
  <c r="K84" i="26"/>
  <c r="L84" i="26"/>
  <c r="M84" i="26"/>
  <c r="N84" i="26"/>
  <c r="O84" i="26"/>
  <c r="P84" i="26"/>
  <c r="Q84" i="26"/>
  <c r="S84" i="26"/>
  <c r="T84" i="26"/>
  <c r="U84" i="26"/>
  <c r="V84" i="26"/>
  <c r="W84" i="26"/>
  <c r="X84" i="26"/>
  <c r="Y84" i="26"/>
  <c r="AA84" i="26"/>
  <c r="AB84" i="26"/>
  <c r="AC84" i="26"/>
  <c r="AD84" i="26"/>
  <c r="AE84" i="26"/>
  <c r="AF84" i="26"/>
  <c r="D85" i="26"/>
  <c r="E85" i="26"/>
  <c r="F85" i="26"/>
  <c r="G85" i="26"/>
  <c r="H85" i="26"/>
  <c r="I85" i="26"/>
  <c r="J85" i="26"/>
  <c r="L85" i="26"/>
  <c r="M85" i="26"/>
  <c r="N85" i="26"/>
  <c r="O85" i="26"/>
  <c r="P85" i="26"/>
  <c r="Q85" i="26"/>
  <c r="R85" i="26"/>
  <c r="T85" i="26"/>
  <c r="U85" i="26"/>
  <c r="V85" i="26"/>
  <c r="W85" i="26"/>
  <c r="X85" i="26"/>
  <c r="Y85" i="26"/>
  <c r="Z85" i="26"/>
  <c r="AB85" i="26"/>
  <c r="AC85" i="26"/>
  <c r="AD85" i="26"/>
  <c r="AE85" i="26"/>
  <c r="AF85" i="26"/>
  <c r="C86" i="26"/>
  <c r="E86" i="26"/>
  <c r="F86" i="26"/>
  <c r="G86" i="26"/>
  <c r="H86" i="26"/>
  <c r="I86" i="26"/>
  <c r="J86" i="26"/>
  <c r="K86" i="26"/>
  <c r="M86" i="26"/>
  <c r="N86" i="26"/>
  <c r="O86" i="26"/>
  <c r="P86" i="26"/>
  <c r="Q86" i="26"/>
  <c r="R86" i="26"/>
  <c r="S86" i="26"/>
  <c r="U86" i="26"/>
  <c r="V86" i="26"/>
  <c r="W86" i="26"/>
  <c r="X86" i="26"/>
  <c r="Y86" i="26"/>
  <c r="Z86" i="26"/>
  <c r="AA86" i="26"/>
  <c r="AC86" i="26"/>
  <c r="AD86" i="26"/>
  <c r="AE86" i="26"/>
  <c r="AF86" i="26"/>
  <c r="B78" i="26"/>
  <c r="B79" i="26"/>
  <c r="B80" i="26"/>
  <c r="B82" i="26"/>
  <c r="B83" i="26"/>
  <c r="B84" i="26"/>
  <c r="B85" i="26"/>
  <c r="B86" i="26"/>
  <c r="B77" i="26"/>
  <c r="D64" i="26"/>
  <c r="E64" i="26"/>
  <c r="F64" i="26"/>
  <c r="G64" i="26"/>
  <c r="H64" i="26"/>
  <c r="I64" i="26"/>
  <c r="J64" i="26"/>
  <c r="L64" i="26"/>
  <c r="M64" i="26"/>
  <c r="N64" i="26"/>
  <c r="O64" i="26"/>
  <c r="P64" i="26"/>
  <c r="Q64" i="26"/>
  <c r="R64" i="26"/>
  <c r="T64" i="26"/>
  <c r="U64" i="26"/>
  <c r="V64" i="26"/>
  <c r="W64" i="26"/>
  <c r="X64" i="26"/>
  <c r="Y64" i="26"/>
  <c r="Z64" i="26"/>
  <c r="AB64" i="26"/>
  <c r="AC64" i="26"/>
  <c r="AD64" i="26"/>
  <c r="AE64" i="26"/>
  <c r="AF64" i="26"/>
  <c r="C65" i="26"/>
  <c r="E65" i="26"/>
  <c r="F65" i="26"/>
  <c r="G65" i="26"/>
  <c r="H65" i="26"/>
  <c r="I65" i="26"/>
  <c r="J65" i="26"/>
  <c r="K65" i="26"/>
  <c r="M65" i="26"/>
  <c r="N65" i="26"/>
  <c r="O65" i="26"/>
  <c r="P65" i="26"/>
  <c r="Q65" i="26"/>
  <c r="R65" i="26"/>
  <c r="S65" i="26"/>
  <c r="U65" i="26"/>
  <c r="V65" i="26"/>
  <c r="W65" i="26"/>
  <c r="X65" i="26"/>
  <c r="Y65" i="26"/>
  <c r="Z65" i="26"/>
  <c r="AA65" i="26"/>
  <c r="AC65" i="26"/>
  <c r="AD65" i="26"/>
  <c r="AE65" i="26"/>
  <c r="AF65" i="26"/>
  <c r="C66" i="26"/>
  <c r="D66" i="26"/>
  <c r="F66" i="26"/>
  <c r="G66" i="26"/>
  <c r="H66" i="26"/>
  <c r="I66" i="26"/>
  <c r="J66" i="26"/>
  <c r="K66" i="26"/>
  <c r="L66" i="26"/>
  <c r="N66" i="26"/>
  <c r="O66" i="26"/>
  <c r="P66" i="26"/>
  <c r="Q66" i="26"/>
  <c r="R66" i="26"/>
  <c r="S66" i="26"/>
  <c r="T66" i="26"/>
  <c r="V66" i="26"/>
  <c r="W66" i="26"/>
  <c r="X66" i="26"/>
  <c r="Y66" i="26"/>
  <c r="Z66" i="26"/>
  <c r="AA66" i="26"/>
  <c r="AB66" i="26"/>
  <c r="AD66" i="26"/>
  <c r="AE66" i="26"/>
  <c r="AF66" i="26"/>
  <c r="C67" i="26"/>
  <c r="D67" i="26"/>
  <c r="E67" i="26"/>
  <c r="G67" i="26"/>
  <c r="H67" i="26"/>
  <c r="I67" i="26"/>
  <c r="J67" i="26"/>
  <c r="K67" i="26"/>
  <c r="L67" i="26"/>
  <c r="M67" i="26"/>
  <c r="O67" i="26"/>
  <c r="P67" i="26"/>
  <c r="Q67" i="26"/>
  <c r="R67" i="26"/>
  <c r="S67" i="26"/>
  <c r="T67" i="26"/>
  <c r="U67" i="26"/>
  <c r="W67" i="26"/>
  <c r="X67" i="26"/>
  <c r="Y67" i="26"/>
  <c r="Z67" i="26"/>
  <c r="AA67" i="26"/>
  <c r="AB67" i="26"/>
  <c r="AC67" i="26"/>
  <c r="AE67" i="26"/>
  <c r="AF67" i="26"/>
  <c r="C68" i="26"/>
  <c r="D68" i="26"/>
  <c r="E68" i="26"/>
  <c r="F68" i="26"/>
  <c r="H68" i="26"/>
  <c r="I68" i="26"/>
  <c r="J68" i="26"/>
  <c r="K68" i="26"/>
  <c r="L68" i="26"/>
  <c r="M68" i="26"/>
  <c r="N68" i="26"/>
  <c r="P68" i="26"/>
  <c r="Q68" i="26"/>
  <c r="R68" i="26"/>
  <c r="S68" i="26"/>
  <c r="T68" i="26"/>
  <c r="U68" i="26"/>
  <c r="V68" i="26"/>
  <c r="X68" i="26"/>
  <c r="Y68" i="26"/>
  <c r="Z68" i="26"/>
  <c r="AA68" i="26"/>
  <c r="AB68" i="26"/>
  <c r="AC68" i="26"/>
  <c r="AD68" i="26"/>
  <c r="AF68" i="26"/>
  <c r="C69" i="26"/>
  <c r="D69" i="26"/>
  <c r="E69" i="26"/>
  <c r="F69" i="26"/>
  <c r="G69" i="26"/>
  <c r="I69" i="26"/>
  <c r="J69" i="26"/>
  <c r="K69" i="26"/>
  <c r="L69" i="26"/>
  <c r="M69" i="26"/>
  <c r="N69" i="26"/>
  <c r="O69" i="26"/>
  <c r="Q69" i="26"/>
  <c r="R69" i="26"/>
  <c r="S69" i="26"/>
  <c r="T69" i="26"/>
  <c r="U69" i="26"/>
  <c r="V69" i="26"/>
  <c r="W69" i="26"/>
  <c r="Y69" i="26"/>
  <c r="Z69" i="26"/>
  <c r="AA69" i="26"/>
  <c r="AB69" i="26"/>
  <c r="AC69" i="26"/>
  <c r="AD69" i="26"/>
  <c r="AE69" i="26"/>
  <c r="C70" i="26"/>
  <c r="D70" i="26"/>
  <c r="E70" i="26"/>
  <c r="F70" i="26"/>
  <c r="G70" i="26"/>
  <c r="H70" i="26"/>
  <c r="J70" i="26"/>
  <c r="K70" i="26"/>
  <c r="L70" i="26"/>
  <c r="M70" i="26"/>
  <c r="N70" i="26"/>
  <c r="O70" i="26"/>
  <c r="P70" i="26"/>
  <c r="R70" i="26"/>
  <c r="S70" i="26"/>
  <c r="T70" i="26"/>
  <c r="U70" i="26"/>
  <c r="V70" i="26"/>
  <c r="W70" i="26"/>
  <c r="X70" i="26"/>
  <c r="Z70" i="26"/>
  <c r="AA70" i="26"/>
  <c r="AB70" i="26"/>
  <c r="AC70" i="26"/>
  <c r="AD70" i="26"/>
  <c r="AE70" i="26"/>
  <c r="AF70" i="26"/>
  <c r="C71" i="26"/>
  <c r="D71" i="26"/>
  <c r="E71" i="26"/>
  <c r="F71" i="26"/>
  <c r="G71" i="26"/>
  <c r="H71" i="26"/>
  <c r="I71" i="26"/>
  <c r="K71" i="26"/>
  <c r="L71" i="26"/>
  <c r="M71" i="26"/>
  <c r="N71" i="26"/>
  <c r="O71" i="26"/>
  <c r="P71" i="26"/>
  <c r="Q71" i="26"/>
  <c r="S71" i="26"/>
  <c r="T71" i="26"/>
  <c r="U71" i="26"/>
  <c r="V71" i="26"/>
  <c r="W71" i="26"/>
  <c r="X71" i="26"/>
  <c r="Y71" i="26"/>
  <c r="AA71" i="26"/>
  <c r="AB71" i="26"/>
  <c r="AC71" i="26"/>
  <c r="AD71" i="26"/>
  <c r="AE71" i="26"/>
  <c r="AF71" i="26"/>
  <c r="D72" i="26"/>
  <c r="E72" i="26"/>
  <c r="F72" i="26"/>
  <c r="G72" i="26"/>
  <c r="H72" i="26"/>
  <c r="I72" i="26"/>
  <c r="J72" i="26"/>
  <c r="L72" i="26"/>
  <c r="M72" i="26"/>
  <c r="N72" i="26"/>
  <c r="O72" i="26"/>
  <c r="P72" i="26"/>
  <c r="Q72" i="26"/>
  <c r="R72" i="26"/>
  <c r="T72" i="26"/>
  <c r="U72" i="26"/>
  <c r="V72" i="26"/>
  <c r="W72" i="26"/>
  <c r="X72" i="26"/>
  <c r="Y72" i="26"/>
  <c r="Z72" i="26"/>
  <c r="AB72" i="26"/>
  <c r="AC72" i="26"/>
  <c r="AD72" i="26"/>
  <c r="AE72" i="26"/>
  <c r="AF72" i="26"/>
  <c r="C73" i="26"/>
  <c r="E73" i="26"/>
  <c r="F73" i="26"/>
  <c r="G73" i="26"/>
  <c r="H73" i="26"/>
  <c r="I73" i="26"/>
  <c r="J73" i="26"/>
  <c r="K73" i="26"/>
  <c r="M73" i="26"/>
  <c r="N73" i="26"/>
  <c r="O73" i="26"/>
  <c r="P73" i="26"/>
  <c r="Q73" i="26"/>
  <c r="R73" i="26"/>
  <c r="S73" i="26"/>
  <c r="U73" i="26"/>
  <c r="V73" i="26"/>
  <c r="W73" i="26"/>
  <c r="X73" i="26"/>
  <c r="Y73" i="26"/>
  <c r="Z73" i="26"/>
  <c r="AA73" i="26"/>
  <c r="AC73" i="26"/>
  <c r="AD73" i="26"/>
  <c r="AE73" i="26"/>
  <c r="AF73" i="26"/>
  <c r="B65" i="26"/>
  <c r="B66" i="26"/>
  <c r="B67" i="26"/>
  <c r="B69" i="26"/>
  <c r="B70" i="26"/>
  <c r="B71" i="26"/>
  <c r="B72" i="26"/>
  <c r="B73" i="26"/>
  <c r="B64" i="26"/>
  <c r="D51" i="26"/>
  <c r="E51" i="26"/>
  <c r="F51" i="26"/>
  <c r="G51" i="26"/>
  <c r="H51" i="26"/>
  <c r="I51" i="26"/>
  <c r="J51" i="26"/>
  <c r="L51" i="26"/>
  <c r="M51" i="26"/>
  <c r="N51" i="26"/>
  <c r="O51" i="26"/>
  <c r="P51" i="26"/>
  <c r="Q51" i="26"/>
  <c r="R51" i="26"/>
  <c r="T51" i="26"/>
  <c r="U51" i="26"/>
  <c r="V51" i="26"/>
  <c r="W51" i="26"/>
  <c r="X51" i="26"/>
  <c r="Y51" i="26"/>
  <c r="Z51" i="26"/>
  <c r="AB51" i="26"/>
  <c r="AC51" i="26"/>
  <c r="AD51" i="26"/>
  <c r="AE51" i="26"/>
  <c r="AF51" i="26"/>
  <c r="C52" i="26"/>
  <c r="E52" i="26"/>
  <c r="F52" i="26"/>
  <c r="G52" i="26"/>
  <c r="H52" i="26"/>
  <c r="I52" i="26"/>
  <c r="J52" i="26"/>
  <c r="K52" i="26"/>
  <c r="M52" i="26"/>
  <c r="N52" i="26"/>
  <c r="O52" i="26"/>
  <c r="P52" i="26"/>
  <c r="Q52" i="26"/>
  <c r="R52" i="26"/>
  <c r="S52" i="26"/>
  <c r="U52" i="26"/>
  <c r="V52" i="26"/>
  <c r="W52" i="26"/>
  <c r="X52" i="26"/>
  <c r="Y52" i="26"/>
  <c r="Z52" i="26"/>
  <c r="AA52" i="26"/>
  <c r="AC52" i="26"/>
  <c r="AD52" i="26"/>
  <c r="AE52" i="26"/>
  <c r="AF52" i="26"/>
  <c r="C53" i="26"/>
  <c r="D53" i="26"/>
  <c r="F53" i="26"/>
  <c r="G53" i="26"/>
  <c r="H53" i="26"/>
  <c r="I53" i="26"/>
  <c r="J53" i="26"/>
  <c r="K53" i="26"/>
  <c r="L53" i="26"/>
  <c r="N53" i="26"/>
  <c r="O53" i="26"/>
  <c r="P53" i="26"/>
  <c r="Q53" i="26"/>
  <c r="R53" i="26"/>
  <c r="S53" i="26"/>
  <c r="T53" i="26"/>
  <c r="V53" i="26"/>
  <c r="W53" i="26"/>
  <c r="X53" i="26"/>
  <c r="Y53" i="26"/>
  <c r="Z53" i="26"/>
  <c r="AA53" i="26"/>
  <c r="AB53" i="26"/>
  <c r="AD53" i="26"/>
  <c r="AE53" i="26"/>
  <c r="AF53" i="26"/>
  <c r="C54" i="26"/>
  <c r="D54" i="26"/>
  <c r="E54" i="26"/>
  <c r="G54" i="26"/>
  <c r="H54" i="26"/>
  <c r="I54" i="26"/>
  <c r="J54" i="26"/>
  <c r="K54" i="26"/>
  <c r="L54" i="26"/>
  <c r="M54" i="26"/>
  <c r="O54" i="26"/>
  <c r="P54" i="26"/>
  <c r="Q54" i="26"/>
  <c r="R54" i="26"/>
  <c r="S54" i="26"/>
  <c r="T54" i="26"/>
  <c r="U54" i="26"/>
  <c r="W54" i="26"/>
  <c r="X54" i="26"/>
  <c r="Y54" i="26"/>
  <c r="Z54" i="26"/>
  <c r="AA54" i="26"/>
  <c r="AB54" i="26"/>
  <c r="AC54" i="26"/>
  <c r="AE54" i="26"/>
  <c r="AF54" i="26"/>
  <c r="C55" i="26"/>
  <c r="D55" i="26"/>
  <c r="E55" i="26"/>
  <c r="F55" i="26"/>
  <c r="H55" i="26"/>
  <c r="I55" i="26"/>
  <c r="J55" i="26"/>
  <c r="K55" i="26"/>
  <c r="L55" i="26"/>
  <c r="M55" i="26"/>
  <c r="N55" i="26"/>
  <c r="P55" i="26"/>
  <c r="Q55" i="26"/>
  <c r="R55" i="26"/>
  <c r="S55" i="26"/>
  <c r="T55" i="26"/>
  <c r="U55" i="26"/>
  <c r="V55" i="26"/>
  <c r="X55" i="26"/>
  <c r="Y55" i="26"/>
  <c r="Z55" i="26"/>
  <c r="AA55" i="26"/>
  <c r="AB55" i="26"/>
  <c r="AC55" i="26"/>
  <c r="AD55" i="26"/>
  <c r="AF55" i="26"/>
  <c r="C56" i="26"/>
  <c r="D56" i="26"/>
  <c r="E56" i="26"/>
  <c r="F56" i="26"/>
  <c r="G56" i="26"/>
  <c r="I56" i="26"/>
  <c r="J56" i="26"/>
  <c r="K56" i="26"/>
  <c r="L56" i="26"/>
  <c r="M56" i="26"/>
  <c r="N56" i="26"/>
  <c r="O56" i="26"/>
  <c r="Q56" i="26"/>
  <c r="R56" i="26"/>
  <c r="S56" i="26"/>
  <c r="T56" i="26"/>
  <c r="U56" i="26"/>
  <c r="V56" i="26"/>
  <c r="W56" i="26"/>
  <c r="Y56" i="26"/>
  <c r="Z56" i="26"/>
  <c r="AA56" i="26"/>
  <c r="AB56" i="26"/>
  <c r="AC56" i="26"/>
  <c r="AD56" i="26"/>
  <c r="AE56" i="26"/>
  <c r="C57" i="26"/>
  <c r="D57" i="26"/>
  <c r="E57" i="26"/>
  <c r="F57" i="26"/>
  <c r="G57" i="26"/>
  <c r="H57" i="26"/>
  <c r="J57" i="26"/>
  <c r="K57" i="26"/>
  <c r="L57" i="26"/>
  <c r="M57" i="26"/>
  <c r="N57" i="26"/>
  <c r="O57" i="26"/>
  <c r="P57" i="26"/>
  <c r="R57" i="26"/>
  <c r="S57" i="26"/>
  <c r="T57" i="26"/>
  <c r="U57" i="26"/>
  <c r="V57" i="26"/>
  <c r="W57" i="26"/>
  <c r="X57" i="26"/>
  <c r="Z57" i="26"/>
  <c r="AA57" i="26"/>
  <c r="AB57" i="26"/>
  <c r="AC57" i="26"/>
  <c r="AD57" i="26"/>
  <c r="AE57" i="26"/>
  <c r="AF57" i="26"/>
  <c r="C58" i="26"/>
  <c r="D58" i="26"/>
  <c r="E58" i="26"/>
  <c r="F58" i="26"/>
  <c r="G58" i="26"/>
  <c r="H58" i="26"/>
  <c r="I58" i="26"/>
  <c r="K58" i="26"/>
  <c r="L58" i="26"/>
  <c r="M58" i="26"/>
  <c r="N58" i="26"/>
  <c r="O58" i="26"/>
  <c r="P58" i="26"/>
  <c r="Q58" i="26"/>
  <c r="S58" i="26"/>
  <c r="T58" i="26"/>
  <c r="U58" i="26"/>
  <c r="V58" i="26"/>
  <c r="W58" i="26"/>
  <c r="X58" i="26"/>
  <c r="Y58" i="26"/>
  <c r="AA58" i="26"/>
  <c r="AB58" i="26"/>
  <c r="AC58" i="26"/>
  <c r="AD58" i="26"/>
  <c r="AE58" i="26"/>
  <c r="AF58" i="26"/>
  <c r="D59" i="26"/>
  <c r="E59" i="26"/>
  <c r="F59" i="26"/>
  <c r="G59" i="26"/>
  <c r="H59" i="26"/>
  <c r="I59" i="26"/>
  <c r="J59" i="26"/>
  <c r="L59" i="26"/>
  <c r="M59" i="26"/>
  <c r="N59" i="26"/>
  <c r="O59" i="26"/>
  <c r="P59" i="26"/>
  <c r="Q59" i="26"/>
  <c r="R59" i="26"/>
  <c r="T59" i="26"/>
  <c r="U59" i="26"/>
  <c r="V59" i="26"/>
  <c r="W59" i="26"/>
  <c r="X59" i="26"/>
  <c r="Y59" i="26"/>
  <c r="Z59" i="26"/>
  <c r="AB59" i="26"/>
  <c r="AC59" i="26"/>
  <c r="AD59" i="26"/>
  <c r="AE59" i="26"/>
  <c r="AF59" i="26"/>
  <c r="C60" i="26"/>
  <c r="E60" i="26"/>
  <c r="F60" i="26"/>
  <c r="G60" i="26"/>
  <c r="H60" i="26"/>
  <c r="I60" i="26"/>
  <c r="J60" i="26"/>
  <c r="K60" i="26"/>
  <c r="M60" i="26"/>
  <c r="N60" i="26"/>
  <c r="O60" i="26"/>
  <c r="P60" i="26"/>
  <c r="Q60" i="26"/>
  <c r="R60" i="26"/>
  <c r="S60" i="26"/>
  <c r="U60" i="26"/>
  <c r="V60" i="26"/>
  <c r="W60" i="26"/>
  <c r="X60" i="26"/>
  <c r="Y60" i="26"/>
  <c r="Z60" i="26"/>
  <c r="AA60" i="26"/>
  <c r="AC60" i="26"/>
  <c r="AD60" i="26"/>
  <c r="AE60" i="26"/>
  <c r="AF60" i="26"/>
  <c r="B52" i="26"/>
  <c r="B53" i="26"/>
  <c r="B54" i="26"/>
  <c r="B56" i="26"/>
  <c r="B57" i="26"/>
  <c r="B58" i="26"/>
  <c r="B59" i="26"/>
  <c r="B60" i="26"/>
  <c r="B51" i="26"/>
  <c r="D155" i="28"/>
  <c r="E155" i="28"/>
  <c r="F155" i="28"/>
  <c r="G155" i="28"/>
  <c r="H155" i="28"/>
  <c r="I155" i="28"/>
  <c r="J155" i="28"/>
  <c r="L155" i="28"/>
  <c r="M155" i="28"/>
  <c r="N155" i="28"/>
  <c r="O155" i="28"/>
  <c r="P155" i="28"/>
  <c r="Q155" i="28"/>
  <c r="R155" i="28"/>
  <c r="T155" i="28"/>
  <c r="U155" i="28"/>
  <c r="V155" i="28"/>
  <c r="W155" i="28"/>
  <c r="X155" i="28"/>
  <c r="Y155" i="28"/>
  <c r="Z155" i="28"/>
  <c r="AB155" i="28"/>
  <c r="AC155" i="28"/>
  <c r="AD155" i="28"/>
  <c r="AE155" i="28"/>
  <c r="AF155" i="28"/>
  <c r="E156" i="28"/>
  <c r="F156" i="28"/>
  <c r="G156" i="28"/>
  <c r="H156" i="28"/>
  <c r="I156" i="28"/>
  <c r="M156" i="28"/>
  <c r="N156" i="28"/>
  <c r="O156" i="28"/>
  <c r="P156" i="28"/>
  <c r="Q156" i="28"/>
  <c r="U156" i="28"/>
  <c r="V156" i="28"/>
  <c r="W156" i="28"/>
  <c r="X156" i="28"/>
  <c r="Y156" i="28"/>
  <c r="AC156" i="28"/>
  <c r="AD156" i="28"/>
  <c r="AE156" i="28"/>
  <c r="AF156" i="28"/>
  <c r="C157" i="28"/>
  <c r="E157" i="28"/>
  <c r="F157" i="28"/>
  <c r="G157" i="28"/>
  <c r="H157" i="28"/>
  <c r="I157" i="28"/>
  <c r="K157" i="28"/>
  <c r="N157" i="28"/>
  <c r="O157" i="28"/>
  <c r="P157" i="28"/>
  <c r="Q157" i="28"/>
  <c r="S157" i="28"/>
  <c r="V157" i="28"/>
  <c r="W157" i="28"/>
  <c r="X157" i="28"/>
  <c r="Y157" i="28"/>
  <c r="AA157" i="28"/>
  <c r="AB157" i="28"/>
  <c r="AD157" i="28"/>
  <c r="AE157" i="28"/>
  <c r="AF157" i="28"/>
  <c r="C158" i="28"/>
  <c r="D158" i="28"/>
  <c r="G158" i="28"/>
  <c r="H158" i="28"/>
  <c r="I158" i="28"/>
  <c r="K158" i="28"/>
  <c r="L158" i="28"/>
  <c r="O158" i="28"/>
  <c r="P158" i="28"/>
  <c r="Q158" i="28"/>
  <c r="S158" i="28"/>
  <c r="T158" i="28"/>
  <c r="W158" i="28"/>
  <c r="X158" i="28"/>
  <c r="Y158" i="28"/>
  <c r="AA158" i="28"/>
  <c r="AB158" i="28"/>
  <c r="AE158" i="28"/>
  <c r="AF158" i="28"/>
  <c r="C159" i="28"/>
  <c r="D159" i="28"/>
  <c r="E159" i="28"/>
  <c r="H159" i="28"/>
  <c r="I159" i="28"/>
  <c r="J159" i="28"/>
  <c r="K159" i="28"/>
  <c r="L159" i="28"/>
  <c r="M159" i="28"/>
  <c r="O159" i="28"/>
  <c r="P159" i="28"/>
  <c r="Q159" i="28"/>
  <c r="R159" i="28"/>
  <c r="S159" i="28"/>
  <c r="T159" i="28"/>
  <c r="U159" i="28"/>
  <c r="X159" i="28"/>
  <c r="Y159" i="28"/>
  <c r="Z159" i="28"/>
  <c r="AA159" i="28"/>
  <c r="AB159" i="28"/>
  <c r="AC159" i="28"/>
  <c r="AF159" i="28"/>
  <c r="C160" i="28"/>
  <c r="D160" i="28"/>
  <c r="E160" i="28"/>
  <c r="F160" i="28"/>
  <c r="I160" i="28"/>
  <c r="K160" i="28"/>
  <c r="L160" i="28"/>
  <c r="M160" i="28"/>
  <c r="N160" i="28"/>
  <c r="Q160" i="28"/>
  <c r="S160" i="28"/>
  <c r="T160" i="28"/>
  <c r="U160" i="28"/>
  <c r="V160" i="28"/>
  <c r="W160" i="28"/>
  <c r="Y160" i="28"/>
  <c r="AA160" i="28"/>
  <c r="AB160" i="28"/>
  <c r="AC160" i="28"/>
  <c r="AD160" i="28"/>
  <c r="C161" i="28"/>
  <c r="D161" i="28"/>
  <c r="E161" i="28"/>
  <c r="F161" i="28"/>
  <c r="G161" i="28"/>
  <c r="K161" i="28"/>
  <c r="L161" i="28"/>
  <c r="M161" i="28"/>
  <c r="N161" i="28"/>
  <c r="O161" i="28"/>
  <c r="S161" i="28"/>
  <c r="T161" i="28"/>
  <c r="U161" i="28"/>
  <c r="V161" i="28"/>
  <c r="W161" i="28"/>
  <c r="AA161" i="28"/>
  <c r="AB161" i="28"/>
  <c r="AC161" i="28"/>
  <c r="AD161" i="28"/>
  <c r="AE161" i="28"/>
  <c r="C162" i="28"/>
  <c r="D162" i="28"/>
  <c r="E162" i="28"/>
  <c r="F162" i="28"/>
  <c r="G162" i="28"/>
  <c r="H162" i="28"/>
  <c r="K162" i="28"/>
  <c r="L162" i="28"/>
  <c r="M162" i="28"/>
  <c r="N162" i="28"/>
  <c r="O162" i="28"/>
  <c r="P162" i="28"/>
  <c r="S162" i="28"/>
  <c r="T162" i="28"/>
  <c r="U162" i="28"/>
  <c r="V162" i="28"/>
  <c r="W162" i="28"/>
  <c r="X162" i="28"/>
  <c r="AA162" i="28"/>
  <c r="AB162" i="28"/>
  <c r="AC162" i="28"/>
  <c r="AD162" i="28"/>
  <c r="AE162" i="28"/>
  <c r="AF162" i="28"/>
  <c r="D163" i="28"/>
  <c r="E163" i="28"/>
  <c r="F163" i="28"/>
  <c r="G163" i="28"/>
  <c r="H163" i="28"/>
  <c r="I163" i="28"/>
  <c r="L163" i="28"/>
  <c r="M163" i="28"/>
  <c r="N163" i="28"/>
  <c r="O163" i="28"/>
  <c r="P163" i="28"/>
  <c r="Q163" i="28"/>
  <c r="T163" i="28"/>
  <c r="U163" i="28"/>
  <c r="V163" i="28"/>
  <c r="W163" i="28"/>
  <c r="X163" i="28"/>
  <c r="Y163" i="28"/>
  <c r="AB163" i="28"/>
  <c r="AC163" i="28"/>
  <c r="AD163" i="28"/>
  <c r="AE163" i="28"/>
  <c r="AF163" i="28"/>
  <c r="C164" i="28"/>
  <c r="E164" i="28"/>
  <c r="F164" i="28"/>
  <c r="G164" i="28"/>
  <c r="H164" i="28"/>
  <c r="I164" i="28"/>
  <c r="J164" i="28"/>
  <c r="K164" i="28"/>
  <c r="M164" i="28"/>
  <c r="N164" i="28"/>
  <c r="O164" i="28"/>
  <c r="P164" i="28"/>
  <c r="Q164" i="28"/>
  <c r="R164" i="28"/>
  <c r="S164" i="28"/>
  <c r="U164" i="28"/>
  <c r="V164" i="28"/>
  <c r="W164" i="28"/>
  <c r="X164" i="28"/>
  <c r="Y164" i="28"/>
  <c r="Z164" i="28"/>
  <c r="AA164" i="28"/>
  <c r="AC164" i="28"/>
  <c r="AD164" i="28"/>
  <c r="AE164" i="28"/>
  <c r="AF164" i="28"/>
  <c r="B156" i="28"/>
  <c r="B157" i="28"/>
  <c r="B158" i="28"/>
  <c r="B160" i="28"/>
  <c r="B161" i="28"/>
  <c r="B162" i="28"/>
  <c r="B164" i="28"/>
  <c r="B155" i="28"/>
  <c r="D142" i="28"/>
  <c r="E142" i="28"/>
  <c r="F142" i="28"/>
  <c r="G142" i="28"/>
  <c r="H142" i="28"/>
  <c r="I142" i="28"/>
  <c r="L142" i="28"/>
  <c r="M142" i="28"/>
  <c r="N142" i="28"/>
  <c r="O142" i="28"/>
  <c r="P142" i="28"/>
  <c r="Q142" i="28"/>
  <c r="T142" i="28"/>
  <c r="U142" i="28"/>
  <c r="V142" i="28"/>
  <c r="W142" i="28"/>
  <c r="X142" i="28"/>
  <c r="Y142" i="28"/>
  <c r="AB142" i="28"/>
  <c r="AC142" i="28"/>
  <c r="AD142" i="28"/>
  <c r="AE142" i="28"/>
  <c r="AF142" i="28"/>
  <c r="E143" i="28"/>
  <c r="F143" i="28"/>
  <c r="G143" i="28"/>
  <c r="H143" i="28"/>
  <c r="I143" i="28"/>
  <c r="J143" i="28"/>
  <c r="M143" i="28"/>
  <c r="N143" i="28"/>
  <c r="O143" i="28"/>
  <c r="P143" i="28"/>
  <c r="Q143" i="28"/>
  <c r="R143" i="28"/>
  <c r="U143" i="28"/>
  <c r="V143" i="28"/>
  <c r="W143" i="28"/>
  <c r="X143" i="28"/>
  <c r="Y143" i="28"/>
  <c r="Z143" i="28"/>
  <c r="AC143" i="28"/>
  <c r="AD143" i="28"/>
  <c r="AE143" i="28"/>
  <c r="AF143" i="28"/>
  <c r="C144" i="28"/>
  <c r="F144" i="28"/>
  <c r="G144" i="28"/>
  <c r="H144" i="28"/>
  <c r="I144" i="28"/>
  <c r="J144" i="28"/>
  <c r="K144" i="28"/>
  <c r="N144" i="28"/>
  <c r="O144" i="28"/>
  <c r="P144" i="28"/>
  <c r="Q144" i="28"/>
  <c r="R144" i="28"/>
  <c r="S144" i="28"/>
  <c r="V144" i="28"/>
  <c r="W144" i="28"/>
  <c r="X144" i="28"/>
  <c r="Y144" i="28"/>
  <c r="Z144" i="28"/>
  <c r="AA144" i="28"/>
  <c r="AD144" i="28"/>
  <c r="AE144" i="28"/>
  <c r="AF144" i="28"/>
  <c r="C145" i="28"/>
  <c r="D145" i="28"/>
  <c r="G145" i="28"/>
  <c r="H145" i="28"/>
  <c r="I145" i="28"/>
  <c r="J145" i="28"/>
  <c r="K145" i="28"/>
  <c r="L145" i="28"/>
  <c r="O145" i="28"/>
  <c r="P145" i="28"/>
  <c r="Q145" i="28"/>
  <c r="R145" i="28"/>
  <c r="S145" i="28"/>
  <c r="T145" i="28"/>
  <c r="W145" i="28"/>
  <c r="X145" i="28"/>
  <c r="Y145" i="28"/>
  <c r="Z145" i="28"/>
  <c r="AA145" i="28"/>
  <c r="AB145" i="28"/>
  <c r="AE145" i="28"/>
  <c r="AF145" i="28"/>
  <c r="C146" i="28"/>
  <c r="D146" i="28"/>
  <c r="E146" i="28"/>
  <c r="H146" i="28"/>
  <c r="I146" i="28"/>
  <c r="J146" i="28"/>
  <c r="K146" i="28"/>
  <c r="L146" i="28"/>
  <c r="M146" i="28"/>
  <c r="P146" i="28"/>
  <c r="Q146" i="28"/>
  <c r="R146" i="28"/>
  <c r="S146" i="28"/>
  <c r="T146" i="28"/>
  <c r="U146" i="28"/>
  <c r="X146" i="28"/>
  <c r="Y146" i="28"/>
  <c r="Z146" i="28"/>
  <c r="AA146" i="28"/>
  <c r="AB146" i="28"/>
  <c r="AC146" i="28"/>
  <c r="AF146" i="28"/>
  <c r="C147" i="28"/>
  <c r="D147" i="28"/>
  <c r="E147" i="28"/>
  <c r="F147" i="28"/>
  <c r="I147" i="28"/>
  <c r="J147" i="28"/>
  <c r="K147" i="28"/>
  <c r="L147" i="28"/>
  <c r="M147" i="28"/>
  <c r="N147" i="28"/>
  <c r="Q147" i="28"/>
  <c r="R147" i="28"/>
  <c r="S147" i="28"/>
  <c r="T147" i="28"/>
  <c r="U147" i="28"/>
  <c r="V147" i="28"/>
  <c r="Y147" i="28"/>
  <c r="Z147" i="28"/>
  <c r="AA147" i="28"/>
  <c r="AB147" i="28"/>
  <c r="AC147" i="28"/>
  <c r="AD147" i="28"/>
  <c r="C148" i="28"/>
  <c r="D148" i="28"/>
  <c r="E148" i="28"/>
  <c r="F148" i="28"/>
  <c r="G148" i="28"/>
  <c r="H148" i="28"/>
  <c r="J148" i="28"/>
  <c r="K148" i="28"/>
  <c r="L148" i="28"/>
  <c r="M148" i="28"/>
  <c r="N148" i="28"/>
  <c r="O148" i="28"/>
  <c r="P148" i="28"/>
  <c r="R148" i="28"/>
  <c r="S148" i="28"/>
  <c r="T148" i="28"/>
  <c r="U148" i="28"/>
  <c r="V148" i="28"/>
  <c r="W148" i="28"/>
  <c r="X148" i="28"/>
  <c r="Z148" i="28"/>
  <c r="AA148" i="28"/>
  <c r="AB148" i="28"/>
  <c r="AC148" i="28"/>
  <c r="AD148" i="28"/>
  <c r="AE148" i="28"/>
  <c r="AF148" i="28"/>
  <c r="C149" i="28"/>
  <c r="D149" i="28"/>
  <c r="E149" i="28"/>
  <c r="F149" i="28"/>
  <c r="G149" i="28"/>
  <c r="H149" i="28"/>
  <c r="K149" i="28"/>
  <c r="L149" i="28"/>
  <c r="M149" i="28"/>
  <c r="N149" i="28"/>
  <c r="O149" i="28"/>
  <c r="P149" i="28"/>
  <c r="S149" i="28"/>
  <c r="T149" i="28"/>
  <c r="U149" i="28"/>
  <c r="V149" i="28"/>
  <c r="W149" i="28"/>
  <c r="X149" i="28"/>
  <c r="AA149" i="28"/>
  <c r="AB149" i="28"/>
  <c r="AC149" i="28"/>
  <c r="AD149" i="28"/>
  <c r="AE149" i="28"/>
  <c r="AF149" i="28"/>
  <c r="D150" i="28"/>
  <c r="E150" i="28"/>
  <c r="F150" i="28"/>
  <c r="G150" i="28"/>
  <c r="H150" i="28"/>
  <c r="I150" i="28"/>
  <c r="L150" i="28"/>
  <c r="M150" i="28"/>
  <c r="N150" i="28"/>
  <c r="O150" i="28"/>
  <c r="P150" i="28"/>
  <c r="Q150" i="28"/>
  <c r="T150" i="28"/>
  <c r="U150" i="28"/>
  <c r="V150" i="28"/>
  <c r="W150" i="28"/>
  <c r="X150" i="28"/>
  <c r="Y150" i="28"/>
  <c r="AB150" i="28"/>
  <c r="AC150" i="28"/>
  <c r="AD150" i="28"/>
  <c r="AE150" i="28"/>
  <c r="AF150" i="28"/>
  <c r="E151" i="28"/>
  <c r="F151" i="28"/>
  <c r="G151" i="28"/>
  <c r="H151" i="28"/>
  <c r="I151" i="28"/>
  <c r="J151" i="28"/>
  <c r="M151" i="28"/>
  <c r="N151" i="28"/>
  <c r="O151" i="28"/>
  <c r="P151" i="28"/>
  <c r="Q151" i="28"/>
  <c r="R151" i="28"/>
  <c r="U151" i="28"/>
  <c r="V151" i="28"/>
  <c r="W151" i="28"/>
  <c r="X151" i="28"/>
  <c r="Y151" i="28"/>
  <c r="Z151" i="28"/>
  <c r="AC151" i="28"/>
  <c r="AD151" i="28"/>
  <c r="AE151" i="28"/>
  <c r="AF151" i="28"/>
  <c r="B143" i="28"/>
  <c r="B144" i="28"/>
  <c r="B145" i="28"/>
  <c r="B147" i="28"/>
  <c r="B148" i="28"/>
  <c r="B149" i="28"/>
  <c r="B151" i="28"/>
  <c r="B142" i="28"/>
  <c r="D129" i="28"/>
  <c r="E129" i="28"/>
  <c r="F129" i="28"/>
  <c r="G129" i="28"/>
  <c r="H129" i="28"/>
  <c r="I129" i="28"/>
  <c r="L129" i="28"/>
  <c r="M129" i="28"/>
  <c r="N129" i="28"/>
  <c r="O129" i="28"/>
  <c r="P129" i="28"/>
  <c r="Q129" i="28"/>
  <c r="T129" i="28"/>
  <c r="U129" i="28"/>
  <c r="V129" i="28"/>
  <c r="W129" i="28"/>
  <c r="X129" i="28"/>
  <c r="Y129" i="28"/>
  <c r="AB129" i="28"/>
  <c r="AC129" i="28"/>
  <c r="AD129" i="28"/>
  <c r="AE129" i="28"/>
  <c r="AF129" i="28"/>
  <c r="E130" i="28"/>
  <c r="F130" i="28"/>
  <c r="G130" i="28"/>
  <c r="H130" i="28"/>
  <c r="I130" i="28"/>
  <c r="J130" i="28"/>
  <c r="M130" i="28"/>
  <c r="N130" i="28"/>
  <c r="O130" i="28"/>
  <c r="P130" i="28"/>
  <c r="Q130" i="28"/>
  <c r="R130" i="28"/>
  <c r="U130" i="28"/>
  <c r="V130" i="28"/>
  <c r="W130" i="28"/>
  <c r="X130" i="28"/>
  <c r="Y130" i="28"/>
  <c r="Z130" i="28"/>
  <c r="AC130" i="28"/>
  <c r="AD130" i="28"/>
  <c r="AE130" i="28"/>
  <c r="AF130" i="28"/>
  <c r="C131" i="28"/>
  <c r="F131" i="28"/>
  <c r="G131" i="28"/>
  <c r="H131" i="28"/>
  <c r="I131" i="28"/>
  <c r="J131" i="28"/>
  <c r="K131" i="28"/>
  <c r="N131" i="28"/>
  <c r="O131" i="28"/>
  <c r="P131" i="28"/>
  <c r="Q131" i="28"/>
  <c r="R131" i="28"/>
  <c r="S131" i="28"/>
  <c r="V131" i="28"/>
  <c r="W131" i="28"/>
  <c r="X131" i="28"/>
  <c r="Y131" i="28"/>
  <c r="Z131" i="28"/>
  <c r="AA131" i="28"/>
  <c r="AD131" i="28"/>
  <c r="AE131" i="28"/>
  <c r="AF131" i="28"/>
  <c r="C132" i="28"/>
  <c r="D132" i="28"/>
  <c r="E132" i="28"/>
  <c r="G132" i="28"/>
  <c r="H132" i="28"/>
  <c r="I132" i="28"/>
  <c r="J132" i="28"/>
  <c r="K132" i="28"/>
  <c r="L132" i="28"/>
  <c r="M132" i="28"/>
  <c r="O132" i="28"/>
  <c r="P132" i="28"/>
  <c r="Q132" i="28"/>
  <c r="R132" i="28"/>
  <c r="S132" i="28"/>
  <c r="T132" i="28"/>
  <c r="U132" i="28"/>
  <c r="W132" i="28"/>
  <c r="X132" i="28"/>
  <c r="Y132" i="28"/>
  <c r="Z132" i="28"/>
  <c r="AA132" i="28"/>
  <c r="AB132" i="28"/>
  <c r="AC132" i="28"/>
  <c r="AE132" i="28"/>
  <c r="AF132" i="28"/>
  <c r="C133" i="28"/>
  <c r="D133" i="28"/>
  <c r="E133" i="28"/>
  <c r="H133" i="28"/>
  <c r="I133" i="28"/>
  <c r="J133" i="28"/>
  <c r="K133" i="28"/>
  <c r="L133" i="28"/>
  <c r="M133" i="28"/>
  <c r="P133" i="28"/>
  <c r="Q133" i="28"/>
  <c r="R133" i="28"/>
  <c r="S133" i="28"/>
  <c r="T133" i="28"/>
  <c r="U133" i="28"/>
  <c r="X133" i="28"/>
  <c r="Y133" i="28"/>
  <c r="Z133" i="28"/>
  <c r="AA133" i="28"/>
  <c r="AB133" i="28"/>
  <c r="AC133" i="28"/>
  <c r="AF133" i="28"/>
  <c r="C134" i="28"/>
  <c r="D134" i="28"/>
  <c r="E134" i="28"/>
  <c r="F134" i="28"/>
  <c r="I134" i="28"/>
  <c r="J134" i="28"/>
  <c r="K134" i="28"/>
  <c r="L134" i="28"/>
  <c r="M134" i="28"/>
  <c r="N134" i="28"/>
  <c r="Q134" i="28"/>
  <c r="R134" i="28"/>
  <c r="S134" i="28"/>
  <c r="T134" i="28"/>
  <c r="U134" i="28"/>
  <c r="V134" i="28"/>
  <c r="Y134" i="28"/>
  <c r="Z134" i="28"/>
  <c r="AA134" i="28"/>
  <c r="AB134" i="28"/>
  <c r="AC134" i="28"/>
  <c r="AD134" i="28"/>
  <c r="C135" i="28"/>
  <c r="D135" i="28"/>
  <c r="E135" i="28"/>
  <c r="F135" i="28"/>
  <c r="G135" i="28"/>
  <c r="J135" i="28"/>
  <c r="K135" i="28"/>
  <c r="L135" i="28"/>
  <c r="M135" i="28"/>
  <c r="N135" i="28"/>
  <c r="O135" i="28"/>
  <c r="R135" i="28"/>
  <c r="S135" i="28"/>
  <c r="T135" i="28"/>
  <c r="U135" i="28"/>
  <c r="V135" i="28"/>
  <c r="W135" i="28"/>
  <c r="Z135" i="28"/>
  <c r="AA135" i="28"/>
  <c r="AB135" i="28"/>
  <c r="AC135" i="28"/>
  <c r="AD135" i="28"/>
  <c r="AE135" i="28"/>
  <c r="C136" i="28"/>
  <c r="D136" i="28"/>
  <c r="E136" i="28"/>
  <c r="F136" i="28"/>
  <c r="G136" i="28"/>
  <c r="H136" i="28"/>
  <c r="K136" i="28"/>
  <c r="L136" i="28"/>
  <c r="M136" i="28"/>
  <c r="N136" i="28"/>
  <c r="O136" i="28"/>
  <c r="P136" i="28"/>
  <c r="S136" i="28"/>
  <c r="T136" i="28"/>
  <c r="U136" i="28"/>
  <c r="V136" i="28"/>
  <c r="W136" i="28"/>
  <c r="X136" i="28"/>
  <c r="AA136" i="28"/>
  <c r="AB136" i="28"/>
  <c r="AC136" i="28"/>
  <c r="AD136" i="28"/>
  <c r="AE136" i="28"/>
  <c r="AF136" i="28"/>
  <c r="D137" i="28"/>
  <c r="E137" i="28"/>
  <c r="F137" i="28"/>
  <c r="G137" i="28"/>
  <c r="H137" i="28"/>
  <c r="I137" i="28"/>
  <c r="L137" i="28"/>
  <c r="M137" i="28"/>
  <c r="N137" i="28"/>
  <c r="O137" i="28"/>
  <c r="P137" i="28"/>
  <c r="Q137" i="28"/>
  <c r="T137" i="28"/>
  <c r="U137" i="28"/>
  <c r="V137" i="28"/>
  <c r="W137" i="28"/>
  <c r="X137" i="28"/>
  <c r="Y137" i="28"/>
  <c r="AB137" i="28"/>
  <c r="AC137" i="28"/>
  <c r="AD137" i="28"/>
  <c r="AE137" i="28"/>
  <c r="AF137" i="28"/>
  <c r="E138" i="28"/>
  <c r="F138" i="28"/>
  <c r="G138" i="28"/>
  <c r="H138" i="28"/>
  <c r="I138" i="28"/>
  <c r="J138" i="28"/>
  <c r="M138" i="28"/>
  <c r="N138" i="28"/>
  <c r="O138" i="28"/>
  <c r="P138" i="28"/>
  <c r="Q138" i="28"/>
  <c r="R138" i="28"/>
  <c r="U138" i="28"/>
  <c r="V138" i="28"/>
  <c r="W138" i="28"/>
  <c r="X138" i="28"/>
  <c r="Y138" i="28"/>
  <c r="Z138" i="28"/>
  <c r="AC138" i="28"/>
  <c r="AD138" i="28"/>
  <c r="AE138" i="28"/>
  <c r="AF138" i="28"/>
  <c r="B130" i="28"/>
  <c r="B131" i="28"/>
  <c r="B132" i="28"/>
  <c r="B134" i="28"/>
  <c r="B135" i="28"/>
  <c r="B136" i="28"/>
  <c r="B138" i="28"/>
  <c r="B129" i="28"/>
  <c r="D116" i="28"/>
  <c r="E116" i="28"/>
  <c r="F116" i="28"/>
  <c r="G116" i="28"/>
  <c r="H116" i="28"/>
  <c r="I116" i="28"/>
  <c r="J116" i="28"/>
  <c r="L116" i="28"/>
  <c r="M116" i="28"/>
  <c r="N116" i="28"/>
  <c r="O116" i="28"/>
  <c r="P116" i="28"/>
  <c r="Q116" i="28"/>
  <c r="R116" i="28"/>
  <c r="T116" i="28"/>
  <c r="U116" i="28"/>
  <c r="V116" i="28"/>
  <c r="W116" i="28"/>
  <c r="X116" i="28"/>
  <c r="Y116" i="28"/>
  <c r="Z116" i="28"/>
  <c r="AB116" i="28"/>
  <c r="AC116" i="28"/>
  <c r="AD116" i="28"/>
  <c r="AE116" i="28"/>
  <c r="AF116" i="28"/>
  <c r="E117" i="28"/>
  <c r="F117" i="28"/>
  <c r="G117" i="28"/>
  <c r="H117" i="28"/>
  <c r="I117" i="28"/>
  <c r="J117" i="28"/>
  <c r="M117" i="28"/>
  <c r="N117" i="28"/>
  <c r="O117" i="28"/>
  <c r="P117" i="28"/>
  <c r="Q117" i="28"/>
  <c r="R117" i="28"/>
  <c r="U117" i="28"/>
  <c r="V117" i="28"/>
  <c r="W117" i="28"/>
  <c r="X117" i="28"/>
  <c r="Y117" i="28"/>
  <c r="Z117" i="28"/>
  <c r="AC117" i="28"/>
  <c r="AD117" i="28"/>
  <c r="AE117" i="28"/>
  <c r="AF117" i="28"/>
  <c r="C118" i="28"/>
  <c r="F118" i="28"/>
  <c r="G118" i="28"/>
  <c r="H118" i="28"/>
  <c r="I118" i="28"/>
  <c r="J118" i="28"/>
  <c r="K118" i="28"/>
  <c r="N118" i="28"/>
  <c r="O118" i="28"/>
  <c r="P118" i="28"/>
  <c r="Q118" i="28"/>
  <c r="R118" i="28"/>
  <c r="S118" i="28"/>
  <c r="V118" i="28"/>
  <c r="W118" i="28"/>
  <c r="X118" i="28"/>
  <c r="Y118" i="28"/>
  <c r="Z118" i="28"/>
  <c r="AA118" i="28"/>
  <c r="AD118" i="28"/>
  <c r="AE118" i="28"/>
  <c r="AF118" i="28"/>
  <c r="C119" i="28"/>
  <c r="D119" i="28"/>
  <c r="G119" i="28"/>
  <c r="H119" i="28"/>
  <c r="I119" i="28"/>
  <c r="J119" i="28"/>
  <c r="K119" i="28"/>
  <c r="L119" i="28"/>
  <c r="O119" i="28"/>
  <c r="P119" i="28"/>
  <c r="Q119" i="28"/>
  <c r="R119" i="28"/>
  <c r="S119" i="28"/>
  <c r="T119" i="28"/>
  <c r="W119" i="28"/>
  <c r="X119" i="28"/>
  <c r="Y119" i="28"/>
  <c r="Z119" i="28"/>
  <c r="AA119" i="28"/>
  <c r="AB119" i="28"/>
  <c r="AE119" i="28"/>
  <c r="AF119" i="28"/>
  <c r="C120" i="28"/>
  <c r="D120" i="28"/>
  <c r="E120" i="28"/>
  <c r="H120" i="28"/>
  <c r="I120" i="28"/>
  <c r="J120" i="28"/>
  <c r="K120" i="28"/>
  <c r="L120" i="28"/>
  <c r="M120" i="28"/>
  <c r="P120" i="28"/>
  <c r="Q120" i="28"/>
  <c r="R120" i="28"/>
  <c r="S120" i="28"/>
  <c r="T120" i="28"/>
  <c r="U120" i="28"/>
  <c r="X120" i="28"/>
  <c r="Y120" i="28"/>
  <c r="Z120" i="28"/>
  <c r="AA120" i="28"/>
  <c r="AB120" i="28"/>
  <c r="AC120" i="28"/>
  <c r="AF120" i="28"/>
  <c r="C121" i="28"/>
  <c r="D121" i="28"/>
  <c r="E121" i="28"/>
  <c r="F121" i="28"/>
  <c r="I121" i="28"/>
  <c r="J121" i="28"/>
  <c r="K121" i="28"/>
  <c r="L121" i="28"/>
  <c r="M121" i="28"/>
  <c r="N121" i="28"/>
  <c r="Q121" i="28"/>
  <c r="R121" i="28"/>
  <c r="S121" i="28"/>
  <c r="T121" i="28"/>
  <c r="U121" i="28"/>
  <c r="V121" i="28"/>
  <c r="Y121" i="28"/>
  <c r="Z121" i="28"/>
  <c r="AA121" i="28"/>
  <c r="AB121" i="28"/>
  <c r="AC121" i="28"/>
  <c r="AD121" i="28"/>
  <c r="C122" i="28"/>
  <c r="D122" i="28"/>
  <c r="E122" i="28"/>
  <c r="F122" i="28"/>
  <c r="G122" i="28"/>
  <c r="J122" i="28"/>
  <c r="K122" i="28"/>
  <c r="L122" i="28"/>
  <c r="M122" i="28"/>
  <c r="N122" i="28"/>
  <c r="O122" i="28"/>
  <c r="R122" i="28"/>
  <c r="S122" i="28"/>
  <c r="T122" i="28"/>
  <c r="U122" i="28"/>
  <c r="V122" i="28"/>
  <c r="W122" i="28"/>
  <c r="Z122" i="28"/>
  <c r="AA122" i="28"/>
  <c r="AB122" i="28"/>
  <c r="AC122" i="28"/>
  <c r="AD122" i="28"/>
  <c r="AE122" i="28"/>
  <c r="C123" i="28"/>
  <c r="D123" i="28"/>
  <c r="E123" i="28"/>
  <c r="F123" i="28"/>
  <c r="G123" i="28"/>
  <c r="H123" i="28"/>
  <c r="K123" i="28"/>
  <c r="L123" i="28"/>
  <c r="M123" i="28"/>
  <c r="N123" i="28"/>
  <c r="O123" i="28"/>
  <c r="P123" i="28"/>
  <c r="S123" i="28"/>
  <c r="T123" i="28"/>
  <c r="U123" i="28"/>
  <c r="V123" i="28"/>
  <c r="W123" i="28"/>
  <c r="X123" i="28"/>
  <c r="AA123" i="28"/>
  <c r="AB123" i="28"/>
  <c r="AC123" i="28"/>
  <c r="AD123" i="28"/>
  <c r="AE123" i="28"/>
  <c r="AF123" i="28"/>
  <c r="D124" i="28"/>
  <c r="E124" i="28"/>
  <c r="F124" i="28"/>
  <c r="G124" i="28"/>
  <c r="H124" i="28"/>
  <c r="I124" i="28"/>
  <c r="J124" i="28"/>
  <c r="L124" i="28"/>
  <c r="M124" i="28"/>
  <c r="N124" i="28"/>
  <c r="O124" i="28"/>
  <c r="P124" i="28"/>
  <c r="Q124" i="28"/>
  <c r="R124" i="28"/>
  <c r="T124" i="28"/>
  <c r="U124" i="28"/>
  <c r="V124" i="28"/>
  <c r="W124" i="28"/>
  <c r="X124" i="28"/>
  <c r="Y124" i="28"/>
  <c r="Z124" i="28"/>
  <c r="AB124" i="28"/>
  <c r="AC124" i="28"/>
  <c r="AD124" i="28"/>
  <c r="AE124" i="28"/>
  <c r="AF124" i="28"/>
  <c r="E125" i="28"/>
  <c r="F125" i="28"/>
  <c r="G125" i="28"/>
  <c r="H125" i="28"/>
  <c r="I125" i="28"/>
  <c r="J125" i="28"/>
  <c r="M125" i="28"/>
  <c r="N125" i="28"/>
  <c r="O125" i="28"/>
  <c r="P125" i="28"/>
  <c r="Q125" i="28"/>
  <c r="R125" i="28"/>
  <c r="U125" i="28"/>
  <c r="V125" i="28"/>
  <c r="W125" i="28"/>
  <c r="X125" i="28"/>
  <c r="Y125" i="28"/>
  <c r="Z125" i="28"/>
  <c r="AC125" i="28"/>
  <c r="AD125" i="28"/>
  <c r="AE125" i="28"/>
  <c r="AF125" i="28"/>
  <c r="B117" i="28"/>
  <c r="B118" i="28"/>
  <c r="B119" i="28"/>
  <c r="B121" i="28"/>
  <c r="B122" i="28"/>
  <c r="B123" i="28"/>
  <c r="B125" i="28"/>
  <c r="B116" i="28"/>
  <c r="D103" i="28"/>
  <c r="E103" i="28"/>
  <c r="F103" i="28"/>
  <c r="G103" i="28"/>
  <c r="H103" i="28"/>
  <c r="I103" i="28"/>
  <c r="L103" i="28"/>
  <c r="M103" i="28"/>
  <c r="N103" i="28"/>
  <c r="O103" i="28"/>
  <c r="P103" i="28"/>
  <c r="Q103" i="28"/>
  <c r="T103" i="28"/>
  <c r="U103" i="28"/>
  <c r="V103" i="28"/>
  <c r="W103" i="28"/>
  <c r="X103" i="28"/>
  <c r="Y103" i="28"/>
  <c r="AB103" i="28"/>
  <c r="AC103" i="28"/>
  <c r="AD103" i="28"/>
  <c r="AE103" i="28"/>
  <c r="AF103" i="28"/>
  <c r="E104" i="28"/>
  <c r="F104" i="28"/>
  <c r="G104" i="28"/>
  <c r="H104" i="28"/>
  <c r="I104" i="28"/>
  <c r="J104" i="28"/>
  <c r="M104" i="28"/>
  <c r="N104" i="28"/>
  <c r="O104" i="28"/>
  <c r="P104" i="28"/>
  <c r="Q104" i="28"/>
  <c r="R104" i="28"/>
  <c r="U104" i="28"/>
  <c r="V104" i="28"/>
  <c r="W104" i="28"/>
  <c r="X104" i="28"/>
  <c r="Y104" i="28"/>
  <c r="Z104" i="28"/>
  <c r="AC104" i="28"/>
  <c r="AD104" i="28"/>
  <c r="AE104" i="28"/>
  <c r="AF104" i="28"/>
  <c r="C105" i="28"/>
  <c r="F105" i="28"/>
  <c r="G105" i="28"/>
  <c r="H105" i="28"/>
  <c r="I105" i="28"/>
  <c r="J105" i="28"/>
  <c r="K105" i="28"/>
  <c r="N105" i="28"/>
  <c r="O105" i="28"/>
  <c r="P105" i="28"/>
  <c r="Q105" i="28"/>
  <c r="R105" i="28"/>
  <c r="S105" i="28"/>
  <c r="V105" i="28"/>
  <c r="W105" i="28"/>
  <c r="X105" i="28"/>
  <c r="Y105" i="28"/>
  <c r="Z105" i="28"/>
  <c r="AA105" i="28"/>
  <c r="AD105" i="28"/>
  <c r="AE105" i="28"/>
  <c r="AF105" i="28"/>
  <c r="C106" i="28"/>
  <c r="D106" i="28"/>
  <c r="E106" i="28"/>
  <c r="G106" i="28"/>
  <c r="H106" i="28"/>
  <c r="I106" i="28"/>
  <c r="J106" i="28"/>
  <c r="K106" i="28"/>
  <c r="L106" i="28"/>
  <c r="M106" i="28"/>
  <c r="O106" i="28"/>
  <c r="P106" i="28"/>
  <c r="Q106" i="28"/>
  <c r="R106" i="28"/>
  <c r="S106" i="28"/>
  <c r="T106" i="28"/>
  <c r="U106" i="28"/>
  <c r="W106" i="28"/>
  <c r="X106" i="28"/>
  <c r="Y106" i="28"/>
  <c r="Z106" i="28"/>
  <c r="AA106" i="28"/>
  <c r="AB106" i="28"/>
  <c r="AC106" i="28"/>
  <c r="AE106" i="28"/>
  <c r="AF106" i="28"/>
  <c r="C107" i="28"/>
  <c r="D107" i="28"/>
  <c r="E107" i="28"/>
  <c r="H107" i="28"/>
  <c r="I107" i="28"/>
  <c r="J107" i="28"/>
  <c r="K107" i="28"/>
  <c r="L107" i="28"/>
  <c r="M107" i="28"/>
  <c r="P107" i="28"/>
  <c r="Q107" i="28"/>
  <c r="R107" i="28"/>
  <c r="S107" i="28"/>
  <c r="T107" i="28"/>
  <c r="U107" i="28"/>
  <c r="X107" i="28"/>
  <c r="Y107" i="28"/>
  <c r="Z107" i="28"/>
  <c r="AA107" i="28"/>
  <c r="AB107" i="28"/>
  <c r="AC107" i="28"/>
  <c r="AF107" i="28"/>
  <c r="C108" i="28"/>
  <c r="D108" i="28"/>
  <c r="E108" i="28"/>
  <c r="F108" i="28"/>
  <c r="G108" i="28"/>
  <c r="I108" i="28"/>
  <c r="J108" i="28"/>
  <c r="K108" i="28"/>
  <c r="L108" i="28"/>
  <c r="M108" i="28"/>
  <c r="N108" i="28"/>
  <c r="O108" i="28"/>
  <c r="Q108" i="28"/>
  <c r="R108" i="28"/>
  <c r="S108" i="28"/>
  <c r="T108" i="28"/>
  <c r="U108" i="28"/>
  <c r="V108" i="28"/>
  <c r="W108" i="28"/>
  <c r="Y108" i="28"/>
  <c r="Z108" i="28"/>
  <c r="AA108" i="28"/>
  <c r="AB108" i="28"/>
  <c r="AC108" i="28"/>
  <c r="AD108" i="28"/>
  <c r="AE108" i="28"/>
  <c r="C109" i="28"/>
  <c r="D109" i="28"/>
  <c r="E109" i="28"/>
  <c r="F109" i="28"/>
  <c r="G109" i="28"/>
  <c r="J109" i="28"/>
  <c r="K109" i="28"/>
  <c r="L109" i="28"/>
  <c r="M109" i="28"/>
  <c r="N109" i="28"/>
  <c r="O109" i="28"/>
  <c r="R109" i="28"/>
  <c r="S109" i="28"/>
  <c r="T109" i="28"/>
  <c r="U109" i="28"/>
  <c r="V109" i="28"/>
  <c r="W109" i="28"/>
  <c r="Z109" i="28"/>
  <c r="AA109" i="28"/>
  <c r="AB109" i="28"/>
  <c r="AC109" i="28"/>
  <c r="AD109" i="28"/>
  <c r="AE109" i="28"/>
  <c r="C110" i="28"/>
  <c r="D110" i="28"/>
  <c r="E110" i="28"/>
  <c r="F110" i="28"/>
  <c r="G110" i="28"/>
  <c r="H110" i="28"/>
  <c r="K110" i="28"/>
  <c r="L110" i="28"/>
  <c r="M110" i="28"/>
  <c r="N110" i="28"/>
  <c r="O110" i="28"/>
  <c r="P110" i="28"/>
  <c r="S110" i="28"/>
  <c r="T110" i="28"/>
  <c r="U110" i="28"/>
  <c r="V110" i="28"/>
  <c r="W110" i="28"/>
  <c r="X110" i="28"/>
  <c r="AA110" i="28"/>
  <c r="AB110" i="28"/>
  <c r="AC110" i="28"/>
  <c r="AD110" i="28"/>
  <c r="AE110" i="28"/>
  <c r="AF110" i="28"/>
  <c r="D111" i="28"/>
  <c r="E111" i="28"/>
  <c r="F111" i="28"/>
  <c r="G111" i="28"/>
  <c r="H111" i="28"/>
  <c r="I111" i="28"/>
  <c r="L111" i="28"/>
  <c r="M111" i="28"/>
  <c r="N111" i="28"/>
  <c r="O111" i="28"/>
  <c r="P111" i="28"/>
  <c r="Q111" i="28"/>
  <c r="T111" i="28"/>
  <c r="U111" i="28"/>
  <c r="V111" i="28"/>
  <c r="W111" i="28"/>
  <c r="X111" i="28"/>
  <c r="Y111" i="28"/>
  <c r="AB111" i="28"/>
  <c r="AC111" i="28"/>
  <c r="AD111" i="28"/>
  <c r="AE111" i="28"/>
  <c r="AF111" i="28"/>
  <c r="E112" i="28"/>
  <c r="F112" i="28"/>
  <c r="G112" i="28"/>
  <c r="H112" i="28"/>
  <c r="I112" i="28"/>
  <c r="J112" i="28"/>
  <c r="M112" i="28"/>
  <c r="N112" i="28"/>
  <c r="O112" i="28"/>
  <c r="P112" i="28"/>
  <c r="Q112" i="28"/>
  <c r="R112" i="28"/>
  <c r="U112" i="28"/>
  <c r="V112" i="28"/>
  <c r="W112" i="28"/>
  <c r="X112" i="28"/>
  <c r="Y112" i="28"/>
  <c r="Z112" i="28"/>
  <c r="AC112" i="28"/>
  <c r="AD112" i="28"/>
  <c r="AE112" i="28"/>
  <c r="AF112" i="28"/>
  <c r="B104" i="28"/>
  <c r="B105" i="28"/>
  <c r="B106" i="28"/>
  <c r="B108" i="28"/>
  <c r="B109" i="28"/>
  <c r="B110" i="28"/>
  <c r="B112" i="28"/>
  <c r="B103" i="28"/>
  <c r="D90" i="28"/>
  <c r="E90" i="28"/>
  <c r="F90" i="28"/>
  <c r="G90" i="28"/>
  <c r="H90" i="28"/>
  <c r="I90" i="28"/>
  <c r="J90" i="28"/>
  <c r="L90" i="28"/>
  <c r="M90" i="28"/>
  <c r="N90" i="28"/>
  <c r="O90" i="28"/>
  <c r="P90" i="28"/>
  <c r="Q90" i="28"/>
  <c r="R90" i="28"/>
  <c r="T90" i="28"/>
  <c r="U90" i="28"/>
  <c r="V90" i="28"/>
  <c r="W90" i="28"/>
  <c r="X90" i="28"/>
  <c r="Y90" i="28"/>
  <c r="Z90" i="28"/>
  <c r="AB90" i="28"/>
  <c r="AC90" i="28"/>
  <c r="AD90" i="28"/>
  <c r="AE90" i="28"/>
  <c r="AF90" i="28"/>
  <c r="E91" i="28"/>
  <c r="F91" i="28"/>
  <c r="G91" i="28"/>
  <c r="H91" i="28"/>
  <c r="I91" i="28"/>
  <c r="J91" i="28"/>
  <c r="M91" i="28"/>
  <c r="N91" i="28"/>
  <c r="O91" i="28"/>
  <c r="P91" i="28"/>
  <c r="Q91" i="28"/>
  <c r="R91" i="28"/>
  <c r="U91" i="28"/>
  <c r="V91" i="28"/>
  <c r="W91" i="28"/>
  <c r="X91" i="28"/>
  <c r="Y91" i="28"/>
  <c r="Z91" i="28"/>
  <c r="AC91" i="28"/>
  <c r="AD91" i="28"/>
  <c r="AE91" i="28"/>
  <c r="AF91" i="28"/>
  <c r="C92" i="28"/>
  <c r="D92" i="28"/>
  <c r="F92" i="28"/>
  <c r="G92" i="28"/>
  <c r="H92" i="28"/>
  <c r="I92" i="28"/>
  <c r="J92" i="28"/>
  <c r="K92" i="28"/>
  <c r="L92" i="28"/>
  <c r="N92" i="28"/>
  <c r="O92" i="28"/>
  <c r="P92" i="28"/>
  <c r="Q92" i="28"/>
  <c r="R92" i="28"/>
  <c r="S92" i="28"/>
  <c r="T92" i="28"/>
  <c r="V92" i="28"/>
  <c r="W92" i="28"/>
  <c r="X92" i="28"/>
  <c r="Y92" i="28"/>
  <c r="Z92" i="28"/>
  <c r="AA92" i="28"/>
  <c r="AB92" i="28"/>
  <c r="AD92" i="28"/>
  <c r="AE92" i="28"/>
  <c r="AF92" i="28"/>
  <c r="C93" i="28"/>
  <c r="D93" i="28"/>
  <c r="G93" i="28"/>
  <c r="H93" i="28"/>
  <c r="I93" i="28"/>
  <c r="J93" i="28"/>
  <c r="K93" i="28"/>
  <c r="L93" i="28"/>
  <c r="O93" i="28"/>
  <c r="P93" i="28"/>
  <c r="Q93" i="28"/>
  <c r="R93" i="28"/>
  <c r="S93" i="28"/>
  <c r="T93" i="28"/>
  <c r="U93" i="28"/>
  <c r="W93" i="28"/>
  <c r="X93" i="28"/>
  <c r="Y93" i="28"/>
  <c r="Z93" i="28"/>
  <c r="AA93" i="28"/>
  <c r="AB93" i="28"/>
  <c r="AC93" i="28"/>
  <c r="AE93" i="28"/>
  <c r="AF93" i="28"/>
  <c r="C94" i="28"/>
  <c r="D94" i="28"/>
  <c r="E94" i="28"/>
  <c r="F94" i="28"/>
  <c r="H94" i="28"/>
  <c r="I94" i="28"/>
  <c r="J94" i="28"/>
  <c r="K94" i="28"/>
  <c r="L94" i="28"/>
  <c r="M94" i="28"/>
  <c r="N94" i="28"/>
  <c r="P94" i="28"/>
  <c r="Q94" i="28"/>
  <c r="R94" i="28"/>
  <c r="S94" i="28"/>
  <c r="T94" i="28"/>
  <c r="U94" i="28"/>
  <c r="V94" i="28"/>
  <c r="X94" i="28"/>
  <c r="Y94" i="28"/>
  <c r="Z94" i="28"/>
  <c r="AA94" i="28"/>
  <c r="AB94" i="28"/>
  <c r="AC94" i="28"/>
  <c r="AD94" i="28"/>
  <c r="AF94" i="28"/>
  <c r="C95" i="28"/>
  <c r="D95" i="28"/>
  <c r="E95" i="28"/>
  <c r="F95" i="28"/>
  <c r="G95" i="28"/>
  <c r="I95" i="28"/>
  <c r="J95" i="28"/>
  <c r="K95" i="28"/>
  <c r="L95" i="28"/>
  <c r="M95" i="28"/>
  <c r="N95" i="28"/>
  <c r="O95" i="28"/>
  <c r="Q95" i="28"/>
  <c r="R95" i="28"/>
  <c r="S95" i="28"/>
  <c r="T95" i="28"/>
  <c r="U95" i="28"/>
  <c r="V95" i="28"/>
  <c r="W95" i="28"/>
  <c r="Y95" i="28"/>
  <c r="Z95" i="28"/>
  <c r="AA95" i="28"/>
  <c r="AB95" i="28"/>
  <c r="AC95" i="28"/>
  <c r="AD95" i="28"/>
  <c r="AE95" i="28"/>
  <c r="C96" i="28"/>
  <c r="D96" i="28"/>
  <c r="E96" i="28"/>
  <c r="F96" i="28"/>
  <c r="G96" i="28"/>
  <c r="H96" i="28"/>
  <c r="J96" i="28"/>
  <c r="K96" i="28"/>
  <c r="L96" i="28"/>
  <c r="M96" i="28"/>
  <c r="N96" i="28"/>
  <c r="O96" i="28"/>
  <c r="P96" i="28"/>
  <c r="R96" i="28"/>
  <c r="S96" i="28"/>
  <c r="T96" i="28"/>
  <c r="U96" i="28"/>
  <c r="V96" i="28"/>
  <c r="W96" i="28"/>
  <c r="X96" i="28"/>
  <c r="Z96" i="28"/>
  <c r="AA96" i="28"/>
  <c r="AB96" i="28"/>
  <c r="AC96" i="28"/>
  <c r="AD96" i="28"/>
  <c r="AE96" i="28"/>
  <c r="AF96" i="28"/>
  <c r="C97" i="28"/>
  <c r="D97" i="28"/>
  <c r="E97" i="28"/>
  <c r="F97" i="28"/>
  <c r="G97" i="28"/>
  <c r="H97" i="28"/>
  <c r="I97" i="28"/>
  <c r="K97" i="28"/>
  <c r="L97" i="28"/>
  <c r="M97" i="28"/>
  <c r="N97" i="28"/>
  <c r="O97" i="28"/>
  <c r="P97" i="28"/>
  <c r="Q97" i="28"/>
  <c r="S97" i="28"/>
  <c r="T97" i="28"/>
  <c r="U97" i="28"/>
  <c r="V97" i="28"/>
  <c r="W97" i="28"/>
  <c r="X97" i="28"/>
  <c r="Y97" i="28"/>
  <c r="AA97" i="28"/>
  <c r="AB97" i="28"/>
  <c r="AC97" i="28"/>
  <c r="AD97" i="28"/>
  <c r="AE97" i="28"/>
  <c r="AF97" i="28"/>
  <c r="D98" i="28"/>
  <c r="E98" i="28"/>
  <c r="F98" i="28"/>
  <c r="G98" i="28"/>
  <c r="H98" i="28"/>
  <c r="I98" i="28"/>
  <c r="J98" i="28"/>
  <c r="L98" i="28"/>
  <c r="M98" i="28"/>
  <c r="N98" i="28"/>
  <c r="O98" i="28"/>
  <c r="P98" i="28"/>
  <c r="Q98" i="28"/>
  <c r="R98" i="28"/>
  <c r="T98" i="28"/>
  <c r="U98" i="28"/>
  <c r="V98" i="28"/>
  <c r="W98" i="28"/>
  <c r="X98" i="28"/>
  <c r="Y98" i="28"/>
  <c r="Z98" i="28"/>
  <c r="AB98" i="28"/>
  <c r="AC98" i="28"/>
  <c r="AD98" i="28"/>
  <c r="AE98" i="28"/>
  <c r="AF98" i="28"/>
  <c r="C99" i="28"/>
  <c r="E99" i="28"/>
  <c r="F99" i="28"/>
  <c r="G99" i="28"/>
  <c r="H99" i="28"/>
  <c r="I99" i="28"/>
  <c r="J99" i="28"/>
  <c r="K99" i="28"/>
  <c r="M99" i="28"/>
  <c r="N99" i="28"/>
  <c r="O99" i="28"/>
  <c r="P99" i="28"/>
  <c r="Q99" i="28"/>
  <c r="R99" i="28"/>
  <c r="S99" i="28"/>
  <c r="U99" i="28"/>
  <c r="V99" i="28"/>
  <c r="W99" i="28"/>
  <c r="X99" i="28"/>
  <c r="Y99" i="28"/>
  <c r="Z99" i="28"/>
  <c r="AA99" i="28"/>
  <c r="AC99" i="28"/>
  <c r="AD99" i="28"/>
  <c r="AE99" i="28"/>
  <c r="AF99" i="28"/>
  <c r="B91" i="28"/>
  <c r="B92" i="28"/>
  <c r="B93" i="28"/>
  <c r="B95" i="28"/>
  <c r="B96" i="28"/>
  <c r="B97" i="28"/>
  <c r="B99" i="28"/>
  <c r="B90" i="28"/>
  <c r="D77" i="28"/>
  <c r="E77" i="28"/>
  <c r="F77" i="28"/>
  <c r="G77" i="28"/>
  <c r="H77" i="28"/>
  <c r="I77" i="28"/>
  <c r="J77" i="28"/>
  <c r="L77" i="28"/>
  <c r="M77" i="28"/>
  <c r="N77" i="28"/>
  <c r="O77" i="28"/>
  <c r="P77" i="28"/>
  <c r="Q77" i="28"/>
  <c r="R77" i="28"/>
  <c r="T77" i="28"/>
  <c r="U77" i="28"/>
  <c r="V77" i="28"/>
  <c r="W77" i="28"/>
  <c r="X77" i="28"/>
  <c r="Y77" i="28"/>
  <c r="Z77" i="28"/>
  <c r="AB77" i="28"/>
  <c r="AC77" i="28"/>
  <c r="AD77" i="28"/>
  <c r="AE77" i="28"/>
  <c r="AF77" i="28"/>
  <c r="C78" i="28"/>
  <c r="E78" i="28"/>
  <c r="F78" i="28"/>
  <c r="G78" i="28"/>
  <c r="H78" i="28"/>
  <c r="I78" i="28"/>
  <c r="J78" i="28"/>
  <c r="K78" i="28"/>
  <c r="M78" i="28"/>
  <c r="N78" i="28"/>
  <c r="O78" i="28"/>
  <c r="P78" i="28"/>
  <c r="Q78" i="28"/>
  <c r="R78" i="28"/>
  <c r="S78" i="28"/>
  <c r="U78" i="28"/>
  <c r="V78" i="28"/>
  <c r="W78" i="28"/>
  <c r="X78" i="28"/>
  <c r="Y78" i="28"/>
  <c r="Z78" i="28"/>
  <c r="AA78" i="28"/>
  <c r="AC78" i="28"/>
  <c r="AD78" i="28"/>
  <c r="AE78" i="28"/>
  <c r="AF78" i="28"/>
  <c r="C79" i="28"/>
  <c r="D79" i="28"/>
  <c r="F79" i="28"/>
  <c r="G79" i="28"/>
  <c r="H79" i="28"/>
  <c r="I79" i="28"/>
  <c r="J79" i="28"/>
  <c r="K79" i="28"/>
  <c r="L79" i="28"/>
  <c r="N79" i="28"/>
  <c r="O79" i="28"/>
  <c r="P79" i="28"/>
  <c r="Q79" i="28"/>
  <c r="R79" i="28"/>
  <c r="S79" i="28"/>
  <c r="T79" i="28"/>
  <c r="V79" i="28"/>
  <c r="W79" i="28"/>
  <c r="X79" i="28"/>
  <c r="Y79" i="28"/>
  <c r="Z79" i="28"/>
  <c r="AA79" i="28"/>
  <c r="AB79" i="28"/>
  <c r="AD79" i="28"/>
  <c r="AE79" i="28"/>
  <c r="AF79" i="28"/>
  <c r="C80" i="28"/>
  <c r="D80" i="28"/>
  <c r="E80" i="28"/>
  <c r="G80" i="28"/>
  <c r="H80" i="28"/>
  <c r="I80" i="28"/>
  <c r="J80" i="28"/>
  <c r="K80" i="28"/>
  <c r="L80" i="28"/>
  <c r="M80" i="28"/>
  <c r="O80" i="28"/>
  <c r="P80" i="28"/>
  <c r="Q80" i="28"/>
  <c r="R80" i="28"/>
  <c r="S80" i="28"/>
  <c r="T80" i="28"/>
  <c r="U80" i="28"/>
  <c r="W80" i="28"/>
  <c r="X80" i="28"/>
  <c r="Y80" i="28"/>
  <c r="Z80" i="28"/>
  <c r="AA80" i="28"/>
  <c r="AB80" i="28"/>
  <c r="AC80" i="28"/>
  <c r="AE80" i="28"/>
  <c r="AF80" i="28"/>
  <c r="C81" i="28"/>
  <c r="D81" i="28"/>
  <c r="E81" i="28"/>
  <c r="F81" i="28"/>
  <c r="H81" i="28"/>
  <c r="I81" i="28"/>
  <c r="J81" i="28"/>
  <c r="K81" i="28"/>
  <c r="L81" i="28"/>
  <c r="M81" i="28"/>
  <c r="N81" i="28"/>
  <c r="P81" i="28"/>
  <c r="Q81" i="28"/>
  <c r="R81" i="28"/>
  <c r="S81" i="28"/>
  <c r="T81" i="28"/>
  <c r="U81" i="28"/>
  <c r="V81" i="28"/>
  <c r="X81" i="28"/>
  <c r="Y81" i="28"/>
  <c r="Z81" i="28"/>
  <c r="AA81" i="28"/>
  <c r="AB81" i="28"/>
  <c r="AC81" i="28"/>
  <c r="AD81" i="28"/>
  <c r="AF81" i="28"/>
  <c r="C82" i="28"/>
  <c r="D82" i="28"/>
  <c r="E82" i="28"/>
  <c r="F82" i="28"/>
  <c r="G82" i="28"/>
  <c r="I82" i="28"/>
  <c r="J82" i="28"/>
  <c r="K82" i="28"/>
  <c r="L82" i="28"/>
  <c r="M82" i="28"/>
  <c r="N82" i="28"/>
  <c r="O82" i="28"/>
  <c r="Q82" i="28"/>
  <c r="R82" i="28"/>
  <c r="S82" i="28"/>
  <c r="T82" i="28"/>
  <c r="U82" i="28"/>
  <c r="V82" i="28"/>
  <c r="W82" i="28"/>
  <c r="Y82" i="28"/>
  <c r="Z82" i="28"/>
  <c r="AA82" i="28"/>
  <c r="AB82" i="28"/>
  <c r="AC82" i="28"/>
  <c r="AD82" i="28"/>
  <c r="AE82" i="28"/>
  <c r="C83" i="28"/>
  <c r="D83" i="28"/>
  <c r="E83" i="28"/>
  <c r="F83" i="28"/>
  <c r="G83" i="28"/>
  <c r="H83" i="28"/>
  <c r="J83" i="28"/>
  <c r="K83" i="28"/>
  <c r="L83" i="28"/>
  <c r="M83" i="28"/>
  <c r="N83" i="28"/>
  <c r="O83" i="28"/>
  <c r="P83" i="28"/>
  <c r="R83" i="28"/>
  <c r="S83" i="28"/>
  <c r="T83" i="28"/>
  <c r="U83" i="28"/>
  <c r="V83" i="28"/>
  <c r="W83" i="28"/>
  <c r="X83" i="28"/>
  <c r="Z83" i="28"/>
  <c r="AA83" i="28"/>
  <c r="AB83" i="28"/>
  <c r="AC83" i="28"/>
  <c r="AD83" i="28"/>
  <c r="AE83" i="28"/>
  <c r="AF83" i="28"/>
  <c r="C84" i="28"/>
  <c r="D84" i="28"/>
  <c r="E84" i="28"/>
  <c r="F84" i="28"/>
  <c r="G84" i="28"/>
  <c r="H84" i="28"/>
  <c r="I84" i="28"/>
  <c r="K84" i="28"/>
  <c r="L84" i="28"/>
  <c r="M84" i="28"/>
  <c r="N84" i="28"/>
  <c r="O84" i="28"/>
  <c r="P84" i="28"/>
  <c r="Q84" i="28"/>
  <c r="S84" i="28"/>
  <c r="T84" i="28"/>
  <c r="U84" i="28"/>
  <c r="V84" i="28"/>
  <c r="W84" i="28"/>
  <c r="X84" i="28"/>
  <c r="Y84" i="28"/>
  <c r="AA84" i="28"/>
  <c r="AB84" i="28"/>
  <c r="AC84" i="28"/>
  <c r="AD84" i="28"/>
  <c r="AE84" i="28"/>
  <c r="AF84" i="28"/>
  <c r="D85" i="28"/>
  <c r="E85" i="28"/>
  <c r="F85" i="28"/>
  <c r="G85" i="28"/>
  <c r="H85" i="28"/>
  <c r="I85" i="28"/>
  <c r="J85" i="28"/>
  <c r="L85" i="28"/>
  <c r="M85" i="28"/>
  <c r="N85" i="28"/>
  <c r="O85" i="28"/>
  <c r="P85" i="28"/>
  <c r="Q85" i="28"/>
  <c r="R85" i="28"/>
  <c r="T85" i="28"/>
  <c r="U85" i="28"/>
  <c r="V85" i="28"/>
  <c r="W85" i="28"/>
  <c r="X85" i="28"/>
  <c r="Y85" i="28"/>
  <c r="Z85" i="28"/>
  <c r="AB85" i="28"/>
  <c r="AC85" i="28"/>
  <c r="AD85" i="28"/>
  <c r="AE85" i="28"/>
  <c r="AF85" i="28"/>
  <c r="C86" i="28"/>
  <c r="E86" i="28"/>
  <c r="F86" i="28"/>
  <c r="G86" i="28"/>
  <c r="H86" i="28"/>
  <c r="I86" i="28"/>
  <c r="J86" i="28"/>
  <c r="K86" i="28"/>
  <c r="M86" i="28"/>
  <c r="N86" i="28"/>
  <c r="O86" i="28"/>
  <c r="P86" i="28"/>
  <c r="Q86" i="28"/>
  <c r="R86" i="28"/>
  <c r="S86" i="28"/>
  <c r="U86" i="28"/>
  <c r="V86" i="28"/>
  <c r="W86" i="28"/>
  <c r="X86" i="28"/>
  <c r="Y86" i="28"/>
  <c r="Z86" i="28"/>
  <c r="AA86" i="28"/>
  <c r="AC86" i="28"/>
  <c r="AD86" i="28"/>
  <c r="AE86" i="28"/>
  <c r="AF86" i="28"/>
  <c r="B78" i="28"/>
  <c r="B79" i="28"/>
  <c r="B80" i="28"/>
  <c r="B82" i="28"/>
  <c r="B83" i="28"/>
  <c r="B84" i="28"/>
  <c r="B86" i="28"/>
  <c r="B77" i="28"/>
  <c r="L64" i="28"/>
  <c r="M64" i="28"/>
  <c r="N64" i="28"/>
  <c r="O64" i="28"/>
  <c r="P64" i="28"/>
  <c r="Q64" i="28"/>
  <c r="R64" i="28"/>
  <c r="T64" i="28"/>
  <c r="U64" i="28"/>
  <c r="V64" i="28"/>
  <c r="W64" i="28"/>
  <c r="X64" i="28"/>
  <c r="Y64" i="28"/>
  <c r="Z64" i="28"/>
  <c r="AB64" i="28"/>
  <c r="AC64" i="28"/>
  <c r="AD64" i="28"/>
  <c r="AE64" i="28"/>
  <c r="AF64" i="28"/>
  <c r="M65" i="28"/>
  <c r="N65" i="28"/>
  <c r="O65" i="28"/>
  <c r="P65" i="28"/>
  <c r="Q65" i="28"/>
  <c r="R65" i="28"/>
  <c r="S65" i="28"/>
  <c r="U65" i="28"/>
  <c r="V65" i="28"/>
  <c r="W65" i="28"/>
  <c r="X65" i="28"/>
  <c r="Y65" i="28"/>
  <c r="Z65" i="28"/>
  <c r="AA65" i="28"/>
  <c r="AC65" i="28"/>
  <c r="AD65" i="28"/>
  <c r="AE65" i="28"/>
  <c r="AF65" i="28"/>
  <c r="L66" i="28"/>
  <c r="N66" i="28"/>
  <c r="O66" i="28"/>
  <c r="P66" i="28"/>
  <c r="Q66" i="28"/>
  <c r="R66" i="28"/>
  <c r="S66" i="28"/>
  <c r="T66" i="28"/>
  <c r="V66" i="28"/>
  <c r="W66" i="28"/>
  <c r="X66" i="28"/>
  <c r="Y66" i="28"/>
  <c r="Z66" i="28"/>
  <c r="AA66" i="28"/>
  <c r="AB66" i="28"/>
  <c r="AD66" i="28"/>
  <c r="AE66" i="28"/>
  <c r="AF66" i="28"/>
  <c r="L67" i="28"/>
  <c r="M67" i="28"/>
  <c r="O67" i="28"/>
  <c r="P67" i="28"/>
  <c r="Q67" i="28"/>
  <c r="R67" i="28"/>
  <c r="S67" i="28"/>
  <c r="T67" i="28"/>
  <c r="U67" i="28"/>
  <c r="W67" i="28"/>
  <c r="X67" i="28"/>
  <c r="Y67" i="28"/>
  <c r="Z67" i="28"/>
  <c r="AA67" i="28"/>
  <c r="AB67" i="28"/>
  <c r="AC67" i="28"/>
  <c r="AE67" i="28"/>
  <c r="AF67" i="28"/>
  <c r="L68" i="28"/>
  <c r="M68" i="28"/>
  <c r="N68" i="28"/>
  <c r="P68" i="28"/>
  <c r="Q68" i="28"/>
  <c r="R68" i="28"/>
  <c r="S68" i="28"/>
  <c r="T68" i="28"/>
  <c r="U68" i="28"/>
  <c r="V68" i="28"/>
  <c r="X68" i="28"/>
  <c r="Y68" i="28"/>
  <c r="Z68" i="28"/>
  <c r="AA68" i="28"/>
  <c r="AB68" i="28"/>
  <c r="AC68" i="28"/>
  <c r="AD68" i="28"/>
  <c r="AF68" i="28"/>
  <c r="L69" i="28"/>
  <c r="M69" i="28"/>
  <c r="N69" i="28"/>
  <c r="O69" i="28"/>
  <c r="Q69" i="28"/>
  <c r="R69" i="28"/>
  <c r="S69" i="28"/>
  <c r="T69" i="28"/>
  <c r="U69" i="28"/>
  <c r="V69" i="28"/>
  <c r="W69" i="28"/>
  <c r="Y69" i="28"/>
  <c r="Z69" i="28"/>
  <c r="AA69" i="28"/>
  <c r="AB69" i="28"/>
  <c r="AC69" i="28"/>
  <c r="AD69" i="28"/>
  <c r="AE69" i="28"/>
  <c r="L70" i="28"/>
  <c r="M70" i="28"/>
  <c r="N70" i="28"/>
  <c r="O70" i="28"/>
  <c r="P70" i="28"/>
  <c r="R70" i="28"/>
  <c r="S70" i="28"/>
  <c r="T70" i="28"/>
  <c r="U70" i="28"/>
  <c r="V70" i="28"/>
  <c r="W70" i="28"/>
  <c r="X70" i="28"/>
  <c r="Z70" i="28"/>
  <c r="AA70" i="28"/>
  <c r="AB70" i="28"/>
  <c r="AC70" i="28"/>
  <c r="AD70" i="28"/>
  <c r="AE70" i="28"/>
  <c r="AF70" i="28"/>
  <c r="L71" i="28"/>
  <c r="M71" i="28"/>
  <c r="N71" i="28"/>
  <c r="O71" i="28"/>
  <c r="P71" i="28"/>
  <c r="Q71" i="28"/>
  <c r="S71" i="28"/>
  <c r="T71" i="28"/>
  <c r="U71" i="28"/>
  <c r="V71" i="28"/>
  <c r="W71" i="28"/>
  <c r="X71" i="28"/>
  <c r="Y71" i="28"/>
  <c r="AA71" i="28"/>
  <c r="AB71" i="28"/>
  <c r="AC71" i="28"/>
  <c r="AD71" i="28"/>
  <c r="AE71" i="28"/>
  <c r="AF71" i="28"/>
  <c r="L72" i="28"/>
  <c r="M72" i="28"/>
  <c r="N72" i="28"/>
  <c r="O72" i="28"/>
  <c r="P72" i="28"/>
  <c r="Q72" i="28"/>
  <c r="R72" i="28"/>
  <c r="T72" i="28"/>
  <c r="U72" i="28"/>
  <c r="V72" i="28"/>
  <c r="W72" i="28"/>
  <c r="X72" i="28"/>
  <c r="Y72" i="28"/>
  <c r="Z72" i="28"/>
  <c r="AB72" i="28"/>
  <c r="AC72" i="28"/>
  <c r="AD72" i="28"/>
  <c r="AE72" i="28"/>
  <c r="AF72" i="28"/>
  <c r="M73" i="28"/>
  <c r="N73" i="28"/>
  <c r="O73" i="28"/>
  <c r="P73" i="28"/>
  <c r="Q73" i="28"/>
  <c r="R73" i="28"/>
  <c r="S73" i="28"/>
  <c r="U73" i="28"/>
  <c r="V73" i="28"/>
  <c r="W73" i="28"/>
  <c r="X73" i="28"/>
  <c r="Y73" i="28"/>
  <c r="Z73" i="28"/>
  <c r="AA73" i="28"/>
  <c r="AC73" i="28"/>
  <c r="AD73" i="28"/>
  <c r="AE73" i="28"/>
  <c r="AF73" i="28"/>
  <c r="D64" i="28"/>
  <c r="E64" i="28"/>
  <c r="F64" i="28"/>
  <c r="G64" i="28"/>
  <c r="H64" i="28"/>
  <c r="I64" i="28"/>
  <c r="J64" i="28"/>
  <c r="C65" i="28"/>
  <c r="E65" i="28"/>
  <c r="F65" i="28"/>
  <c r="G65" i="28"/>
  <c r="H65" i="28"/>
  <c r="I65" i="28"/>
  <c r="J65" i="28"/>
  <c r="K65" i="28"/>
  <c r="C66" i="28"/>
  <c r="D66" i="28"/>
  <c r="F66" i="28"/>
  <c r="G66" i="28"/>
  <c r="H66" i="28"/>
  <c r="I66" i="28"/>
  <c r="J66" i="28"/>
  <c r="K66" i="28"/>
  <c r="C67" i="28"/>
  <c r="D67" i="28"/>
  <c r="E67" i="28"/>
  <c r="G67" i="28"/>
  <c r="H67" i="28"/>
  <c r="I67" i="28"/>
  <c r="J67" i="28"/>
  <c r="K67" i="28"/>
  <c r="C68" i="28"/>
  <c r="D68" i="28"/>
  <c r="E68" i="28"/>
  <c r="F68" i="28"/>
  <c r="H68" i="28"/>
  <c r="I68" i="28"/>
  <c r="J68" i="28"/>
  <c r="K68" i="28"/>
  <c r="C69" i="28"/>
  <c r="D69" i="28"/>
  <c r="E69" i="28"/>
  <c r="F69" i="28"/>
  <c r="G69" i="28"/>
  <c r="I69" i="28"/>
  <c r="J69" i="28"/>
  <c r="K69" i="28"/>
  <c r="C70" i="28"/>
  <c r="D70" i="28"/>
  <c r="E70" i="28"/>
  <c r="F70" i="28"/>
  <c r="G70" i="28"/>
  <c r="H70" i="28"/>
  <c r="J70" i="28"/>
  <c r="K70" i="28"/>
  <c r="C71" i="28"/>
  <c r="D71" i="28"/>
  <c r="E71" i="28"/>
  <c r="F71" i="28"/>
  <c r="G71" i="28"/>
  <c r="H71" i="28"/>
  <c r="I71" i="28"/>
  <c r="K71" i="28"/>
  <c r="D72" i="28"/>
  <c r="E72" i="28"/>
  <c r="F72" i="28"/>
  <c r="G72" i="28"/>
  <c r="H72" i="28"/>
  <c r="I72" i="28"/>
  <c r="J72" i="28"/>
  <c r="C73" i="28"/>
  <c r="E73" i="28"/>
  <c r="F73" i="28"/>
  <c r="G73" i="28"/>
  <c r="H73" i="28"/>
  <c r="I73" i="28"/>
  <c r="J73" i="28"/>
  <c r="K73" i="28"/>
  <c r="B65" i="28"/>
  <c r="B66" i="28"/>
  <c r="B67" i="28"/>
  <c r="B69" i="28"/>
  <c r="B70" i="28"/>
  <c r="B71" i="28"/>
  <c r="B73" i="28"/>
  <c r="B64" i="28"/>
  <c r="D51" i="28"/>
  <c r="E51" i="28"/>
  <c r="F51" i="28"/>
  <c r="G51" i="28"/>
  <c r="H51" i="28"/>
  <c r="I51" i="28"/>
  <c r="J51" i="28"/>
  <c r="L51" i="28"/>
  <c r="M51" i="28"/>
  <c r="N51" i="28"/>
  <c r="O51" i="28"/>
  <c r="P51" i="28"/>
  <c r="Q51" i="28"/>
  <c r="R51" i="28"/>
  <c r="T51" i="28"/>
  <c r="U51" i="28"/>
  <c r="V51" i="28"/>
  <c r="W51" i="28"/>
  <c r="X51" i="28"/>
  <c r="Y51" i="28"/>
  <c r="Z51" i="28"/>
  <c r="AB51" i="28"/>
  <c r="AC51" i="28"/>
  <c r="AD51" i="28"/>
  <c r="AE51" i="28"/>
  <c r="AF51" i="28"/>
  <c r="C52" i="28"/>
  <c r="E52" i="28"/>
  <c r="F52" i="28"/>
  <c r="G52" i="28"/>
  <c r="H52" i="28"/>
  <c r="I52" i="28"/>
  <c r="J52" i="28"/>
  <c r="K52" i="28"/>
  <c r="M52" i="28"/>
  <c r="N52" i="28"/>
  <c r="O52" i="28"/>
  <c r="P52" i="28"/>
  <c r="Q52" i="28"/>
  <c r="R52" i="28"/>
  <c r="S52" i="28"/>
  <c r="U52" i="28"/>
  <c r="V52" i="28"/>
  <c r="W52" i="28"/>
  <c r="X52" i="28"/>
  <c r="Y52" i="28"/>
  <c r="Z52" i="28"/>
  <c r="AA52" i="28"/>
  <c r="AC52" i="28"/>
  <c r="AD52" i="28"/>
  <c r="AE52" i="28"/>
  <c r="AF52" i="28"/>
  <c r="C53" i="28"/>
  <c r="D53" i="28"/>
  <c r="F53" i="28"/>
  <c r="G53" i="28"/>
  <c r="H53" i="28"/>
  <c r="I53" i="28"/>
  <c r="J53" i="28"/>
  <c r="K53" i="28"/>
  <c r="L53" i="28"/>
  <c r="N53" i="28"/>
  <c r="O53" i="28"/>
  <c r="P53" i="28"/>
  <c r="Q53" i="28"/>
  <c r="R53" i="28"/>
  <c r="S53" i="28"/>
  <c r="T53" i="28"/>
  <c r="V53" i="28"/>
  <c r="W53" i="28"/>
  <c r="X53" i="28"/>
  <c r="Y53" i="28"/>
  <c r="Z53" i="28"/>
  <c r="AA53" i="28"/>
  <c r="AB53" i="28"/>
  <c r="AD53" i="28"/>
  <c r="AE53" i="28"/>
  <c r="AF53" i="28"/>
  <c r="C54" i="28"/>
  <c r="D54" i="28"/>
  <c r="E54" i="28"/>
  <c r="G54" i="28"/>
  <c r="H54" i="28"/>
  <c r="I54" i="28"/>
  <c r="J54" i="28"/>
  <c r="K54" i="28"/>
  <c r="L54" i="28"/>
  <c r="M54" i="28"/>
  <c r="O54" i="28"/>
  <c r="P54" i="28"/>
  <c r="Q54" i="28"/>
  <c r="R54" i="28"/>
  <c r="S54" i="28"/>
  <c r="T54" i="28"/>
  <c r="U54" i="28"/>
  <c r="W54" i="28"/>
  <c r="X54" i="28"/>
  <c r="Y54" i="28"/>
  <c r="Z54" i="28"/>
  <c r="AA54" i="28"/>
  <c r="AB54" i="28"/>
  <c r="AC54" i="28"/>
  <c r="AE54" i="28"/>
  <c r="AF54" i="28"/>
  <c r="C55" i="28"/>
  <c r="D55" i="28"/>
  <c r="E55" i="28"/>
  <c r="F55" i="28"/>
  <c r="H55" i="28"/>
  <c r="I55" i="28"/>
  <c r="J55" i="28"/>
  <c r="K55" i="28"/>
  <c r="L55" i="28"/>
  <c r="M55" i="28"/>
  <c r="N55" i="28"/>
  <c r="P55" i="28"/>
  <c r="Q55" i="28"/>
  <c r="R55" i="28"/>
  <c r="S55" i="28"/>
  <c r="T55" i="28"/>
  <c r="U55" i="28"/>
  <c r="V55" i="28"/>
  <c r="X55" i="28"/>
  <c r="Y55" i="28"/>
  <c r="Z55" i="28"/>
  <c r="AA55" i="28"/>
  <c r="AB55" i="28"/>
  <c r="AC55" i="28"/>
  <c r="AD55" i="28"/>
  <c r="AF55" i="28"/>
  <c r="C56" i="28"/>
  <c r="D56" i="28"/>
  <c r="E56" i="28"/>
  <c r="F56" i="28"/>
  <c r="G56" i="28"/>
  <c r="I56" i="28"/>
  <c r="J56" i="28"/>
  <c r="K56" i="28"/>
  <c r="L56" i="28"/>
  <c r="M56" i="28"/>
  <c r="N56" i="28"/>
  <c r="O56" i="28"/>
  <c r="Q56" i="28"/>
  <c r="R56" i="28"/>
  <c r="S56" i="28"/>
  <c r="T56" i="28"/>
  <c r="U56" i="28"/>
  <c r="V56" i="28"/>
  <c r="W56" i="28"/>
  <c r="Y56" i="28"/>
  <c r="Z56" i="28"/>
  <c r="AA56" i="28"/>
  <c r="AB56" i="28"/>
  <c r="AC56" i="28"/>
  <c r="AD56" i="28"/>
  <c r="AE56" i="28"/>
  <c r="C57" i="28"/>
  <c r="D57" i="28"/>
  <c r="E57" i="28"/>
  <c r="F57" i="28"/>
  <c r="G57" i="28"/>
  <c r="H57" i="28"/>
  <c r="J57" i="28"/>
  <c r="K57" i="28"/>
  <c r="L57" i="28"/>
  <c r="M57" i="28"/>
  <c r="N57" i="28"/>
  <c r="O57" i="28"/>
  <c r="P57" i="28"/>
  <c r="R57" i="28"/>
  <c r="S57" i="28"/>
  <c r="T57" i="28"/>
  <c r="U57" i="28"/>
  <c r="V57" i="28"/>
  <c r="W57" i="28"/>
  <c r="X57" i="28"/>
  <c r="Z57" i="28"/>
  <c r="AA57" i="28"/>
  <c r="AB57" i="28"/>
  <c r="AC57" i="28"/>
  <c r="AD57" i="28"/>
  <c r="AE57" i="28"/>
  <c r="AF57" i="28"/>
  <c r="C58" i="28"/>
  <c r="D58" i="28"/>
  <c r="E58" i="28"/>
  <c r="F58" i="28"/>
  <c r="G58" i="28"/>
  <c r="H58" i="28"/>
  <c r="I58" i="28"/>
  <c r="K58" i="28"/>
  <c r="L58" i="28"/>
  <c r="M58" i="28"/>
  <c r="N58" i="28"/>
  <c r="O58" i="28"/>
  <c r="P58" i="28"/>
  <c r="Q58" i="28"/>
  <c r="S58" i="28"/>
  <c r="T58" i="28"/>
  <c r="U58" i="28"/>
  <c r="V58" i="28"/>
  <c r="W58" i="28"/>
  <c r="X58" i="28"/>
  <c r="Y58" i="28"/>
  <c r="AA58" i="28"/>
  <c r="AB58" i="28"/>
  <c r="AC58" i="28"/>
  <c r="AD58" i="28"/>
  <c r="AE58" i="28"/>
  <c r="AF58" i="28"/>
  <c r="D59" i="28"/>
  <c r="E59" i="28"/>
  <c r="F59" i="28"/>
  <c r="G59" i="28"/>
  <c r="H59" i="28"/>
  <c r="I59" i="28"/>
  <c r="J59" i="28"/>
  <c r="L59" i="28"/>
  <c r="M59" i="28"/>
  <c r="N59" i="28"/>
  <c r="O59" i="28"/>
  <c r="P59" i="28"/>
  <c r="Q59" i="28"/>
  <c r="R59" i="28"/>
  <c r="T59" i="28"/>
  <c r="U59" i="28"/>
  <c r="V59" i="28"/>
  <c r="W59" i="28"/>
  <c r="X59" i="28"/>
  <c r="Y59" i="28"/>
  <c r="Z59" i="28"/>
  <c r="AB59" i="28"/>
  <c r="AC59" i="28"/>
  <c r="AD59" i="28"/>
  <c r="AE59" i="28"/>
  <c r="AF59" i="28"/>
  <c r="C60" i="28"/>
  <c r="E60" i="28"/>
  <c r="F60" i="28"/>
  <c r="G60" i="28"/>
  <c r="H60" i="28"/>
  <c r="I60" i="28"/>
  <c r="J60" i="28"/>
  <c r="K60" i="28"/>
  <c r="M60" i="28"/>
  <c r="N60" i="28"/>
  <c r="O60" i="28"/>
  <c r="P60" i="28"/>
  <c r="Q60" i="28"/>
  <c r="R60" i="28"/>
  <c r="S60" i="28"/>
  <c r="U60" i="28"/>
  <c r="V60" i="28"/>
  <c r="W60" i="28"/>
  <c r="X60" i="28"/>
  <c r="Y60" i="28"/>
  <c r="Z60" i="28"/>
  <c r="AA60" i="28"/>
  <c r="AC60" i="28"/>
  <c r="AD60" i="28"/>
  <c r="AE60" i="28"/>
  <c r="AF60" i="28"/>
  <c r="B52" i="28"/>
  <c r="B53" i="28"/>
  <c r="B54" i="28"/>
  <c r="B56" i="28"/>
  <c r="B57" i="28"/>
  <c r="B58" i="28"/>
  <c r="B60" i="28"/>
  <c r="B51" i="28"/>
  <c r="A34" i="23"/>
  <c r="A30" i="23"/>
  <c r="A31" i="23"/>
  <c r="A32" i="23"/>
  <c r="A33" i="23"/>
  <c r="A29" i="23"/>
  <c r="V2" i="6"/>
  <c r="V2" i="5"/>
  <c r="V2" i="4"/>
  <c r="I2" i="5"/>
  <c r="A25" i="9"/>
  <c r="I18" i="23"/>
  <c r="I29" i="23" s="1"/>
  <c r="J18" i="23"/>
  <c r="J29" i="23" s="1"/>
  <c r="A20" i="26"/>
  <c r="A20" i="28" s="1"/>
  <c r="A21" i="26"/>
  <c r="A21" i="28" s="1"/>
  <c r="A22" i="26"/>
  <c r="A22" i="28" s="1"/>
  <c r="A23" i="26"/>
  <c r="A23" i="28" s="1"/>
  <c r="A19" i="26"/>
  <c r="A19" i="28" s="1"/>
  <c r="C18" i="28"/>
  <c r="O18" i="28" s="1"/>
  <c r="D18" i="28"/>
  <c r="P18" i="28" s="1"/>
  <c r="E18" i="28"/>
  <c r="Q18" i="28" s="1"/>
  <c r="F18" i="28"/>
  <c r="R18" i="28" s="1"/>
  <c r="G18" i="28"/>
  <c r="S18" i="28" s="1"/>
  <c r="H18" i="28"/>
  <c r="T18" i="28" s="1"/>
  <c r="I18" i="28"/>
  <c r="U18" i="28" s="1"/>
  <c r="J18" i="28"/>
  <c r="V18" i="28" s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" i="18"/>
  <c r="D1" i="18"/>
  <c r="C1" i="18"/>
  <c r="AI15" i="9"/>
  <c r="AI6" i="9"/>
  <c r="AI7" i="9"/>
  <c r="AI8" i="9"/>
  <c r="AI9" i="9"/>
  <c r="AI10" i="9"/>
  <c r="AI11" i="9"/>
  <c r="AI12" i="9"/>
  <c r="AI13" i="9"/>
  <c r="AI14" i="9"/>
  <c r="AI5" i="9"/>
  <c r="AH17" i="9"/>
  <c r="AH15" i="9"/>
  <c r="AH6" i="9"/>
  <c r="AH7" i="9"/>
  <c r="AH8" i="9"/>
  <c r="AH9" i="9"/>
  <c r="AH10" i="9"/>
  <c r="AH11" i="9"/>
  <c r="AH12" i="9"/>
  <c r="AH13" i="9"/>
  <c r="AH14" i="9"/>
  <c r="J18" i="26"/>
  <c r="V18" i="26" s="1"/>
  <c r="I18" i="26"/>
  <c r="U18" i="26" s="1"/>
  <c r="H18" i="26"/>
  <c r="T18" i="26" s="1"/>
  <c r="K64" i="28" l="1"/>
  <c r="C64" i="28"/>
  <c r="AE120" i="28"/>
  <c r="S150" i="28"/>
  <c r="AF147" i="28"/>
  <c r="E105" i="28"/>
  <c r="D91" i="28"/>
  <c r="W107" i="28"/>
  <c r="F119" i="28"/>
  <c r="AF134" i="28"/>
  <c r="G146" i="28"/>
  <c r="C176" i="28"/>
  <c r="G68" i="28"/>
  <c r="AD54" i="28"/>
  <c r="V54" i="28"/>
  <c r="N54" i="28"/>
  <c r="F54" i="28"/>
  <c r="AB78" i="28"/>
  <c r="T78" i="28"/>
  <c r="L78" i="28"/>
  <c r="D78" i="28"/>
  <c r="S103" i="28"/>
  <c r="L138" i="28"/>
  <c r="G133" i="28"/>
  <c r="AB130" i="28"/>
  <c r="D156" i="28"/>
  <c r="AE94" i="28"/>
  <c r="W94" i="28"/>
  <c r="O94" i="28"/>
  <c r="G94" i="28"/>
  <c r="Q122" i="28"/>
  <c r="T117" i="28"/>
  <c r="U144" i="28"/>
  <c r="S163" i="28"/>
  <c r="K72" i="28"/>
  <c r="C72" i="28"/>
  <c r="B81" i="28"/>
  <c r="AB86" i="28"/>
  <c r="T86" i="28"/>
  <c r="L86" i="28"/>
  <c r="D86" i="28"/>
  <c r="R136" i="28"/>
  <c r="C129" i="28"/>
  <c r="P173" i="28"/>
  <c r="W55" i="28"/>
  <c r="Z71" i="28"/>
  <c r="AD67" i="28"/>
  <c r="X95" i="28"/>
  <c r="M105" i="28"/>
  <c r="AA103" i="28"/>
  <c r="D125" i="28"/>
  <c r="Y122" i="28"/>
  <c r="N119" i="28"/>
  <c r="AB117" i="28"/>
  <c r="T138" i="28"/>
  <c r="Z136" i="28"/>
  <c r="O133" i="28"/>
  <c r="K129" i="28"/>
  <c r="AA150" i="28"/>
  <c r="Y148" i="28"/>
  <c r="Q148" i="28"/>
  <c r="I148" i="28"/>
  <c r="O146" i="28"/>
  <c r="AC144" i="28"/>
  <c r="D143" i="28"/>
  <c r="AA163" i="28"/>
  <c r="AF160" i="28"/>
  <c r="W159" i="28"/>
  <c r="N158" i="28"/>
  <c r="AB177" i="28"/>
  <c r="D177" i="28"/>
  <c r="K168" i="28"/>
  <c r="O55" i="28"/>
  <c r="R71" i="28"/>
  <c r="V67" i="28"/>
  <c r="AF95" i="28"/>
  <c r="D112" i="28"/>
  <c r="AF56" i="28"/>
  <c r="X56" i="28"/>
  <c r="P56" i="28"/>
  <c r="H56" i="28"/>
  <c r="J71" i="28"/>
  <c r="F67" i="28"/>
  <c r="AD80" i="28"/>
  <c r="V80" i="28"/>
  <c r="N80" i="28"/>
  <c r="F80" i="28"/>
  <c r="Y96" i="28"/>
  <c r="Q96" i="28"/>
  <c r="I96" i="28"/>
  <c r="T91" i="28"/>
  <c r="L112" i="28"/>
  <c r="R110" i="28"/>
  <c r="AF108" i="28"/>
  <c r="X108" i="28"/>
  <c r="P108" i="28"/>
  <c r="H108" i="28"/>
  <c r="U105" i="28"/>
  <c r="L125" i="28"/>
  <c r="H121" i="28"/>
  <c r="V119" i="28"/>
  <c r="B133" i="28"/>
  <c r="AB138" i="28"/>
  <c r="C137" i="28"/>
  <c r="I135" i="28"/>
  <c r="W133" i="28"/>
  <c r="E131" i="28"/>
  <c r="S129" i="28"/>
  <c r="W146" i="28"/>
  <c r="L143" i="28"/>
  <c r="B159" i="28"/>
  <c r="AB164" i="28"/>
  <c r="T164" i="28"/>
  <c r="L164" i="28"/>
  <c r="D164" i="28"/>
  <c r="AE159" i="28"/>
  <c r="M157" i="28"/>
  <c r="L156" i="28"/>
  <c r="W172" i="28"/>
  <c r="AD171" i="28"/>
  <c r="U170" i="28"/>
  <c r="AB169" i="28"/>
  <c r="D169" i="28"/>
  <c r="G55" i="28"/>
  <c r="AC79" i="28"/>
  <c r="E79" i="28"/>
  <c r="P95" i="28"/>
  <c r="L91" i="28"/>
  <c r="Y57" i="28"/>
  <c r="Q57" i="28"/>
  <c r="I57" i="28"/>
  <c r="B68" i="28"/>
  <c r="AA72" i="28"/>
  <c r="S72" i="28"/>
  <c r="AE68" i="28"/>
  <c r="W68" i="28"/>
  <c r="O68" i="28"/>
  <c r="AA64" i="28"/>
  <c r="S64" i="28"/>
  <c r="AE81" i="28"/>
  <c r="W81" i="28"/>
  <c r="O81" i="28"/>
  <c r="G81" i="28"/>
  <c r="Z97" i="28"/>
  <c r="R97" i="28"/>
  <c r="J97" i="28"/>
  <c r="AB91" i="28"/>
  <c r="T112" i="28"/>
  <c r="Z110" i="28"/>
  <c r="AC105" i="28"/>
  <c r="D104" i="28"/>
  <c r="T125" i="28"/>
  <c r="P121" i="28"/>
  <c r="AD119" i="28"/>
  <c r="E118" i="28"/>
  <c r="K137" i="28"/>
  <c r="Q135" i="28"/>
  <c r="AE133" i="28"/>
  <c r="M131" i="28"/>
  <c r="AA129" i="28"/>
  <c r="D151" i="28"/>
  <c r="J149" i="28"/>
  <c r="AE146" i="28"/>
  <c r="F145" i="28"/>
  <c r="T143" i="28"/>
  <c r="J162" i="28"/>
  <c r="I161" i="28"/>
  <c r="V158" i="28"/>
  <c r="X173" i="28"/>
  <c r="M79" i="28"/>
  <c r="J110" i="28"/>
  <c r="AE107" i="28"/>
  <c r="Z58" i="28"/>
  <c r="R58" i="28"/>
  <c r="J58" i="28"/>
  <c r="I70" i="28"/>
  <c r="E66" i="28"/>
  <c r="AF82" i="28"/>
  <c r="X82" i="28"/>
  <c r="P82" i="28"/>
  <c r="H82" i="28"/>
  <c r="AA98" i="28"/>
  <c r="S98" i="28"/>
  <c r="K98" i="28"/>
  <c r="C98" i="28"/>
  <c r="AC92" i="28"/>
  <c r="U92" i="28"/>
  <c r="M92" i="28"/>
  <c r="E92" i="28"/>
  <c r="B107" i="28"/>
  <c r="AB112" i="28"/>
  <c r="C111" i="28"/>
  <c r="I109" i="28"/>
  <c r="AD106" i="28"/>
  <c r="V106" i="28"/>
  <c r="N106" i="28"/>
  <c r="F106" i="28"/>
  <c r="L104" i="28"/>
  <c r="B120" i="28"/>
  <c r="AB125" i="28"/>
  <c r="J123" i="28"/>
  <c r="X121" i="28"/>
  <c r="M118" i="28"/>
  <c r="AA116" i="28"/>
  <c r="S116" i="28"/>
  <c r="K116" i="28"/>
  <c r="C116" i="28"/>
  <c r="S137" i="28"/>
  <c r="Y135" i="28"/>
  <c r="U131" i="28"/>
  <c r="L151" i="28"/>
  <c r="R149" i="28"/>
  <c r="N145" i="28"/>
  <c r="AB143" i="28"/>
  <c r="C142" i="28"/>
  <c r="R162" i="28"/>
  <c r="H160" i="28"/>
  <c r="U157" i="28"/>
  <c r="T156" i="28"/>
  <c r="L177" i="28"/>
  <c r="AE172" i="28"/>
  <c r="G172" i="28"/>
  <c r="N171" i="28"/>
  <c r="E170" i="28"/>
  <c r="S168" i="28"/>
  <c r="N67" i="28"/>
  <c r="U79" i="28"/>
  <c r="H95" i="28"/>
  <c r="AA59" i="28"/>
  <c r="S59" i="28"/>
  <c r="K59" i="28"/>
  <c r="C59" i="28"/>
  <c r="AA51" i="28"/>
  <c r="S51" i="28"/>
  <c r="K51" i="28"/>
  <c r="C51" i="28"/>
  <c r="AB73" i="28"/>
  <c r="T73" i="28"/>
  <c r="L73" i="28"/>
  <c r="AF69" i="28"/>
  <c r="X69" i="28"/>
  <c r="P69" i="28"/>
  <c r="AB65" i="28"/>
  <c r="T65" i="28"/>
  <c r="L65" i="28"/>
  <c r="Y83" i="28"/>
  <c r="Q83" i="28"/>
  <c r="I83" i="28"/>
  <c r="B94" i="28"/>
  <c r="AB99" i="28"/>
  <c r="T99" i="28"/>
  <c r="L99" i="28"/>
  <c r="D99" i="28"/>
  <c r="K111" i="28"/>
  <c r="Q109" i="28"/>
  <c r="T104" i="28"/>
  <c r="R123" i="28"/>
  <c r="AF121" i="28"/>
  <c r="G120" i="28"/>
  <c r="U118" i="28"/>
  <c r="AA137" i="28"/>
  <c r="H134" i="28"/>
  <c r="AC131" i="28"/>
  <c r="D130" i="28"/>
  <c r="T151" i="28"/>
  <c r="Z149" i="28"/>
  <c r="H147" i="28"/>
  <c r="V145" i="28"/>
  <c r="K142" i="28"/>
  <c r="Z162" i="28"/>
  <c r="Q161" i="28"/>
  <c r="AD158" i="28"/>
  <c r="AC157" i="28"/>
  <c r="S176" i="28"/>
  <c r="H173" i="28"/>
  <c r="L169" i="28"/>
  <c r="B55" i="28"/>
  <c r="T60" i="28"/>
  <c r="AB52" i="28"/>
  <c r="L52" i="28"/>
  <c r="D73" i="28"/>
  <c r="Z84" i="28"/>
  <c r="AA90" i="28"/>
  <c r="K90" i="28"/>
  <c r="C90" i="28"/>
  <c r="S111" i="28"/>
  <c r="Y109" i="28"/>
  <c r="G107" i="28"/>
  <c r="C103" i="28"/>
  <c r="Z123" i="28"/>
  <c r="O120" i="28"/>
  <c r="D117" i="28"/>
  <c r="P134" i="28"/>
  <c r="AD132" i="28"/>
  <c r="V132" i="28"/>
  <c r="N132" i="28"/>
  <c r="F132" i="28"/>
  <c r="L130" i="28"/>
  <c r="B146" i="28"/>
  <c r="AB151" i="28"/>
  <c r="C150" i="28"/>
  <c r="P147" i="28"/>
  <c r="AD145" i="28"/>
  <c r="E144" i="28"/>
  <c r="S142" i="28"/>
  <c r="C163" i="28"/>
  <c r="AB156" i="28"/>
  <c r="AA155" i="28"/>
  <c r="S155" i="28"/>
  <c r="K155" i="28"/>
  <c r="C155" i="28"/>
  <c r="G173" i="28"/>
  <c r="C168" i="28"/>
  <c r="D60" i="28"/>
  <c r="T52" i="28"/>
  <c r="D52" i="28"/>
  <c r="R84" i="28"/>
  <c r="J84" i="28"/>
  <c r="F93" i="28"/>
  <c r="S90" i="28"/>
  <c r="AC118" i="28"/>
  <c r="AC53" i="28"/>
  <c r="U53" i="28"/>
  <c r="M53" i="28"/>
  <c r="Y70" i="28"/>
  <c r="Q70" i="28"/>
  <c r="O22" i="28" s="1"/>
  <c r="AC66" i="28"/>
  <c r="M66" i="28"/>
  <c r="AA85" i="28"/>
  <c r="S85" i="28"/>
  <c r="K85" i="28"/>
  <c r="C85" i="28"/>
  <c r="AA77" i="28"/>
  <c r="K77" i="28"/>
  <c r="V93" i="28"/>
  <c r="AA111" i="28"/>
  <c r="O107" i="28"/>
  <c r="AA124" i="28"/>
  <c r="K124" i="28"/>
  <c r="I122" i="28"/>
  <c r="J136" i="28"/>
  <c r="X134" i="28"/>
  <c r="T130" i="28"/>
  <c r="K150" i="28"/>
  <c r="X147" i="28"/>
  <c r="M144" i="28"/>
  <c r="AA142" i="28"/>
  <c r="K163" i="28"/>
  <c r="Y161" i="28"/>
  <c r="F158" i="28"/>
  <c r="AA177" i="28"/>
  <c r="P174" i="28"/>
  <c r="T170" i="28"/>
  <c r="R176" i="28"/>
  <c r="K169" i="28"/>
  <c r="V111" i="26"/>
  <c r="AB109" i="26"/>
  <c r="C108" i="26"/>
  <c r="Q106" i="26"/>
  <c r="AE104" i="26"/>
  <c r="F103" i="26"/>
  <c r="L122" i="26"/>
  <c r="Z120" i="26"/>
  <c r="O117" i="26"/>
  <c r="AF131" i="26"/>
  <c r="F129" i="26"/>
  <c r="W151" i="26"/>
  <c r="V150" i="26"/>
  <c r="AC149" i="26"/>
  <c r="AB148" i="26"/>
  <c r="AA147" i="26"/>
  <c r="H144" i="26"/>
  <c r="F163" i="26"/>
  <c r="E162" i="26"/>
  <c r="D161" i="26"/>
  <c r="E157" i="26"/>
  <c r="W156" i="26"/>
  <c r="Y145" i="26"/>
  <c r="V98" i="26"/>
  <c r="AB96" i="26"/>
  <c r="C95" i="26"/>
  <c r="Q93" i="26"/>
  <c r="AE91" i="26"/>
  <c r="F90" i="26"/>
  <c r="AD111" i="26"/>
  <c r="E110" i="26"/>
  <c r="K108" i="26"/>
  <c r="Y106" i="26"/>
  <c r="N103" i="26"/>
  <c r="G125" i="26"/>
  <c r="T122" i="26"/>
  <c r="I119" i="26"/>
  <c r="W117" i="26"/>
  <c r="O138" i="26"/>
  <c r="N137" i="26"/>
  <c r="E136" i="26"/>
  <c r="D135" i="26"/>
  <c r="N129" i="26"/>
  <c r="J146" i="26"/>
  <c r="AF144" i="26"/>
  <c r="O143" i="26"/>
  <c r="V142" i="26"/>
  <c r="AD163" i="26"/>
  <c r="Z159" i="26"/>
  <c r="X157" i="26"/>
  <c r="N155" i="26"/>
  <c r="AD98" i="26"/>
  <c r="E97" i="26"/>
  <c r="K95" i="26"/>
  <c r="Y93" i="26"/>
  <c r="N90" i="26"/>
  <c r="M110" i="26"/>
  <c r="S108" i="26"/>
  <c r="H105" i="26"/>
  <c r="V103" i="26"/>
  <c r="O125" i="26"/>
  <c r="AA124" i="26"/>
  <c r="S124" i="26"/>
  <c r="K124" i="26"/>
  <c r="C124" i="26"/>
  <c r="AB122" i="26"/>
  <c r="C121" i="26"/>
  <c r="Q119" i="26"/>
  <c r="AE117" i="26"/>
  <c r="F116" i="26"/>
  <c r="M136" i="26"/>
  <c r="C134" i="26"/>
  <c r="H131" i="26"/>
  <c r="O130" i="26"/>
  <c r="V129" i="26"/>
  <c r="AE151" i="26"/>
  <c r="F150" i="26"/>
  <c r="E149" i="26"/>
  <c r="D148" i="26"/>
  <c r="W164" i="26"/>
  <c r="M162" i="26"/>
  <c r="L161" i="26"/>
  <c r="S160" i="26"/>
  <c r="G156" i="26"/>
  <c r="S95" i="26"/>
  <c r="H92" i="26"/>
  <c r="G112" i="26"/>
  <c r="U110" i="26"/>
  <c r="AA108" i="26"/>
  <c r="P105" i="26"/>
  <c r="AD103" i="26"/>
  <c r="W125" i="26"/>
  <c r="N116" i="26"/>
  <c r="W138" i="26"/>
  <c r="V137" i="26"/>
  <c r="U136" i="26"/>
  <c r="L135" i="26"/>
  <c r="J133" i="26"/>
  <c r="I132" i="26"/>
  <c r="AD150" i="26"/>
  <c r="P144" i="26"/>
  <c r="F142" i="26"/>
  <c r="N163" i="26"/>
  <c r="J159" i="26"/>
  <c r="AF157" i="26"/>
  <c r="AE156" i="26"/>
  <c r="O99" i="26"/>
  <c r="AC97" i="26"/>
  <c r="J94" i="26"/>
  <c r="X92" i="26"/>
  <c r="W112" i="26"/>
  <c r="D109" i="26"/>
  <c r="R107" i="26"/>
  <c r="AF105" i="26"/>
  <c r="G104" i="26"/>
  <c r="U123" i="26"/>
  <c r="AA121" i="26"/>
  <c r="AE138" i="26"/>
  <c r="AC136" i="26"/>
  <c r="T135" i="26"/>
  <c r="S134" i="26"/>
  <c r="R133" i="26"/>
  <c r="AE164" i="26"/>
  <c r="AA160" i="26"/>
  <c r="O156" i="26"/>
  <c r="R94" i="26"/>
  <c r="AC123" i="26"/>
  <c r="X118" i="26"/>
  <c r="X131" i="26"/>
  <c r="B155" i="26"/>
  <c r="P56" i="26"/>
  <c r="B81" i="26"/>
  <c r="AB86" i="26"/>
  <c r="T86" i="26"/>
  <c r="L86" i="26"/>
  <c r="D86" i="26"/>
  <c r="AF108" i="26"/>
  <c r="X108" i="26"/>
  <c r="P108" i="26"/>
  <c r="H108" i="26"/>
  <c r="T164" i="26"/>
  <c r="W159" i="26"/>
  <c r="K138" i="26"/>
  <c r="Y136" i="26"/>
  <c r="AE134" i="26"/>
  <c r="F133" i="26"/>
  <c r="AA130" i="26"/>
  <c r="Z129" i="26"/>
  <c r="S151" i="26"/>
  <c r="J150" i="26"/>
  <c r="V159" i="26"/>
  <c r="S138" i="26"/>
  <c r="N133" i="26"/>
  <c r="AC131" i="26"/>
  <c r="U131" i="26"/>
  <c r="M131" i="26"/>
  <c r="E131" i="26"/>
  <c r="AA151" i="26"/>
  <c r="X56" i="26"/>
  <c r="Z71" i="26"/>
  <c r="R71" i="26"/>
  <c r="J71" i="26"/>
  <c r="AD93" i="26"/>
  <c r="V93" i="26"/>
  <c r="N93" i="26"/>
  <c r="F93" i="26"/>
  <c r="AA138" i="26"/>
  <c r="H135" i="26"/>
  <c r="V133" i="26"/>
  <c r="AB131" i="26"/>
  <c r="T131" i="26"/>
  <c r="L131" i="26"/>
  <c r="D131" i="26"/>
  <c r="C130" i="26"/>
  <c r="B145" i="26"/>
  <c r="R150" i="26"/>
  <c r="AC145" i="26"/>
  <c r="M144" i="26"/>
  <c r="C143" i="26"/>
  <c r="X160" i="26"/>
  <c r="H56" i="26"/>
  <c r="B132" i="26"/>
  <c r="J137" i="26"/>
  <c r="P135" i="26"/>
  <c r="AD133" i="26"/>
  <c r="E132" i="26"/>
  <c r="K143" i="26"/>
  <c r="AF56" i="26"/>
  <c r="AA116" i="26"/>
  <c r="S116" i="26"/>
  <c r="K116" i="26"/>
  <c r="C116" i="26"/>
  <c r="R137" i="26"/>
  <c r="X135" i="26"/>
  <c r="M132" i="26"/>
  <c r="K130" i="26"/>
  <c r="AA150" i="26"/>
  <c r="X148" i="26"/>
  <c r="S143" i="26"/>
  <c r="AA156" i="26"/>
  <c r="AB78" i="26"/>
  <c r="T78" i="26"/>
  <c r="L78" i="26"/>
  <c r="D78" i="26"/>
  <c r="B129" i="26"/>
  <c r="Z137" i="26"/>
  <c r="AF135" i="26"/>
  <c r="G134" i="26"/>
  <c r="U132" i="26"/>
  <c r="N145" i="26"/>
  <c r="S163" i="26"/>
  <c r="Y57" i="26"/>
  <c r="Q57" i="26"/>
  <c r="I57" i="26"/>
  <c r="AA72" i="26"/>
  <c r="S72" i="26"/>
  <c r="K72" i="26"/>
  <c r="C72" i="26"/>
  <c r="AA64" i="26"/>
  <c r="S64" i="26"/>
  <c r="K64" i="26"/>
  <c r="C64" i="26"/>
  <c r="AC79" i="26"/>
  <c r="U79" i="26"/>
  <c r="M79" i="26"/>
  <c r="E79" i="26"/>
  <c r="AE94" i="26"/>
  <c r="W94" i="26"/>
  <c r="O94" i="26"/>
  <c r="G94" i="26"/>
  <c r="Y109" i="26"/>
  <c r="Q109" i="26"/>
  <c r="I109" i="26"/>
  <c r="B120" i="26"/>
  <c r="AB125" i="26"/>
  <c r="T125" i="26"/>
  <c r="L125" i="26"/>
  <c r="D125" i="26"/>
  <c r="AB117" i="26"/>
  <c r="T117" i="26"/>
  <c r="L117" i="26"/>
  <c r="D117" i="26"/>
  <c r="AD132" i="26"/>
  <c r="V132" i="26"/>
  <c r="N132" i="26"/>
  <c r="F132" i="26"/>
  <c r="B146" i="26"/>
  <c r="AB151" i="26"/>
  <c r="T151" i="26"/>
  <c r="L151" i="26"/>
  <c r="D151" i="26"/>
  <c r="J149" i="26"/>
  <c r="W146" i="26"/>
  <c r="S142" i="26"/>
  <c r="J162" i="26"/>
  <c r="V158" i="26"/>
  <c r="M157" i="26"/>
  <c r="D156" i="26"/>
  <c r="C155" i="26"/>
  <c r="Z58" i="26"/>
  <c r="R58" i="26"/>
  <c r="J58" i="26"/>
  <c r="B68" i="26"/>
  <c r="AB73" i="26"/>
  <c r="T73" i="26"/>
  <c r="L73" i="26"/>
  <c r="D73" i="26"/>
  <c r="AB65" i="26"/>
  <c r="T65" i="26"/>
  <c r="L65" i="26"/>
  <c r="D65" i="26"/>
  <c r="AD80" i="26"/>
  <c r="V80" i="26"/>
  <c r="N80" i="26"/>
  <c r="F80" i="26"/>
  <c r="AF95" i="26"/>
  <c r="X95" i="26"/>
  <c r="P95" i="26"/>
  <c r="H95" i="26"/>
  <c r="Z110" i="26"/>
  <c r="R110" i="26"/>
  <c r="J110" i="26"/>
  <c r="AC118" i="26"/>
  <c r="U118" i="26"/>
  <c r="M118" i="26"/>
  <c r="E118" i="26"/>
  <c r="AE133" i="26"/>
  <c r="W133" i="26"/>
  <c r="O133" i="26"/>
  <c r="G133" i="26"/>
  <c r="R149" i="26"/>
  <c r="V145" i="26"/>
  <c r="U144" i="26"/>
  <c r="AB164" i="26"/>
  <c r="AA163" i="26"/>
  <c r="R162" i="26"/>
  <c r="AF160" i="26"/>
  <c r="AE159" i="26"/>
  <c r="U157" i="26"/>
  <c r="AA59" i="26"/>
  <c r="S59" i="26"/>
  <c r="K59" i="26"/>
  <c r="C59" i="26"/>
  <c r="AA51" i="26"/>
  <c r="S51" i="26"/>
  <c r="K51" i="26"/>
  <c r="C51" i="26"/>
  <c r="AC66" i="26"/>
  <c r="U66" i="26"/>
  <c r="M66" i="26"/>
  <c r="E66" i="26"/>
  <c r="AE81" i="26"/>
  <c r="W81" i="26"/>
  <c r="O81" i="26"/>
  <c r="G81" i="26"/>
  <c r="Y96" i="26"/>
  <c r="Q96" i="26"/>
  <c r="I96" i="26"/>
  <c r="AA111" i="26"/>
  <c r="S111" i="26"/>
  <c r="K111" i="26"/>
  <c r="C111" i="26"/>
  <c r="AA103" i="26"/>
  <c r="S103" i="26"/>
  <c r="K103" i="26"/>
  <c r="C103" i="26"/>
  <c r="AD119" i="26"/>
  <c r="V119" i="26"/>
  <c r="N119" i="26"/>
  <c r="F119" i="26"/>
  <c r="AF134" i="26"/>
  <c r="X134" i="26"/>
  <c r="P134" i="26"/>
  <c r="H134" i="26"/>
  <c r="AA129" i="26"/>
  <c r="S129" i="26"/>
  <c r="K129" i="26"/>
  <c r="C129" i="26"/>
  <c r="Z149" i="26"/>
  <c r="AE146" i="26"/>
  <c r="AD145" i="26"/>
  <c r="AA142" i="26"/>
  <c r="B159" i="26"/>
  <c r="Z162" i="26"/>
  <c r="AD158" i="26"/>
  <c r="AC157" i="26"/>
  <c r="L156" i="26"/>
  <c r="K155" i="26"/>
  <c r="B55" i="26"/>
  <c r="AB60" i="26"/>
  <c r="T60" i="26"/>
  <c r="L60" i="26"/>
  <c r="D60" i="26"/>
  <c r="AB52" i="26"/>
  <c r="T52" i="26"/>
  <c r="L52" i="26"/>
  <c r="D52" i="26"/>
  <c r="AD67" i="26"/>
  <c r="V67" i="26"/>
  <c r="N67" i="26"/>
  <c r="F67" i="26"/>
  <c r="AF82" i="26"/>
  <c r="X82" i="26"/>
  <c r="P82" i="26"/>
  <c r="H82" i="26"/>
  <c r="Z97" i="26"/>
  <c r="R97" i="26"/>
  <c r="J97" i="26"/>
  <c r="B107" i="26"/>
  <c r="AB112" i="26"/>
  <c r="T112" i="26"/>
  <c r="L112" i="26"/>
  <c r="D112" i="26"/>
  <c r="AB104" i="26"/>
  <c r="T104" i="26"/>
  <c r="L104" i="26"/>
  <c r="D104" i="26"/>
  <c r="AE120" i="26"/>
  <c r="W120" i="26"/>
  <c r="O120" i="26"/>
  <c r="G120" i="26"/>
  <c r="Y135" i="26"/>
  <c r="Q135" i="26"/>
  <c r="I135" i="26"/>
  <c r="D130" i="26"/>
  <c r="C150" i="26"/>
  <c r="AC144" i="26"/>
  <c r="AB143" i="26"/>
  <c r="T143" i="26"/>
  <c r="L143" i="26"/>
  <c r="D143" i="26"/>
  <c r="D164" i="26"/>
  <c r="C163" i="26"/>
  <c r="I161" i="26"/>
  <c r="H160" i="26"/>
  <c r="AC53" i="26"/>
  <c r="U53" i="26"/>
  <c r="M53" i="26"/>
  <c r="E53" i="26"/>
  <c r="AE68" i="26"/>
  <c r="W68" i="26"/>
  <c r="O68" i="26"/>
  <c r="G68" i="26"/>
  <c r="Y83" i="26"/>
  <c r="Q83" i="26"/>
  <c r="I83" i="26"/>
  <c r="AA98" i="26"/>
  <c r="S98" i="26"/>
  <c r="K98" i="26"/>
  <c r="C98" i="26"/>
  <c r="AA90" i="26"/>
  <c r="S90" i="26"/>
  <c r="K90" i="26"/>
  <c r="C90" i="26"/>
  <c r="AC105" i="26"/>
  <c r="U105" i="26"/>
  <c r="M105" i="26"/>
  <c r="E105" i="26"/>
  <c r="AF121" i="26"/>
  <c r="X121" i="26"/>
  <c r="P121" i="26"/>
  <c r="H121" i="26"/>
  <c r="Z136" i="26"/>
  <c r="R136" i="26"/>
  <c r="J136" i="26"/>
  <c r="L130" i="26"/>
  <c r="K150" i="26"/>
  <c r="H147" i="26"/>
  <c r="G146" i="26"/>
  <c r="C142" i="26"/>
  <c r="I38" i="26" s="1"/>
  <c r="Q161" i="26"/>
  <c r="G159" i="26"/>
  <c r="F158" i="26"/>
  <c r="T156" i="26"/>
  <c r="S155" i="26"/>
  <c r="AD54" i="26"/>
  <c r="V54" i="26"/>
  <c r="N54" i="26"/>
  <c r="F54" i="26"/>
  <c r="X69" i="26"/>
  <c r="P69" i="26"/>
  <c r="Z84" i="26"/>
  <c r="R84" i="26"/>
  <c r="J84" i="26"/>
  <c r="B94" i="26"/>
  <c r="AB99" i="26"/>
  <c r="T99" i="26"/>
  <c r="L99" i="26"/>
  <c r="D99" i="26"/>
  <c r="AB91" i="26"/>
  <c r="T91" i="26"/>
  <c r="N106" i="26"/>
  <c r="F106" i="26"/>
  <c r="Y122" i="26"/>
  <c r="Q122" i="26"/>
  <c r="I122" i="26"/>
  <c r="AA137" i="26"/>
  <c r="S137" i="26"/>
  <c r="K137" i="26"/>
  <c r="C137" i="26"/>
  <c r="S150" i="26"/>
  <c r="P147" i="26"/>
  <c r="E144" i="26"/>
  <c r="L164" i="26"/>
  <c r="K163" i="26"/>
  <c r="Y161" i="26"/>
  <c r="AB156" i="26"/>
  <c r="AE55" i="26"/>
  <c r="W55" i="26"/>
  <c r="O55" i="26"/>
  <c r="G55" i="26"/>
  <c r="N20" i="26" s="1"/>
  <c r="Q70" i="26"/>
  <c r="I70" i="26"/>
  <c r="AA77" i="26"/>
  <c r="K77" i="26"/>
  <c r="O107" i="26"/>
  <c r="O146" i="26"/>
  <c r="Z150" i="26"/>
  <c r="M93" i="28"/>
  <c r="E93" i="28"/>
  <c r="AF109" i="28"/>
  <c r="X109" i="28"/>
  <c r="P109" i="28"/>
  <c r="H109" i="28"/>
  <c r="AA125" i="28"/>
  <c r="S125" i="28"/>
  <c r="K125" i="28"/>
  <c r="C125" i="28"/>
  <c r="AA117" i="28"/>
  <c r="S117" i="28"/>
  <c r="K117" i="28"/>
  <c r="C117" i="28"/>
  <c r="AD133" i="28"/>
  <c r="V133" i="28"/>
  <c r="N133" i="28"/>
  <c r="F133" i="28"/>
  <c r="Y149" i="28"/>
  <c r="Q149" i="28"/>
  <c r="I149" i="28"/>
  <c r="AE160" i="28"/>
  <c r="E158" i="28"/>
  <c r="C156" i="28"/>
  <c r="AC171" i="28"/>
  <c r="S169" i="28"/>
  <c r="Y110" i="28"/>
  <c r="Q110" i="28"/>
  <c r="I110" i="28"/>
  <c r="AB118" i="28"/>
  <c r="T118" i="28"/>
  <c r="L118" i="28"/>
  <c r="D118" i="28"/>
  <c r="AE134" i="28"/>
  <c r="W134" i="28"/>
  <c r="O134" i="28"/>
  <c r="G134" i="28"/>
  <c r="Z150" i="28"/>
  <c r="R150" i="28"/>
  <c r="J150" i="28"/>
  <c r="Z142" i="28"/>
  <c r="R142" i="28"/>
  <c r="J142" i="28"/>
  <c r="H161" i="28"/>
  <c r="M158" i="28"/>
  <c r="K156" i="28"/>
  <c r="X174" i="28"/>
  <c r="O173" i="28"/>
  <c r="F172" i="28"/>
  <c r="AB170" i="28"/>
  <c r="J176" i="28"/>
  <c r="Z111" i="28"/>
  <c r="R111" i="28"/>
  <c r="J111" i="28"/>
  <c r="Z103" i="28"/>
  <c r="R103" i="28"/>
  <c r="J103" i="28"/>
  <c r="AC119" i="28"/>
  <c r="U119" i="28"/>
  <c r="M119" i="28"/>
  <c r="E119" i="28"/>
  <c r="AF135" i="28"/>
  <c r="X135" i="28"/>
  <c r="P135" i="28"/>
  <c r="H135" i="28"/>
  <c r="AA151" i="28"/>
  <c r="S151" i="28"/>
  <c r="K151" i="28"/>
  <c r="C151" i="28"/>
  <c r="AA143" i="28"/>
  <c r="S143" i="28"/>
  <c r="K143" i="28"/>
  <c r="C143" i="28"/>
  <c r="P161" i="28"/>
  <c r="U158" i="28"/>
  <c r="S156" i="28"/>
  <c r="C177" i="28"/>
  <c r="E171" i="28"/>
  <c r="AA169" i="28"/>
  <c r="Y175" i="28"/>
  <c r="Z168" i="28"/>
  <c r="AA112" i="28"/>
  <c r="S112" i="28"/>
  <c r="K112" i="28"/>
  <c r="C112" i="28"/>
  <c r="AA104" i="28"/>
  <c r="S104" i="28"/>
  <c r="K104" i="28"/>
  <c r="C104" i="28"/>
  <c r="AD120" i="28"/>
  <c r="V120" i="28"/>
  <c r="N120" i="28"/>
  <c r="F120" i="28"/>
  <c r="Y136" i="28"/>
  <c r="Q136" i="28"/>
  <c r="I136" i="28"/>
  <c r="AB144" i="28"/>
  <c r="T144" i="28"/>
  <c r="L144" i="28"/>
  <c r="D144" i="28"/>
  <c r="X161" i="28"/>
  <c r="AC158" i="28"/>
  <c r="AA156" i="28"/>
  <c r="AF174" i="28"/>
  <c r="W173" i="28"/>
  <c r="N172" i="28"/>
  <c r="D170" i="28"/>
  <c r="Q175" i="28"/>
  <c r="AB105" i="28"/>
  <c r="T105" i="28"/>
  <c r="L105" i="28"/>
  <c r="D105" i="28"/>
  <c r="AE121" i="28"/>
  <c r="W121" i="28"/>
  <c r="O121" i="28"/>
  <c r="G121" i="28"/>
  <c r="Z137" i="28"/>
  <c r="R137" i="28"/>
  <c r="J137" i="28"/>
  <c r="R129" i="28"/>
  <c r="J129" i="28"/>
  <c r="U145" i="28"/>
  <c r="M145" i="28"/>
  <c r="AF161" i="28"/>
  <c r="AD159" i="28"/>
  <c r="V159" i="28"/>
  <c r="N159" i="28"/>
  <c r="F159" i="28"/>
  <c r="D157" i="28"/>
  <c r="K177" i="28"/>
  <c r="I175" i="28"/>
  <c r="H122" i="28"/>
  <c r="S138" i="28"/>
  <c r="AA130" i="28"/>
  <c r="S130" i="28"/>
  <c r="K130" i="28"/>
  <c r="C130" i="28"/>
  <c r="AD146" i="28"/>
  <c r="V146" i="28"/>
  <c r="N146" i="28"/>
  <c r="F146" i="28"/>
  <c r="Y162" i="28"/>
  <c r="Q162" i="28"/>
  <c r="I162" i="28"/>
  <c r="G160" i="28"/>
  <c r="L157" i="28"/>
  <c r="AE173" i="28"/>
  <c r="V172" i="28"/>
  <c r="L170" i="28"/>
  <c r="C169" i="28"/>
  <c r="Z176" i="28"/>
  <c r="AD107" i="28"/>
  <c r="T131" i="28"/>
  <c r="O147" i="28"/>
  <c r="B111" i="28"/>
  <c r="B163" i="28"/>
  <c r="B98" i="28"/>
  <c r="B150" i="28"/>
  <c r="B85" i="28"/>
  <c r="B137" i="28"/>
  <c r="B59" i="28"/>
  <c r="B176" i="28"/>
  <c r="B72" i="28"/>
  <c r="R174" i="28"/>
  <c r="J171" i="28"/>
  <c r="Z169" i="28"/>
  <c r="Z160" i="28"/>
  <c r="R160" i="28"/>
  <c r="J160" i="28"/>
  <c r="J156" i="28"/>
  <c r="Z174" i="28"/>
  <c r="R171" i="28"/>
  <c r="Z171" i="28"/>
  <c r="Z157" i="28"/>
  <c r="R157" i="28"/>
  <c r="J157" i="28"/>
  <c r="AF148" i="26"/>
  <c r="F146" i="26"/>
  <c r="D144" i="26"/>
  <c r="AD159" i="26"/>
  <c r="AB157" i="26"/>
  <c r="T157" i="26"/>
  <c r="L157" i="26"/>
  <c r="N146" i="26"/>
  <c r="G160" i="26"/>
  <c r="E158" i="26"/>
  <c r="J155" i="26"/>
  <c r="O160" i="26"/>
  <c r="M158" i="26"/>
  <c r="R155" i="26"/>
  <c r="W160" i="26"/>
  <c r="U158" i="26"/>
  <c r="Z155" i="26"/>
  <c r="AE147" i="26"/>
  <c r="H148" i="26"/>
  <c r="P161" i="26"/>
  <c r="B124" i="26"/>
  <c r="B150" i="26"/>
  <c r="Y130" i="26"/>
  <c r="Q130" i="26"/>
  <c r="I130" i="26"/>
  <c r="Y162" i="26"/>
  <c r="Q162" i="26"/>
  <c r="I162" i="26"/>
  <c r="Y158" i="26"/>
  <c r="Q158" i="26"/>
  <c r="I158" i="26"/>
  <c r="Y163" i="26"/>
  <c r="Q163" i="26"/>
  <c r="I163" i="26"/>
  <c r="Y159" i="26"/>
  <c r="Q159" i="26"/>
  <c r="I159" i="26"/>
  <c r="Y155" i="26"/>
  <c r="Q155" i="26"/>
  <c r="I155" i="26"/>
  <c r="E41" i="26"/>
  <c r="E40" i="26"/>
  <c r="D46" i="26"/>
  <c r="AH56" i="2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D1" i="7"/>
  <c r="C2" i="7"/>
  <c r="C1" i="7"/>
  <c r="H18" i="23"/>
  <c r="U18" i="23"/>
  <c r="D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" i="13"/>
  <c r="C1" i="13"/>
  <c r="S2" i="4"/>
  <c r="A74" i="28"/>
  <c r="A60" i="28"/>
  <c r="A73" i="28" s="1"/>
  <c r="A86" i="28" s="1"/>
  <c r="A99" i="28" s="1"/>
  <c r="A112" i="28" s="1"/>
  <c r="A125" i="28" s="1"/>
  <c r="A138" i="28" s="1"/>
  <c r="A151" i="28" s="1"/>
  <c r="A164" i="28" s="1"/>
  <c r="A177" i="28" s="1"/>
  <c r="A190" i="28" s="1"/>
  <c r="A59" i="28"/>
  <c r="A72" i="28" s="1"/>
  <c r="A85" i="28" s="1"/>
  <c r="A98" i="28" s="1"/>
  <c r="A111" i="28" s="1"/>
  <c r="A124" i="28" s="1"/>
  <c r="A137" i="28" s="1"/>
  <c r="A150" i="28" s="1"/>
  <c r="A163" i="28" s="1"/>
  <c r="A176" i="28" s="1"/>
  <c r="A189" i="28" s="1"/>
  <c r="A58" i="28"/>
  <c r="A57" i="28"/>
  <c r="A56" i="28"/>
  <c r="A55" i="28"/>
  <c r="A54" i="28"/>
  <c r="A53" i="28"/>
  <c r="A52" i="28"/>
  <c r="A51" i="28"/>
  <c r="AG50" i="28"/>
  <c r="AF50" i="28"/>
  <c r="AF63" i="28" s="1"/>
  <c r="AF76" i="28" s="1"/>
  <c r="AF89" i="28" s="1"/>
  <c r="AF102" i="28" s="1"/>
  <c r="AF115" i="28" s="1"/>
  <c r="AF128" i="28" s="1"/>
  <c r="AF141" i="28" s="1"/>
  <c r="AF154" i="28" s="1"/>
  <c r="AF167" i="28" s="1"/>
  <c r="AF180" i="28" s="1"/>
  <c r="AE50" i="28"/>
  <c r="AE63" i="28" s="1"/>
  <c r="AE76" i="28" s="1"/>
  <c r="AE89" i="28" s="1"/>
  <c r="AE102" i="28" s="1"/>
  <c r="AE115" i="28" s="1"/>
  <c r="AE128" i="28" s="1"/>
  <c r="AE141" i="28" s="1"/>
  <c r="AE154" i="28" s="1"/>
  <c r="AE167" i="28" s="1"/>
  <c r="AE180" i="28" s="1"/>
  <c r="AD50" i="28"/>
  <c r="AD63" i="28" s="1"/>
  <c r="AD76" i="28" s="1"/>
  <c r="AD89" i="28" s="1"/>
  <c r="AD102" i="28" s="1"/>
  <c r="AD115" i="28" s="1"/>
  <c r="AD128" i="28" s="1"/>
  <c r="AD141" i="28" s="1"/>
  <c r="AD154" i="28" s="1"/>
  <c r="AD167" i="28" s="1"/>
  <c r="AD180" i="28" s="1"/>
  <c r="AC50" i="28"/>
  <c r="AC63" i="28" s="1"/>
  <c r="AC76" i="28" s="1"/>
  <c r="AC89" i="28" s="1"/>
  <c r="AC102" i="28" s="1"/>
  <c r="AC115" i="28" s="1"/>
  <c r="AC128" i="28" s="1"/>
  <c r="AC141" i="28" s="1"/>
  <c r="AC154" i="28" s="1"/>
  <c r="AC167" i="28" s="1"/>
  <c r="AC180" i="28" s="1"/>
  <c r="AB50" i="28"/>
  <c r="AB63" i="28" s="1"/>
  <c r="AB76" i="28" s="1"/>
  <c r="AB89" i="28" s="1"/>
  <c r="AB102" i="28" s="1"/>
  <c r="AB115" i="28" s="1"/>
  <c r="AB128" i="28" s="1"/>
  <c r="AB141" i="28" s="1"/>
  <c r="AB154" i="28" s="1"/>
  <c r="AB167" i="28" s="1"/>
  <c r="AB180" i="28" s="1"/>
  <c r="AA50" i="28"/>
  <c r="AA63" i="28" s="1"/>
  <c r="AA76" i="28" s="1"/>
  <c r="AA89" i="28" s="1"/>
  <c r="AA102" i="28" s="1"/>
  <c r="AA115" i="28" s="1"/>
  <c r="AA128" i="28" s="1"/>
  <c r="AA141" i="28" s="1"/>
  <c r="AA154" i="28" s="1"/>
  <c r="AA167" i="28" s="1"/>
  <c r="AA180" i="28" s="1"/>
  <c r="Z50" i="28"/>
  <c r="Z63" i="28" s="1"/>
  <c r="Z76" i="28" s="1"/>
  <c r="Z89" i="28" s="1"/>
  <c r="Z102" i="28" s="1"/>
  <c r="Z115" i="28" s="1"/>
  <c r="Z128" i="28" s="1"/>
  <c r="Z141" i="28" s="1"/>
  <c r="Z154" i="28" s="1"/>
  <c r="Z167" i="28" s="1"/>
  <c r="Z180" i="28" s="1"/>
  <c r="Y50" i="28"/>
  <c r="Y63" i="28" s="1"/>
  <c r="Y76" i="28" s="1"/>
  <c r="Y89" i="28" s="1"/>
  <c r="Y102" i="28" s="1"/>
  <c r="Y115" i="28" s="1"/>
  <c r="Y128" i="28" s="1"/>
  <c r="Y141" i="28" s="1"/>
  <c r="Y154" i="28" s="1"/>
  <c r="Y167" i="28" s="1"/>
  <c r="Y180" i="28" s="1"/>
  <c r="X50" i="28"/>
  <c r="X63" i="28" s="1"/>
  <c r="X76" i="28" s="1"/>
  <c r="X89" i="28" s="1"/>
  <c r="X102" i="28" s="1"/>
  <c r="X115" i="28" s="1"/>
  <c r="X128" i="28" s="1"/>
  <c r="X141" i="28" s="1"/>
  <c r="X154" i="28" s="1"/>
  <c r="X167" i="28" s="1"/>
  <c r="X180" i="28" s="1"/>
  <c r="W50" i="28"/>
  <c r="W63" i="28" s="1"/>
  <c r="W76" i="28" s="1"/>
  <c r="W89" i="28" s="1"/>
  <c r="W102" i="28" s="1"/>
  <c r="W115" i="28" s="1"/>
  <c r="W128" i="28" s="1"/>
  <c r="W141" i="28" s="1"/>
  <c r="W154" i="28" s="1"/>
  <c r="W167" i="28" s="1"/>
  <c r="W180" i="28" s="1"/>
  <c r="V50" i="28"/>
  <c r="V63" i="28" s="1"/>
  <c r="V76" i="28" s="1"/>
  <c r="V89" i="28" s="1"/>
  <c r="V102" i="28" s="1"/>
  <c r="V115" i="28" s="1"/>
  <c r="V128" i="28" s="1"/>
  <c r="V141" i="28" s="1"/>
  <c r="V154" i="28" s="1"/>
  <c r="V167" i="28" s="1"/>
  <c r="V180" i="28" s="1"/>
  <c r="U50" i="28"/>
  <c r="U63" i="28" s="1"/>
  <c r="U76" i="28" s="1"/>
  <c r="U89" i="28" s="1"/>
  <c r="U102" i="28" s="1"/>
  <c r="U115" i="28" s="1"/>
  <c r="U128" i="28" s="1"/>
  <c r="U141" i="28" s="1"/>
  <c r="U154" i="28" s="1"/>
  <c r="U167" i="28" s="1"/>
  <c r="U180" i="28" s="1"/>
  <c r="T50" i="28"/>
  <c r="T63" i="28" s="1"/>
  <c r="T76" i="28" s="1"/>
  <c r="T89" i="28" s="1"/>
  <c r="T102" i="28" s="1"/>
  <c r="T115" i="28" s="1"/>
  <c r="T128" i="28" s="1"/>
  <c r="T141" i="28" s="1"/>
  <c r="T154" i="28" s="1"/>
  <c r="T167" i="28" s="1"/>
  <c r="T180" i="28" s="1"/>
  <c r="S50" i="28"/>
  <c r="S63" i="28" s="1"/>
  <c r="S76" i="28" s="1"/>
  <c r="S89" i="28" s="1"/>
  <c r="S102" i="28" s="1"/>
  <c r="S115" i="28" s="1"/>
  <c r="S128" i="28" s="1"/>
  <c r="S141" i="28" s="1"/>
  <c r="S154" i="28" s="1"/>
  <c r="S167" i="28" s="1"/>
  <c r="S180" i="28" s="1"/>
  <c r="R50" i="28"/>
  <c r="R63" i="28" s="1"/>
  <c r="R76" i="28" s="1"/>
  <c r="R89" i="28" s="1"/>
  <c r="R102" i="28" s="1"/>
  <c r="R115" i="28" s="1"/>
  <c r="R128" i="28" s="1"/>
  <c r="R141" i="28" s="1"/>
  <c r="R154" i="28" s="1"/>
  <c r="R167" i="28" s="1"/>
  <c r="R180" i="28" s="1"/>
  <c r="Q50" i="28"/>
  <c r="Q63" i="28" s="1"/>
  <c r="Q76" i="28" s="1"/>
  <c r="Q89" i="28" s="1"/>
  <c r="Q102" i="28" s="1"/>
  <c r="Q115" i="28" s="1"/>
  <c r="Q128" i="28" s="1"/>
  <c r="Q141" i="28" s="1"/>
  <c r="Q154" i="28" s="1"/>
  <c r="Q167" i="28" s="1"/>
  <c r="Q180" i="28" s="1"/>
  <c r="P50" i="28"/>
  <c r="P63" i="28" s="1"/>
  <c r="P76" i="28" s="1"/>
  <c r="P89" i="28" s="1"/>
  <c r="P102" i="28" s="1"/>
  <c r="P115" i="28" s="1"/>
  <c r="P128" i="28" s="1"/>
  <c r="P141" i="28" s="1"/>
  <c r="P154" i="28" s="1"/>
  <c r="P167" i="28" s="1"/>
  <c r="P180" i="28" s="1"/>
  <c r="O50" i="28"/>
  <c r="O63" i="28" s="1"/>
  <c r="O76" i="28" s="1"/>
  <c r="O89" i="28" s="1"/>
  <c r="O102" i="28" s="1"/>
  <c r="O115" i="28" s="1"/>
  <c r="O128" i="28" s="1"/>
  <c r="O141" i="28" s="1"/>
  <c r="O154" i="28" s="1"/>
  <c r="O167" i="28" s="1"/>
  <c r="O180" i="28" s="1"/>
  <c r="N50" i="28"/>
  <c r="N63" i="28" s="1"/>
  <c r="N76" i="28" s="1"/>
  <c r="N89" i="28" s="1"/>
  <c r="N102" i="28" s="1"/>
  <c r="N115" i="28" s="1"/>
  <c r="N128" i="28" s="1"/>
  <c r="N141" i="28" s="1"/>
  <c r="N154" i="28" s="1"/>
  <c r="N167" i="28" s="1"/>
  <c r="N180" i="28" s="1"/>
  <c r="M50" i="28"/>
  <c r="M63" i="28" s="1"/>
  <c r="M76" i="28" s="1"/>
  <c r="M89" i="28" s="1"/>
  <c r="M102" i="28" s="1"/>
  <c r="M115" i="28" s="1"/>
  <c r="M128" i="28" s="1"/>
  <c r="M141" i="28" s="1"/>
  <c r="M154" i="28" s="1"/>
  <c r="M167" i="28" s="1"/>
  <c r="M180" i="28" s="1"/>
  <c r="L50" i="28"/>
  <c r="L63" i="28" s="1"/>
  <c r="L76" i="28" s="1"/>
  <c r="L89" i="28" s="1"/>
  <c r="L102" i="28" s="1"/>
  <c r="L115" i="28" s="1"/>
  <c r="L128" i="28" s="1"/>
  <c r="L141" i="28" s="1"/>
  <c r="L154" i="28" s="1"/>
  <c r="L167" i="28" s="1"/>
  <c r="L180" i="28" s="1"/>
  <c r="K50" i="28"/>
  <c r="K63" i="28" s="1"/>
  <c r="K76" i="28" s="1"/>
  <c r="K89" i="28" s="1"/>
  <c r="K102" i="28" s="1"/>
  <c r="K115" i="28" s="1"/>
  <c r="K128" i="28" s="1"/>
  <c r="K141" i="28" s="1"/>
  <c r="K154" i="28" s="1"/>
  <c r="K167" i="28" s="1"/>
  <c r="K180" i="28" s="1"/>
  <c r="J50" i="28"/>
  <c r="J63" i="28" s="1"/>
  <c r="J76" i="28" s="1"/>
  <c r="J89" i="28" s="1"/>
  <c r="J102" i="28" s="1"/>
  <c r="J115" i="28" s="1"/>
  <c r="J128" i="28" s="1"/>
  <c r="J141" i="28" s="1"/>
  <c r="J154" i="28" s="1"/>
  <c r="J167" i="28" s="1"/>
  <c r="J180" i="28" s="1"/>
  <c r="I50" i="28"/>
  <c r="I63" i="28" s="1"/>
  <c r="I76" i="28" s="1"/>
  <c r="I89" i="28" s="1"/>
  <c r="I102" i="28" s="1"/>
  <c r="I115" i="28" s="1"/>
  <c r="I128" i="28" s="1"/>
  <c r="I141" i="28" s="1"/>
  <c r="I154" i="28" s="1"/>
  <c r="I167" i="28" s="1"/>
  <c r="I180" i="28" s="1"/>
  <c r="H50" i="28"/>
  <c r="H63" i="28" s="1"/>
  <c r="H76" i="28" s="1"/>
  <c r="H89" i="28" s="1"/>
  <c r="H102" i="28" s="1"/>
  <c r="H115" i="28" s="1"/>
  <c r="H128" i="28" s="1"/>
  <c r="H141" i="28" s="1"/>
  <c r="H154" i="28" s="1"/>
  <c r="H167" i="28" s="1"/>
  <c r="H180" i="28" s="1"/>
  <c r="G50" i="28"/>
  <c r="G63" i="28" s="1"/>
  <c r="G76" i="28" s="1"/>
  <c r="G89" i="28" s="1"/>
  <c r="G102" i="28" s="1"/>
  <c r="G115" i="28" s="1"/>
  <c r="G128" i="28" s="1"/>
  <c r="G141" i="28" s="1"/>
  <c r="G154" i="28" s="1"/>
  <c r="G167" i="28" s="1"/>
  <c r="G180" i="28" s="1"/>
  <c r="F50" i="28"/>
  <c r="F63" i="28" s="1"/>
  <c r="F76" i="28" s="1"/>
  <c r="F89" i="28" s="1"/>
  <c r="F102" i="28" s="1"/>
  <c r="F115" i="28" s="1"/>
  <c r="F128" i="28" s="1"/>
  <c r="F141" i="28" s="1"/>
  <c r="F154" i="28" s="1"/>
  <c r="F167" i="28" s="1"/>
  <c r="F180" i="28" s="1"/>
  <c r="E50" i="28"/>
  <c r="E63" i="28" s="1"/>
  <c r="E76" i="28" s="1"/>
  <c r="E89" i="28" s="1"/>
  <c r="E102" i="28" s="1"/>
  <c r="E115" i="28" s="1"/>
  <c r="E128" i="28" s="1"/>
  <c r="E141" i="28" s="1"/>
  <c r="E154" i="28" s="1"/>
  <c r="E167" i="28" s="1"/>
  <c r="E180" i="28" s="1"/>
  <c r="D50" i="28"/>
  <c r="D63" i="28" s="1"/>
  <c r="D76" i="28" s="1"/>
  <c r="D89" i="28" s="1"/>
  <c r="D102" i="28" s="1"/>
  <c r="D115" i="28" s="1"/>
  <c r="D128" i="28" s="1"/>
  <c r="D141" i="28" s="1"/>
  <c r="D154" i="28" s="1"/>
  <c r="D167" i="28" s="1"/>
  <c r="D180" i="28" s="1"/>
  <c r="C50" i="28"/>
  <c r="C63" i="28" s="1"/>
  <c r="C76" i="28" s="1"/>
  <c r="C89" i="28" s="1"/>
  <c r="C102" i="28" s="1"/>
  <c r="C115" i="28" s="1"/>
  <c r="C128" i="28" s="1"/>
  <c r="C141" i="28" s="1"/>
  <c r="C154" i="28" s="1"/>
  <c r="C167" i="28" s="1"/>
  <c r="C180" i="28" s="1"/>
  <c r="B50" i="28"/>
  <c r="B63" i="28" s="1"/>
  <c r="B76" i="28" s="1"/>
  <c r="B89" i="28" s="1"/>
  <c r="B102" i="28" s="1"/>
  <c r="B115" i="28" s="1"/>
  <c r="B128" i="28" s="1"/>
  <c r="B141" i="28" s="1"/>
  <c r="B154" i="28" s="1"/>
  <c r="B167" i="28" s="1"/>
  <c r="B180" i="28" s="1"/>
  <c r="A50" i="28"/>
  <c r="A63" i="28" s="1"/>
  <c r="A76" i="28" s="1"/>
  <c r="A89" i="28" s="1"/>
  <c r="A102" i="28" s="1"/>
  <c r="A115" i="28" s="1"/>
  <c r="A128" i="28" s="1"/>
  <c r="A141" i="28" s="1"/>
  <c r="A154" i="28" s="1"/>
  <c r="A167" i="28" s="1"/>
  <c r="A180" i="28" s="1"/>
  <c r="B18" i="28"/>
  <c r="N18" i="28" s="1"/>
  <c r="A74" i="26"/>
  <c r="A60" i="26"/>
  <c r="A73" i="26" s="1"/>
  <c r="A86" i="26" s="1"/>
  <c r="A99" i="26" s="1"/>
  <c r="A112" i="26" s="1"/>
  <c r="A125" i="26" s="1"/>
  <c r="A138" i="26" s="1"/>
  <c r="A151" i="26" s="1"/>
  <c r="A164" i="26" s="1"/>
  <c r="A59" i="26"/>
  <c r="A72" i="26" s="1"/>
  <c r="A85" i="26" s="1"/>
  <c r="A98" i="26" s="1"/>
  <c r="A111" i="26" s="1"/>
  <c r="A124" i="26" s="1"/>
  <c r="A137" i="26" s="1"/>
  <c r="A150" i="26" s="1"/>
  <c r="A163" i="26" s="1"/>
  <c r="A58" i="26"/>
  <c r="A71" i="26" s="1"/>
  <c r="A84" i="26" s="1"/>
  <c r="A97" i="26" s="1"/>
  <c r="A110" i="26" s="1"/>
  <c r="A123" i="26" s="1"/>
  <c r="A136" i="26" s="1"/>
  <c r="A149" i="26" s="1"/>
  <c r="A162" i="26" s="1"/>
  <c r="A57" i="26"/>
  <c r="A70" i="26" s="1"/>
  <c r="A83" i="26" s="1"/>
  <c r="A96" i="26" s="1"/>
  <c r="A109" i="26" s="1"/>
  <c r="A122" i="26" s="1"/>
  <c r="A135" i="26" s="1"/>
  <c r="A148" i="26" s="1"/>
  <c r="A161" i="26" s="1"/>
  <c r="A56" i="26"/>
  <c r="A69" i="26" s="1"/>
  <c r="A82" i="26" s="1"/>
  <c r="A95" i="26" s="1"/>
  <c r="A108" i="26" s="1"/>
  <c r="A121" i="26" s="1"/>
  <c r="A134" i="26" s="1"/>
  <c r="A147" i="26" s="1"/>
  <c r="A160" i="26" s="1"/>
  <c r="A55" i="26"/>
  <c r="A68" i="26" s="1"/>
  <c r="A81" i="26" s="1"/>
  <c r="A94" i="26" s="1"/>
  <c r="A107" i="26" s="1"/>
  <c r="A120" i="26" s="1"/>
  <c r="A133" i="26" s="1"/>
  <c r="A146" i="26" s="1"/>
  <c r="A159" i="26" s="1"/>
  <c r="A54" i="26"/>
  <c r="A67" i="26" s="1"/>
  <c r="A80" i="26" s="1"/>
  <c r="A93" i="26" s="1"/>
  <c r="A106" i="26" s="1"/>
  <c r="A119" i="26" s="1"/>
  <c r="A132" i="26" s="1"/>
  <c r="A145" i="26" s="1"/>
  <c r="A158" i="26" s="1"/>
  <c r="A53" i="26"/>
  <c r="A66" i="26" s="1"/>
  <c r="A79" i="26" s="1"/>
  <c r="A92" i="26" s="1"/>
  <c r="A105" i="26" s="1"/>
  <c r="A118" i="26" s="1"/>
  <c r="A131" i="26" s="1"/>
  <c r="A144" i="26" s="1"/>
  <c r="A157" i="26" s="1"/>
  <c r="A52" i="26"/>
  <c r="A65" i="26" s="1"/>
  <c r="A78" i="26" s="1"/>
  <c r="A91" i="26" s="1"/>
  <c r="A104" i="26" s="1"/>
  <c r="A117" i="26" s="1"/>
  <c r="A130" i="26" s="1"/>
  <c r="A143" i="26" s="1"/>
  <c r="A156" i="26" s="1"/>
  <c r="A51" i="26"/>
  <c r="A64" i="26" s="1"/>
  <c r="A77" i="26" s="1"/>
  <c r="A90" i="26" s="1"/>
  <c r="A103" i="26" s="1"/>
  <c r="A116" i="26" s="1"/>
  <c r="A129" i="26" s="1"/>
  <c r="A142" i="26" s="1"/>
  <c r="A155" i="26" s="1"/>
  <c r="AF50" i="26"/>
  <c r="AF63" i="26" s="1"/>
  <c r="AF76" i="26" s="1"/>
  <c r="AF89" i="26" s="1"/>
  <c r="AF102" i="26" s="1"/>
  <c r="AF115" i="26" s="1"/>
  <c r="AF128" i="26" s="1"/>
  <c r="AF141" i="26" s="1"/>
  <c r="AF154" i="26" s="1"/>
  <c r="AE50" i="26"/>
  <c r="AE63" i="26" s="1"/>
  <c r="AE76" i="26" s="1"/>
  <c r="AE89" i="26" s="1"/>
  <c r="AE102" i="26" s="1"/>
  <c r="AE115" i="26" s="1"/>
  <c r="AE128" i="26" s="1"/>
  <c r="AE141" i="26" s="1"/>
  <c r="AE154" i="26" s="1"/>
  <c r="AD50" i="26"/>
  <c r="AD63" i="26" s="1"/>
  <c r="AD76" i="26" s="1"/>
  <c r="AD89" i="26" s="1"/>
  <c r="AD102" i="26" s="1"/>
  <c r="AD115" i="26" s="1"/>
  <c r="AD128" i="26" s="1"/>
  <c r="AD141" i="26" s="1"/>
  <c r="AD154" i="26" s="1"/>
  <c r="AC50" i="26"/>
  <c r="AC63" i="26" s="1"/>
  <c r="AC76" i="26" s="1"/>
  <c r="AC89" i="26" s="1"/>
  <c r="AC102" i="26" s="1"/>
  <c r="AC115" i="26" s="1"/>
  <c r="AC128" i="26" s="1"/>
  <c r="AC141" i="26" s="1"/>
  <c r="AC154" i="26" s="1"/>
  <c r="AB50" i="26"/>
  <c r="AB63" i="26" s="1"/>
  <c r="AB76" i="26" s="1"/>
  <c r="AB89" i="26" s="1"/>
  <c r="AB102" i="26" s="1"/>
  <c r="AB115" i="26" s="1"/>
  <c r="AB128" i="26" s="1"/>
  <c r="AB141" i="26" s="1"/>
  <c r="AB154" i="26" s="1"/>
  <c r="AA50" i="26"/>
  <c r="AA63" i="26" s="1"/>
  <c r="AA76" i="26" s="1"/>
  <c r="AA89" i="26" s="1"/>
  <c r="AA102" i="26" s="1"/>
  <c r="AA115" i="26" s="1"/>
  <c r="AA128" i="26" s="1"/>
  <c r="AA141" i="26" s="1"/>
  <c r="AA154" i="26" s="1"/>
  <c r="Z50" i="26"/>
  <c r="Z63" i="26" s="1"/>
  <c r="Z76" i="26" s="1"/>
  <c r="Z89" i="26" s="1"/>
  <c r="Z102" i="26" s="1"/>
  <c r="Z115" i="26" s="1"/>
  <c r="Z128" i="26" s="1"/>
  <c r="Z141" i="26" s="1"/>
  <c r="Z154" i="26" s="1"/>
  <c r="Y50" i="26"/>
  <c r="Y63" i="26" s="1"/>
  <c r="Y76" i="26" s="1"/>
  <c r="Y89" i="26" s="1"/>
  <c r="Y102" i="26" s="1"/>
  <c r="Y115" i="26" s="1"/>
  <c r="Y128" i="26" s="1"/>
  <c r="Y141" i="26" s="1"/>
  <c r="Y154" i="26" s="1"/>
  <c r="X50" i="26"/>
  <c r="X63" i="26" s="1"/>
  <c r="X76" i="26" s="1"/>
  <c r="X89" i="26" s="1"/>
  <c r="X102" i="26" s="1"/>
  <c r="X115" i="26" s="1"/>
  <c r="X128" i="26" s="1"/>
  <c r="X141" i="26" s="1"/>
  <c r="X154" i="26" s="1"/>
  <c r="W50" i="26"/>
  <c r="W63" i="26" s="1"/>
  <c r="W76" i="26" s="1"/>
  <c r="W89" i="26" s="1"/>
  <c r="W102" i="26" s="1"/>
  <c r="W115" i="26" s="1"/>
  <c r="W128" i="26" s="1"/>
  <c r="W141" i="26" s="1"/>
  <c r="W154" i="26" s="1"/>
  <c r="V50" i="26"/>
  <c r="V63" i="26" s="1"/>
  <c r="V76" i="26" s="1"/>
  <c r="V89" i="26" s="1"/>
  <c r="V102" i="26" s="1"/>
  <c r="V115" i="26" s="1"/>
  <c r="V128" i="26" s="1"/>
  <c r="V141" i="26" s="1"/>
  <c r="V154" i="26" s="1"/>
  <c r="U50" i="26"/>
  <c r="U63" i="26" s="1"/>
  <c r="U76" i="26" s="1"/>
  <c r="U89" i="26" s="1"/>
  <c r="U102" i="26" s="1"/>
  <c r="U115" i="26" s="1"/>
  <c r="U128" i="26" s="1"/>
  <c r="U141" i="26" s="1"/>
  <c r="U154" i="26" s="1"/>
  <c r="T50" i="26"/>
  <c r="T63" i="26" s="1"/>
  <c r="T76" i="26" s="1"/>
  <c r="T89" i="26" s="1"/>
  <c r="T102" i="26" s="1"/>
  <c r="T115" i="26" s="1"/>
  <c r="T128" i="26" s="1"/>
  <c r="T141" i="26" s="1"/>
  <c r="T154" i="26" s="1"/>
  <c r="S50" i="26"/>
  <c r="S63" i="26" s="1"/>
  <c r="S76" i="26" s="1"/>
  <c r="S89" i="26" s="1"/>
  <c r="S102" i="26" s="1"/>
  <c r="S115" i="26" s="1"/>
  <c r="S128" i="26" s="1"/>
  <c r="S141" i="26" s="1"/>
  <c r="S154" i="26" s="1"/>
  <c r="R50" i="26"/>
  <c r="R63" i="26" s="1"/>
  <c r="R76" i="26" s="1"/>
  <c r="R89" i="26" s="1"/>
  <c r="R102" i="26" s="1"/>
  <c r="R115" i="26" s="1"/>
  <c r="R128" i="26" s="1"/>
  <c r="R141" i="26" s="1"/>
  <c r="R154" i="26" s="1"/>
  <c r="Q50" i="26"/>
  <c r="Q63" i="26" s="1"/>
  <c r="Q76" i="26" s="1"/>
  <c r="Q89" i="26" s="1"/>
  <c r="Q102" i="26" s="1"/>
  <c r="Q115" i="26" s="1"/>
  <c r="Q128" i="26" s="1"/>
  <c r="Q141" i="26" s="1"/>
  <c r="Q154" i="26" s="1"/>
  <c r="P50" i="26"/>
  <c r="P63" i="26" s="1"/>
  <c r="P76" i="26" s="1"/>
  <c r="P89" i="26" s="1"/>
  <c r="P102" i="26" s="1"/>
  <c r="P115" i="26" s="1"/>
  <c r="P128" i="26" s="1"/>
  <c r="P141" i="26" s="1"/>
  <c r="P154" i="26" s="1"/>
  <c r="O50" i="26"/>
  <c r="O63" i="26" s="1"/>
  <c r="O76" i="26" s="1"/>
  <c r="O89" i="26" s="1"/>
  <c r="O102" i="26" s="1"/>
  <c r="O115" i="26" s="1"/>
  <c r="O128" i="26" s="1"/>
  <c r="O141" i="26" s="1"/>
  <c r="O154" i="26" s="1"/>
  <c r="N50" i="26"/>
  <c r="N63" i="26" s="1"/>
  <c r="N76" i="26" s="1"/>
  <c r="N89" i="26" s="1"/>
  <c r="N102" i="26" s="1"/>
  <c r="N115" i="26" s="1"/>
  <c r="N128" i="26" s="1"/>
  <c r="N141" i="26" s="1"/>
  <c r="N154" i="26" s="1"/>
  <c r="M50" i="26"/>
  <c r="M63" i="26" s="1"/>
  <c r="M76" i="26" s="1"/>
  <c r="M89" i="26" s="1"/>
  <c r="M102" i="26" s="1"/>
  <c r="M115" i="26" s="1"/>
  <c r="M128" i="26" s="1"/>
  <c r="M141" i="26" s="1"/>
  <c r="M154" i="26" s="1"/>
  <c r="L50" i="26"/>
  <c r="L63" i="26" s="1"/>
  <c r="L76" i="26" s="1"/>
  <c r="L89" i="26" s="1"/>
  <c r="L102" i="26" s="1"/>
  <c r="L115" i="26" s="1"/>
  <c r="L128" i="26" s="1"/>
  <c r="L141" i="26" s="1"/>
  <c r="L154" i="26" s="1"/>
  <c r="K50" i="26"/>
  <c r="K63" i="26" s="1"/>
  <c r="K76" i="26" s="1"/>
  <c r="K89" i="26" s="1"/>
  <c r="K102" i="26" s="1"/>
  <c r="K115" i="26" s="1"/>
  <c r="K128" i="26" s="1"/>
  <c r="K141" i="26" s="1"/>
  <c r="K154" i="26" s="1"/>
  <c r="J50" i="26"/>
  <c r="J63" i="26" s="1"/>
  <c r="J76" i="26" s="1"/>
  <c r="J89" i="26" s="1"/>
  <c r="J102" i="26" s="1"/>
  <c r="J115" i="26" s="1"/>
  <c r="J128" i="26" s="1"/>
  <c r="J141" i="26" s="1"/>
  <c r="J154" i="26" s="1"/>
  <c r="I50" i="26"/>
  <c r="I63" i="26" s="1"/>
  <c r="I76" i="26" s="1"/>
  <c r="I89" i="26" s="1"/>
  <c r="I102" i="26" s="1"/>
  <c r="I115" i="26" s="1"/>
  <c r="I128" i="26" s="1"/>
  <c r="I141" i="26" s="1"/>
  <c r="I154" i="26" s="1"/>
  <c r="H50" i="26"/>
  <c r="H63" i="26" s="1"/>
  <c r="H76" i="26" s="1"/>
  <c r="H89" i="26" s="1"/>
  <c r="H102" i="26" s="1"/>
  <c r="H115" i="26" s="1"/>
  <c r="H128" i="26" s="1"/>
  <c r="H141" i="26" s="1"/>
  <c r="H154" i="26" s="1"/>
  <c r="G50" i="26"/>
  <c r="G63" i="26" s="1"/>
  <c r="G76" i="26" s="1"/>
  <c r="G89" i="26" s="1"/>
  <c r="G102" i="26" s="1"/>
  <c r="G115" i="26" s="1"/>
  <c r="G128" i="26" s="1"/>
  <c r="G141" i="26" s="1"/>
  <c r="G154" i="26" s="1"/>
  <c r="F50" i="26"/>
  <c r="F63" i="26" s="1"/>
  <c r="F76" i="26" s="1"/>
  <c r="F89" i="26" s="1"/>
  <c r="F102" i="26" s="1"/>
  <c r="F115" i="26" s="1"/>
  <c r="F128" i="26" s="1"/>
  <c r="F141" i="26" s="1"/>
  <c r="F154" i="26" s="1"/>
  <c r="E50" i="26"/>
  <c r="E63" i="26" s="1"/>
  <c r="E76" i="26" s="1"/>
  <c r="E89" i="26" s="1"/>
  <c r="E102" i="26" s="1"/>
  <c r="E115" i="26" s="1"/>
  <c r="E128" i="26" s="1"/>
  <c r="E141" i="26" s="1"/>
  <c r="E154" i="26" s="1"/>
  <c r="D50" i="26"/>
  <c r="D63" i="26" s="1"/>
  <c r="D76" i="26" s="1"/>
  <c r="D89" i="26" s="1"/>
  <c r="D102" i="26" s="1"/>
  <c r="D115" i="26" s="1"/>
  <c r="D128" i="26" s="1"/>
  <c r="D141" i="26" s="1"/>
  <c r="D154" i="26" s="1"/>
  <c r="C50" i="26"/>
  <c r="C63" i="26" s="1"/>
  <c r="C76" i="26" s="1"/>
  <c r="C89" i="26" s="1"/>
  <c r="C102" i="26" s="1"/>
  <c r="C115" i="26" s="1"/>
  <c r="C128" i="26" s="1"/>
  <c r="C141" i="26" s="1"/>
  <c r="C154" i="26" s="1"/>
  <c r="B50" i="26"/>
  <c r="B63" i="26" s="1"/>
  <c r="B76" i="26" s="1"/>
  <c r="B89" i="26" s="1"/>
  <c r="B102" i="26" s="1"/>
  <c r="B115" i="26" s="1"/>
  <c r="B128" i="26" s="1"/>
  <c r="B141" i="26" s="1"/>
  <c r="B154" i="26" s="1"/>
  <c r="A50" i="26"/>
  <c r="A63" i="26" s="1"/>
  <c r="A76" i="26" s="1"/>
  <c r="A89" i="26" s="1"/>
  <c r="A102" i="26" s="1"/>
  <c r="A115" i="26" s="1"/>
  <c r="A128" i="26" s="1"/>
  <c r="A141" i="26" s="1"/>
  <c r="A154" i="26" s="1"/>
  <c r="G18" i="26"/>
  <c r="S18" i="26" s="1"/>
  <c r="F18" i="26"/>
  <c r="R18" i="26" s="1"/>
  <c r="E18" i="26"/>
  <c r="Q18" i="26" s="1"/>
  <c r="D18" i="26"/>
  <c r="P18" i="26" s="1"/>
  <c r="C18" i="26"/>
  <c r="O18" i="26" s="1"/>
  <c r="B18" i="26"/>
  <c r="N18" i="26" s="1"/>
  <c r="AH5" i="9"/>
  <c r="C18" i="23"/>
  <c r="D18" i="23"/>
  <c r="E18" i="23"/>
  <c r="F18" i="23"/>
  <c r="G18" i="23"/>
  <c r="B18" i="23"/>
  <c r="K38" i="28" l="1"/>
  <c r="G45" i="26"/>
  <c r="O23" i="28"/>
  <c r="W20" i="28"/>
  <c r="K39" i="28"/>
  <c r="K19" i="28" s="1"/>
  <c r="W22" i="28"/>
  <c r="W21" i="28"/>
  <c r="V21" i="28"/>
  <c r="K45" i="28"/>
  <c r="K43" i="28"/>
  <c r="V19" i="28"/>
  <c r="V22" i="28"/>
  <c r="V23" i="28"/>
  <c r="W19" i="28"/>
  <c r="W25" i="28" s="1"/>
  <c r="V20" i="28"/>
  <c r="K41" i="28"/>
  <c r="K47" i="28"/>
  <c r="K42" i="28"/>
  <c r="K21" i="28" s="1"/>
  <c r="K40" i="28"/>
  <c r="AH57" i="26"/>
  <c r="I45" i="26"/>
  <c r="H47" i="26"/>
  <c r="AH58" i="26"/>
  <c r="G47" i="26"/>
  <c r="D47" i="26"/>
  <c r="C40" i="26"/>
  <c r="E44" i="26"/>
  <c r="Q22" i="26"/>
  <c r="P19" i="26"/>
  <c r="R22" i="26"/>
  <c r="I46" i="26"/>
  <c r="G46" i="26"/>
  <c r="G40" i="26"/>
  <c r="E47" i="26"/>
  <c r="C43" i="26"/>
  <c r="C41" i="26"/>
  <c r="F44" i="26"/>
  <c r="D39" i="26"/>
  <c r="D45" i="26"/>
  <c r="F47" i="26"/>
  <c r="Q20" i="26"/>
  <c r="R20" i="26"/>
  <c r="E42" i="26"/>
  <c r="AH59" i="26"/>
  <c r="E43" i="26"/>
  <c r="J39" i="26"/>
  <c r="R19" i="26"/>
  <c r="E46" i="26"/>
  <c r="C42" i="26"/>
  <c r="AH52" i="26"/>
  <c r="T19" i="26"/>
  <c r="F45" i="26"/>
  <c r="S19" i="26"/>
  <c r="I41" i="26"/>
  <c r="H41" i="26"/>
  <c r="U21" i="26"/>
  <c r="H40" i="26"/>
  <c r="C45" i="26"/>
  <c r="F43" i="26"/>
  <c r="S22" i="26"/>
  <c r="H42" i="26"/>
  <c r="I47" i="26"/>
  <c r="G39" i="26"/>
  <c r="D40" i="26"/>
  <c r="G42" i="26"/>
  <c r="H44" i="26"/>
  <c r="E45" i="26"/>
  <c r="I39" i="26"/>
  <c r="I19" i="26" s="1"/>
  <c r="C39" i="26"/>
  <c r="G43" i="26"/>
  <c r="D44" i="26"/>
  <c r="H43" i="26"/>
  <c r="S20" i="26"/>
  <c r="P23" i="26"/>
  <c r="O23" i="26"/>
  <c r="J40" i="26"/>
  <c r="O21" i="26"/>
  <c r="C44" i="26"/>
  <c r="H45" i="26"/>
  <c r="F40" i="26"/>
  <c r="J47" i="26"/>
  <c r="R21" i="26"/>
  <c r="O22" i="26"/>
  <c r="B47" i="26"/>
  <c r="H38" i="26"/>
  <c r="F46" i="26"/>
  <c r="D42" i="26"/>
  <c r="AH51" i="26"/>
  <c r="S23" i="26"/>
  <c r="R23" i="26"/>
  <c r="N19" i="26"/>
  <c r="AH55" i="26"/>
  <c r="G44" i="26"/>
  <c r="AH54" i="26"/>
  <c r="Q19" i="26"/>
  <c r="N21" i="26"/>
  <c r="J44" i="26"/>
  <c r="P22" i="26"/>
  <c r="D43" i="26"/>
  <c r="G41" i="26"/>
  <c r="O19" i="26"/>
  <c r="I44" i="26"/>
  <c r="F42" i="26"/>
  <c r="H46" i="26"/>
  <c r="I43" i="26"/>
  <c r="Q23" i="26"/>
  <c r="T21" i="26"/>
  <c r="E39" i="26"/>
  <c r="O20" i="26"/>
  <c r="D41" i="26"/>
  <c r="P21" i="26"/>
  <c r="J43" i="26"/>
  <c r="AH53" i="26"/>
  <c r="C46" i="26"/>
  <c r="U19" i="26"/>
  <c r="C47" i="26"/>
  <c r="F39" i="26"/>
  <c r="N23" i="26"/>
  <c r="P20" i="26"/>
  <c r="V19" i="26"/>
  <c r="Q21" i="26"/>
  <c r="T20" i="26"/>
  <c r="T25" i="26" s="1"/>
  <c r="AH60" i="26"/>
  <c r="N22" i="26"/>
  <c r="T22" i="26"/>
  <c r="U22" i="26"/>
  <c r="S21" i="26"/>
  <c r="T23" i="26"/>
  <c r="I40" i="26"/>
  <c r="J45" i="26"/>
  <c r="J22" i="26" s="1"/>
  <c r="U20" i="26"/>
  <c r="H39" i="26"/>
  <c r="H19" i="26" s="1"/>
  <c r="U23" i="26"/>
  <c r="J46" i="26"/>
  <c r="V21" i="26"/>
  <c r="V23" i="26"/>
  <c r="J41" i="26"/>
  <c r="J42" i="26"/>
  <c r="K44" i="28"/>
  <c r="K46" i="28"/>
  <c r="W23" i="28"/>
  <c r="D181" i="28"/>
  <c r="L181" i="28"/>
  <c r="T181" i="28"/>
  <c r="AB181" i="28"/>
  <c r="F182" i="28"/>
  <c r="N182" i="28"/>
  <c r="V182" i="28"/>
  <c r="AD182" i="28"/>
  <c r="H183" i="28"/>
  <c r="P183" i="28"/>
  <c r="X183" i="28"/>
  <c r="AF183" i="28"/>
  <c r="J184" i="28"/>
  <c r="R184" i="28"/>
  <c r="Z184" i="28"/>
  <c r="D185" i="28"/>
  <c r="L185" i="28"/>
  <c r="T185" i="28"/>
  <c r="AB185" i="28"/>
  <c r="F186" i="28"/>
  <c r="N186" i="28"/>
  <c r="V186" i="28"/>
  <c r="AD186" i="28"/>
  <c r="H187" i="28"/>
  <c r="P187" i="28"/>
  <c r="X187" i="28"/>
  <c r="AF187" i="28"/>
  <c r="J188" i="28"/>
  <c r="R188" i="28"/>
  <c r="Z188" i="28"/>
  <c r="D189" i="28"/>
  <c r="L189" i="28"/>
  <c r="T189" i="28"/>
  <c r="AB189" i="28"/>
  <c r="F190" i="28"/>
  <c r="N190" i="28"/>
  <c r="V190" i="28"/>
  <c r="AD190" i="28"/>
  <c r="B187" i="28"/>
  <c r="E181" i="28"/>
  <c r="M181" i="28"/>
  <c r="U181" i="28"/>
  <c r="AC181" i="28"/>
  <c r="G182" i="28"/>
  <c r="O182" i="28"/>
  <c r="W182" i="28"/>
  <c r="AE182" i="28"/>
  <c r="I183" i="28"/>
  <c r="Q183" i="28"/>
  <c r="Y183" i="28"/>
  <c r="C184" i="28"/>
  <c r="K184" i="28"/>
  <c r="S184" i="28"/>
  <c r="AA184" i="28"/>
  <c r="E185" i="28"/>
  <c r="M185" i="28"/>
  <c r="U185" i="28"/>
  <c r="AC185" i="28"/>
  <c r="G186" i="28"/>
  <c r="O186" i="28"/>
  <c r="W186" i="28"/>
  <c r="AE186" i="28"/>
  <c r="I187" i="28"/>
  <c r="Q187" i="28"/>
  <c r="Y187" i="28"/>
  <c r="C188" i="28"/>
  <c r="K188" i="28"/>
  <c r="S188" i="28"/>
  <c r="AA188" i="28"/>
  <c r="E189" i="28"/>
  <c r="M189" i="28"/>
  <c r="U189" i="28"/>
  <c r="AC189" i="28"/>
  <c r="G190" i="28"/>
  <c r="O190" i="28"/>
  <c r="W190" i="28"/>
  <c r="AE190" i="28"/>
  <c r="B188" i="28"/>
  <c r="F181" i="28"/>
  <c r="N181" i="28"/>
  <c r="V181" i="28"/>
  <c r="AD181" i="28"/>
  <c r="H182" i="28"/>
  <c r="P182" i="28"/>
  <c r="X182" i="28"/>
  <c r="AF182" i="28"/>
  <c r="J183" i="28"/>
  <c r="R183" i="28"/>
  <c r="Z183" i="28"/>
  <c r="D184" i="28"/>
  <c r="L184" i="28"/>
  <c r="T184" i="28"/>
  <c r="AB184" i="28"/>
  <c r="F185" i="28"/>
  <c r="N185" i="28"/>
  <c r="V185" i="28"/>
  <c r="AD185" i="28"/>
  <c r="H186" i="28"/>
  <c r="P186" i="28"/>
  <c r="X186" i="28"/>
  <c r="AF186" i="28"/>
  <c r="J187" i="28"/>
  <c r="R187" i="28"/>
  <c r="Z187" i="28"/>
  <c r="D188" i="28"/>
  <c r="L188" i="28"/>
  <c r="T188" i="28"/>
  <c r="AB188" i="28"/>
  <c r="F189" i="28"/>
  <c r="N189" i="28"/>
  <c r="V189" i="28"/>
  <c r="AD189" i="28"/>
  <c r="H190" i="28"/>
  <c r="P190" i="28"/>
  <c r="X190" i="28"/>
  <c r="AF190" i="28"/>
  <c r="B189" i="28"/>
  <c r="G181" i="28"/>
  <c r="O181" i="28"/>
  <c r="W181" i="28"/>
  <c r="AE181" i="28"/>
  <c r="I182" i="28"/>
  <c r="Q182" i="28"/>
  <c r="Y182" i="28"/>
  <c r="C183" i="28"/>
  <c r="K183" i="28"/>
  <c r="S183" i="28"/>
  <c r="AA183" i="28"/>
  <c r="E184" i="28"/>
  <c r="M184" i="28"/>
  <c r="U184" i="28"/>
  <c r="AC184" i="28"/>
  <c r="G185" i="28"/>
  <c r="O185" i="28"/>
  <c r="W185" i="28"/>
  <c r="AE185" i="28"/>
  <c r="I186" i="28"/>
  <c r="Q186" i="28"/>
  <c r="Y186" i="28"/>
  <c r="C187" i="28"/>
  <c r="K187" i="28"/>
  <c r="S187" i="28"/>
  <c r="AA187" i="28"/>
  <c r="E188" i="28"/>
  <c r="M188" i="28"/>
  <c r="U188" i="28"/>
  <c r="AC188" i="28"/>
  <c r="G189" i="28"/>
  <c r="O189" i="28"/>
  <c r="W189" i="28"/>
  <c r="AE189" i="28"/>
  <c r="I190" i="28"/>
  <c r="Q190" i="28"/>
  <c r="Y190" i="28"/>
  <c r="B182" i="28"/>
  <c r="B190" i="28"/>
  <c r="H181" i="28"/>
  <c r="P181" i="28"/>
  <c r="X181" i="28"/>
  <c r="AF181" i="28"/>
  <c r="J182" i="28"/>
  <c r="R182" i="28"/>
  <c r="Z182" i="28"/>
  <c r="D183" i="28"/>
  <c r="L183" i="28"/>
  <c r="T183" i="28"/>
  <c r="AB183" i="28"/>
  <c r="F184" i="28"/>
  <c r="N184" i="28"/>
  <c r="V184" i="28"/>
  <c r="AD184" i="28"/>
  <c r="H185" i="28"/>
  <c r="P185" i="28"/>
  <c r="X185" i="28"/>
  <c r="AF185" i="28"/>
  <c r="J186" i="28"/>
  <c r="R186" i="28"/>
  <c r="Z186" i="28"/>
  <c r="D187" i="28"/>
  <c r="L187" i="28"/>
  <c r="T187" i="28"/>
  <c r="AB187" i="28"/>
  <c r="F188" i="28"/>
  <c r="N188" i="28"/>
  <c r="V188" i="28"/>
  <c r="AD188" i="28"/>
  <c r="H189" i="28"/>
  <c r="P189" i="28"/>
  <c r="X189" i="28"/>
  <c r="AF189" i="28"/>
  <c r="J190" i="28"/>
  <c r="R190" i="28"/>
  <c r="Z190" i="28"/>
  <c r="B183" i="28"/>
  <c r="B181" i="28"/>
  <c r="I181" i="28"/>
  <c r="Q181" i="28"/>
  <c r="Y181" i="28"/>
  <c r="C182" i="28"/>
  <c r="K182" i="28"/>
  <c r="S182" i="28"/>
  <c r="AA182" i="28"/>
  <c r="E183" i="28"/>
  <c r="M183" i="28"/>
  <c r="U183" i="28"/>
  <c r="AC183" i="28"/>
  <c r="G184" i="28"/>
  <c r="O184" i="28"/>
  <c r="W184" i="28"/>
  <c r="AE184" i="28"/>
  <c r="I185" i="28"/>
  <c r="Q185" i="28"/>
  <c r="Y185" i="28"/>
  <c r="C186" i="28"/>
  <c r="K186" i="28"/>
  <c r="S186" i="28"/>
  <c r="AA186" i="28"/>
  <c r="E187" i="28"/>
  <c r="M187" i="28"/>
  <c r="U187" i="28"/>
  <c r="AC187" i="28"/>
  <c r="G188" i="28"/>
  <c r="O188" i="28"/>
  <c r="W188" i="28"/>
  <c r="AE188" i="28"/>
  <c r="I189" i="28"/>
  <c r="Q189" i="28"/>
  <c r="Y189" i="28"/>
  <c r="C190" i="28"/>
  <c r="K190" i="28"/>
  <c r="S190" i="28"/>
  <c r="AA190" i="28"/>
  <c r="B184" i="28"/>
  <c r="J181" i="28"/>
  <c r="R181" i="28"/>
  <c r="Z181" i="28"/>
  <c r="D182" i="28"/>
  <c r="L182" i="28"/>
  <c r="T182" i="28"/>
  <c r="AB182" i="28"/>
  <c r="F183" i="28"/>
  <c r="N183" i="28"/>
  <c r="V183" i="28"/>
  <c r="AD183" i="28"/>
  <c r="H184" i="28"/>
  <c r="P184" i="28"/>
  <c r="X184" i="28"/>
  <c r="AF184" i="28"/>
  <c r="J185" i="28"/>
  <c r="R185" i="28"/>
  <c r="Z185" i="28"/>
  <c r="D186" i="28"/>
  <c r="L186" i="28"/>
  <c r="T186" i="28"/>
  <c r="AB186" i="28"/>
  <c r="F187" i="28"/>
  <c r="N187" i="28"/>
  <c r="V187" i="28"/>
  <c r="AD187" i="28"/>
  <c r="H188" i="28"/>
  <c r="P188" i="28"/>
  <c r="X188" i="28"/>
  <c r="AF188" i="28"/>
  <c r="J189" i="28"/>
  <c r="R189" i="28"/>
  <c r="Z189" i="28"/>
  <c r="D190" i="28"/>
  <c r="L190" i="28"/>
  <c r="T190" i="28"/>
  <c r="AB190" i="28"/>
  <c r="B185" i="28"/>
  <c r="C181" i="28"/>
  <c r="K181" i="28"/>
  <c r="S181" i="28"/>
  <c r="AA181" i="28"/>
  <c r="E182" i="28"/>
  <c r="M182" i="28"/>
  <c r="U182" i="28"/>
  <c r="AC182" i="28"/>
  <c r="G183" i="28"/>
  <c r="O183" i="28"/>
  <c r="W183" i="28"/>
  <c r="AE183" i="28"/>
  <c r="I184" i="28"/>
  <c r="Q184" i="28"/>
  <c r="Y184" i="28"/>
  <c r="C185" i="28"/>
  <c r="K185" i="28"/>
  <c r="S185" i="28"/>
  <c r="AA185" i="28"/>
  <c r="E186" i="28"/>
  <c r="M186" i="28"/>
  <c r="U186" i="28"/>
  <c r="AC186" i="28"/>
  <c r="G187" i="28"/>
  <c r="O187" i="28"/>
  <c r="W187" i="28"/>
  <c r="AE187" i="28"/>
  <c r="I188" i="28"/>
  <c r="Q188" i="28"/>
  <c r="Y188" i="28"/>
  <c r="C189" i="28"/>
  <c r="K189" i="28"/>
  <c r="S189" i="28"/>
  <c r="AA189" i="28"/>
  <c r="E190" i="28"/>
  <c r="M190" i="28"/>
  <c r="U190" i="28"/>
  <c r="AC190" i="28"/>
  <c r="B186" i="28"/>
  <c r="I42" i="26"/>
  <c r="I21" i="26" s="1"/>
  <c r="J38" i="26"/>
  <c r="V20" i="26"/>
  <c r="V22" i="26"/>
  <c r="N18" i="23"/>
  <c r="B29" i="23"/>
  <c r="S18" i="23"/>
  <c r="G29" i="23"/>
  <c r="R18" i="23"/>
  <c r="F29" i="23"/>
  <c r="T18" i="23"/>
  <c r="H29" i="23"/>
  <c r="Q18" i="23"/>
  <c r="E29" i="23"/>
  <c r="P18" i="23"/>
  <c r="D29" i="23"/>
  <c r="O18" i="23"/>
  <c r="C29" i="23"/>
  <c r="A47" i="28"/>
  <c r="A46" i="28"/>
  <c r="A38" i="26"/>
  <c r="A40" i="26"/>
  <c r="A46" i="26"/>
  <c r="H20" i="26"/>
  <c r="A42" i="26"/>
  <c r="A41" i="26"/>
  <c r="A39" i="26"/>
  <c r="A47" i="26"/>
  <c r="A43" i="26"/>
  <c r="A44" i="26"/>
  <c r="A45" i="26"/>
  <c r="B43" i="26"/>
  <c r="B42" i="26"/>
  <c r="B40" i="26"/>
  <c r="B41" i="26"/>
  <c r="A69" i="28"/>
  <c r="A82" i="28" s="1"/>
  <c r="A95" i="28" s="1"/>
  <c r="A108" i="28" s="1"/>
  <c r="A121" i="28" s="1"/>
  <c r="A134" i="28" s="1"/>
  <c r="A147" i="28" s="1"/>
  <c r="A160" i="28" s="1"/>
  <c r="A173" i="28" s="1"/>
  <c r="A186" i="28" s="1"/>
  <c r="A43" i="28"/>
  <c r="A68" i="28"/>
  <c r="A81" i="28" s="1"/>
  <c r="A94" i="28" s="1"/>
  <c r="A107" i="28" s="1"/>
  <c r="A120" i="28" s="1"/>
  <c r="A133" i="28" s="1"/>
  <c r="A146" i="28" s="1"/>
  <c r="A159" i="28" s="1"/>
  <c r="A172" i="28" s="1"/>
  <c r="A185" i="28" s="1"/>
  <c r="A42" i="28"/>
  <c r="A66" i="28"/>
  <c r="A79" i="28" s="1"/>
  <c r="A92" i="28" s="1"/>
  <c r="A105" i="28" s="1"/>
  <c r="A118" i="28" s="1"/>
  <c r="A131" i="28" s="1"/>
  <c r="A144" i="28" s="1"/>
  <c r="A157" i="28" s="1"/>
  <c r="A170" i="28" s="1"/>
  <c r="A183" i="28" s="1"/>
  <c r="A40" i="28"/>
  <c r="A67" i="28"/>
  <c r="A80" i="28" s="1"/>
  <c r="A93" i="28" s="1"/>
  <c r="A106" i="28" s="1"/>
  <c r="A119" i="28" s="1"/>
  <c r="A132" i="28" s="1"/>
  <c r="A145" i="28" s="1"/>
  <c r="A158" i="28" s="1"/>
  <c r="A171" i="28" s="1"/>
  <c r="A184" i="28" s="1"/>
  <c r="A41" i="28"/>
  <c r="A71" i="28"/>
  <c r="A84" i="28" s="1"/>
  <c r="A97" i="28" s="1"/>
  <c r="A110" i="28" s="1"/>
  <c r="A123" i="28" s="1"/>
  <c r="A136" i="28" s="1"/>
  <c r="A149" i="28" s="1"/>
  <c r="A162" i="28" s="1"/>
  <c r="A175" i="28" s="1"/>
  <c r="A188" i="28" s="1"/>
  <c r="A45" i="28"/>
  <c r="A64" i="28"/>
  <c r="A77" i="28" s="1"/>
  <c r="A90" i="28" s="1"/>
  <c r="A103" i="28" s="1"/>
  <c r="A116" i="28" s="1"/>
  <c r="A129" i="28" s="1"/>
  <c r="A142" i="28" s="1"/>
  <c r="A155" i="28" s="1"/>
  <c r="A168" i="28" s="1"/>
  <c r="A181" i="28" s="1"/>
  <c r="A38" i="28"/>
  <c r="A65" i="28"/>
  <c r="A78" i="28" s="1"/>
  <c r="A91" i="28" s="1"/>
  <c r="A104" i="28" s="1"/>
  <c r="A117" i="28" s="1"/>
  <c r="A130" i="28" s="1"/>
  <c r="A143" i="28" s="1"/>
  <c r="A156" i="28" s="1"/>
  <c r="A169" i="28" s="1"/>
  <c r="A182" i="28" s="1"/>
  <c r="A39" i="28"/>
  <c r="A70" i="28"/>
  <c r="A83" i="28" s="1"/>
  <c r="A96" i="28" s="1"/>
  <c r="A109" i="28" s="1"/>
  <c r="A122" i="28" s="1"/>
  <c r="A135" i="28" s="1"/>
  <c r="A148" i="28" s="1"/>
  <c r="A161" i="28" s="1"/>
  <c r="A174" i="28" s="1"/>
  <c r="A187" i="28" s="1"/>
  <c r="A44" i="28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B5" i="23"/>
  <c r="C5" i="23"/>
  <c r="C77" i="23" s="1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B9" i="23"/>
  <c r="C9" i="23"/>
  <c r="D9" i="23"/>
  <c r="E9" i="23"/>
  <c r="F9" i="23"/>
  <c r="G9" i="23"/>
  <c r="H9" i="23"/>
  <c r="I9" i="23"/>
  <c r="I55" i="23" s="1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B10" i="23"/>
  <c r="C10" i="23"/>
  <c r="D10" i="23"/>
  <c r="E10" i="23"/>
  <c r="F10" i="23"/>
  <c r="G10" i="23"/>
  <c r="H10" i="23"/>
  <c r="I10" i="23"/>
  <c r="J10" i="23"/>
  <c r="J69" i="23" s="1"/>
  <c r="K10" i="23"/>
  <c r="L10" i="23"/>
  <c r="M10" i="23"/>
  <c r="N10" i="23"/>
  <c r="O10" i="23"/>
  <c r="O56" i="23" s="1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W58" i="23" s="1"/>
  <c r="X12" i="23"/>
  <c r="Y12" i="23"/>
  <c r="Z12" i="23"/>
  <c r="AA12" i="23"/>
  <c r="AB12" i="23"/>
  <c r="AC12" i="23"/>
  <c r="AD12" i="23"/>
  <c r="AE12" i="23"/>
  <c r="AF12" i="23"/>
  <c r="B13" i="23"/>
  <c r="C13" i="23"/>
  <c r="D13" i="23"/>
  <c r="E13" i="23"/>
  <c r="F13" i="23"/>
  <c r="G13" i="23"/>
  <c r="H13" i="23"/>
  <c r="I13" i="23"/>
  <c r="J13" i="23"/>
  <c r="K13" i="23"/>
  <c r="K59" i="23" s="1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B14" i="23"/>
  <c r="C14" i="23"/>
  <c r="D14" i="23"/>
  <c r="E14" i="23"/>
  <c r="E73" i="23" s="1"/>
  <c r="F14" i="23"/>
  <c r="F73" i="23" s="1"/>
  <c r="G14" i="23"/>
  <c r="H14" i="23"/>
  <c r="I14" i="23"/>
  <c r="J14" i="23"/>
  <c r="J73" i="23" s="1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4" i="23"/>
  <c r="A5" i="23"/>
  <c r="A6" i="23"/>
  <c r="A7" i="23"/>
  <c r="A8" i="23"/>
  <c r="A9" i="23"/>
  <c r="A10" i="23"/>
  <c r="A11" i="23"/>
  <c r="A12" i="23"/>
  <c r="A13" i="23"/>
  <c r="A14" i="23"/>
  <c r="A3" i="23"/>
  <c r="A51" i="23"/>
  <c r="A64" i="23" s="1"/>
  <c r="A77" i="23" s="1"/>
  <c r="A90" i="23" s="1"/>
  <c r="A103" i="23" s="1"/>
  <c r="A116" i="23" s="1"/>
  <c r="A129" i="23" s="1"/>
  <c r="A142" i="23" s="1"/>
  <c r="A52" i="23"/>
  <c r="A65" i="23" s="1"/>
  <c r="A78" i="23" s="1"/>
  <c r="A53" i="23"/>
  <c r="A66" i="23" s="1"/>
  <c r="A79" i="23" s="1"/>
  <c r="A92" i="23" s="1"/>
  <c r="A105" i="23" s="1"/>
  <c r="A118" i="23" s="1"/>
  <c r="A131" i="23" s="1"/>
  <c r="A144" i="23" s="1"/>
  <c r="A54" i="23"/>
  <c r="A67" i="23" s="1"/>
  <c r="A80" i="23" s="1"/>
  <c r="A93" i="23" s="1"/>
  <c r="A106" i="23" s="1"/>
  <c r="A119" i="23" s="1"/>
  <c r="A132" i="23" s="1"/>
  <c r="A145" i="23" s="1"/>
  <c r="A55" i="23"/>
  <c r="A42" i="23" s="1"/>
  <c r="A56" i="23"/>
  <c r="A43" i="23" s="1"/>
  <c r="A57" i="23"/>
  <c r="A70" i="23" s="1"/>
  <c r="A83" i="23" s="1"/>
  <c r="A96" i="23" s="1"/>
  <c r="A109" i="23" s="1"/>
  <c r="A122" i="23" s="1"/>
  <c r="A135" i="23" s="1"/>
  <c r="A148" i="23" s="1"/>
  <c r="A58" i="23"/>
  <c r="A45" i="23" s="1"/>
  <c r="A59" i="23"/>
  <c r="A46" i="23" s="1"/>
  <c r="A60" i="23"/>
  <c r="A73" i="23" s="1"/>
  <c r="A86" i="23" s="1"/>
  <c r="A99" i="23" s="1"/>
  <c r="A112" i="23" s="1"/>
  <c r="A125" i="23" s="1"/>
  <c r="A138" i="23" s="1"/>
  <c r="A151" i="23" s="1"/>
  <c r="B50" i="23"/>
  <c r="B63" i="23" s="1"/>
  <c r="B76" i="23" s="1"/>
  <c r="B89" i="23" s="1"/>
  <c r="B102" i="23" s="1"/>
  <c r="B115" i="23" s="1"/>
  <c r="B128" i="23" s="1"/>
  <c r="B141" i="23" s="1"/>
  <c r="C50" i="23"/>
  <c r="C63" i="23" s="1"/>
  <c r="C76" i="23" s="1"/>
  <c r="C89" i="23" s="1"/>
  <c r="C102" i="23" s="1"/>
  <c r="C115" i="23" s="1"/>
  <c r="C128" i="23" s="1"/>
  <c r="C141" i="23" s="1"/>
  <c r="D50" i="23"/>
  <c r="E50" i="23"/>
  <c r="F50" i="23"/>
  <c r="G50" i="23"/>
  <c r="G63" i="23" s="1"/>
  <c r="G76" i="23" s="1"/>
  <c r="G89" i="23" s="1"/>
  <c r="G102" i="23" s="1"/>
  <c r="G115" i="23" s="1"/>
  <c r="G128" i="23" s="1"/>
  <c r="G141" i="23" s="1"/>
  <c r="H50" i="23"/>
  <c r="H63" i="23" s="1"/>
  <c r="H76" i="23" s="1"/>
  <c r="H89" i="23" s="1"/>
  <c r="H102" i="23" s="1"/>
  <c r="H115" i="23" s="1"/>
  <c r="H128" i="23" s="1"/>
  <c r="H141" i="23" s="1"/>
  <c r="I50" i="23"/>
  <c r="I63" i="23" s="1"/>
  <c r="I76" i="23" s="1"/>
  <c r="I89" i="23" s="1"/>
  <c r="I102" i="23" s="1"/>
  <c r="I115" i="23" s="1"/>
  <c r="I128" i="23" s="1"/>
  <c r="I141" i="23" s="1"/>
  <c r="J50" i="23"/>
  <c r="K50" i="23"/>
  <c r="L50" i="23"/>
  <c r="M50" i="23"/>
  <c r="N50" i="23"/>
  <c r="O50" i="23"/>
  <c r="O63" i="23" s="1"/>
  <c r="O76" i="23" s="1"/>
  <c r="O89" i="23" s="1"/>
  <c r="O102" i="23" s="1"/>
  <c r="O115" i="23" s="1"/>
  <c r="O128" i="23" s="1"/>
  <c r="O141" i="23" s="1"/>
  <c r="P50" i="23"/>
  <c r="P63" i="23" s="1"/>
  <c r="P76" i="23" s="1"/>
  <c r="P89" i="23" s="1"/>
  <c r="P102" i="23" s="1"/>
  <c r="P115" i="23" s="1"/>
  <c r="P128" i="23" s="1"/>
  <c r="P141" i="23" s="1"/>
  <c r="Q50" i="23"/>
  <c r="R50" i="23"/>
  <c r="S50" i="23"/>
  <c r="T50" i="23"/>
  <c r="U50" i="23"/>
  <c r="V50" i="23"/>
  <c r="W50" i="23"/>
  <c r="W63" i="23" s="1"/>
  <c r="W76" i="23" s="1"/>
  <c r="W89" i="23" s="1"/>
  <c r="W102" i="23" s="1"/>
  <c r="W115" i="23" s="1"/>
  <c r="W128" i="23" s="1"/>
  <c r="W141" i="23" s="1"/>
  <c r="X50" i="23"/>
  <c r="X63" i="23" s="1"/>
  <c r="X76" i="23" s="1"/>
  <c r="X89" i="23" s="1"/>
  <c r="X102" i="23" s="1"/>
  <c r="X115" i="23" s="1"/>
  <c r="X128" i="23" s="1"/>
  <c r="X141" i="23" s="1"/>
  <c r="Y50" i="23"/>
  <c r="Z50" i="23"/>
  <c r="AA50" i="23"/>
  <c r="AB50" i="23"/>
  <c r="AC50" i="23"/>
  <c r="AD50" i="23"/>
  <c r="AE50" i="23"/>
  <c r="AE63" i="23" s="1"/>
  <c r="AE76" i="23" s="1"/>
  <c r="AE89" i="23" s="1"/>
  <c r="AE102" i="23" s="1"/>
  <c r="AE115" i="23" s="1"/>
  <c r="AE128" i="23" s="1"/>
  <c r="AE141" i="23" s="1"/>
  <c r="AF50" i="23"/>
  <c r="AF63" i="23" s="1"/>
  <c r="AF76" i="23" s="1"/>
  <c r="AF89" i="23" s="1"/>
  <c r="AF102" i="23" s="1"/>
  <c r="AF115" i="23" s="1"/>
  <c r="AF128" i="23" s="1"/>
  <c r="AF141" i="23" s="1"/>
  <c r="AG50" i="23"/>
  <c r="A50" i="23"/>
  <c r="A63" i="23" s="1"/>
  <c r="A76" i="23" s="1"/>
  <c r="A89" i="23" s="1"/>
  <c r="A102" i="23" s="1"/>
  <c r="A115" i="23" s="1"/>
  <c r="A128" i="23" s="1"/>
  <c r="A141" i="23" s="1"/>
  <c r="A74" i="23"/>
  <c r="B64" i="23" l="1"/>
  <c r="B51" i="23"/>
  <c r="A69" i="23"/>
  <c r="A82" i="23" s="1"/>
  <c r="V43" i="28"/>
  <c r="V37" i="28"/>
  <c r="V29" i="28"/>
  <c r="V29" i="26"/>
  <c r="V43" i="26"/>
  <c r="V37" i="26"/>
  <c r="Q43" i="26"/>
  <c r="Q37" i="26"/>
  <c r="Q29" i="26"/>
  <c r="R43" i="26"/>
  <c r="R37" i="26"/>
  <c r="R29" i="26"/>
  <c r="I22" i="26"/>
  <c r="P43" i="26"/>
  <c r="P37" i="26"/>
  <c r="P29" i="26"/>
  <c r="O43" i="26"/>
  <c r="O37" i="26"/>
  <c r="O29" i="26"/>
  <c r="S43" i="26"/>
  <c r="S37" i="26"/>
  <c r="S29" i="26"/>
  <c r="U37" i="26"/>
  <c r="U29" i="26"/>
  <c r="U43" i="26"/>
  <c r="N25" i="26"/>
  <c r="N29" i="26"/>
  <c r="N43" i="26"/>
  <c r="N37" i="26"/>
  <c r="T43" i="26"/>
  <c r="T37" i="26"/>
  <c r="T29" i="26"/>
  <c r="K20" i="28"/>
  <c r="K22" i="28"/>
  <c r="K23" i="28"/>
  <c r="W24" i="28"/>
  <c r="I23" i="26"/>
  <c r="J20" i="26"/>
  <c r="H23" i="26"/>
  <c r="O25" i="26"/>
  <c r="J19" i="26"/>
  <c r="I20" i="26"/>
  <c r="Q24" i="26"/>
  <c r="R25" i="26"/>
  <c r="S25" i="26"/>
  <c r="P25" i="26"/>
  <c r="Q25" i="26"/>
  <c r="S24" i="26"/>
  <c r="J23" i="26"/>
  <c r="U25" i="26"/>
  <c r="H21" i="26"/>
  <c r="O24" i="26"/>
  <c r="R24" i="26"/>
  <c r="J21" i="26"/>
  <c r="H22" i="26"/>
  <c r="N24" i="26"/>
  <c r="AH61" i="26"/>
  <c r="T24" i="26"/>
  <c r="X19" i="26"/>
  <c r="K40" i="26"/>
  <c r="P24" i="26"/>
  <c r="X22" i="26"/>
  <c r="X21" i="26"/>
  <c r="K43" i="26"/>
  <c r="V25" i="26"/>
  <c r="U24" i="26"/>
  <c r="K41" i="26"/>
  <c r="K42" i="26"/>
  <c r="X23" i="26"/>
  <c r="X20" i="26"/>
  <c r="V24" i="26"/>
  <c r="A68" i="23"/>
  <c r="A81" i="23" s="1"/>
  <c r="S138" i="23"/>
  <c r="S112" i="23"/>
  <c r="S125" i="23"/>
  <c r="S86" i="23"/>
  <c r="S151" i="23"/>
  <c r="S99" i="23"/>
  <c r="S73" i="23"/>
  <c r="S60" i="23"/>
  <c r="J150" i="23"/>
  <c r="J137" i="23"/>
  <c r="J124" i="23"/>
  <c r="J59" i="23"/>
  <c r="J111" i="23"/>
  <c r="J72" i="23"/>
  <c r="J85" i="23"/>
  <c r="J98" i="23"/>
  <c r="X122" i="23"/>
  <c r="X135" i="23"/>
  <c r="X148" i="23"/>
  <c r="X109" i="23"/>
  <c r="X96" i="23"/>
  <c r="X57" i="23"/>
  <c r="X70" i="23"/>
  <c r="X83" i="23"/>
  <c r="O147" i="23"/>
  <c r="O134" i="23"/>
  <c r="O121" i="23"/>
  <c r="O95" i="23"/>
  <c r="O108" i="23"/>
  <c r="O69" i="23"/>
  <c r="O82" i="23"/>
  <c r="N146" i="23"/>
  <c r="N133" i="23"/>
  <c r="N94" i="23"/>
  <c r="N81" i="23"/>
  <c r="N107" i="23"/>
  <c r="N120" i="23"/>
  <c r="N55" i="23"/>
  <c r="N68" i="23"/>
  <c r="M145" i="23"/>
  <c r="M132" i="23"/>
  <c r="M106" i="23"/>
  <c r="M119" i="23"/>
  <c r="M93" i="23"/>
  <c r="M80" i="23"/>
  <c r="M54" i="23"/>
  <c r="M67" i="23"/>
  <c r="D144" i="23"/>
  <c r="D131" i="23"/>
  <c r="D105" i="23"/>
  <c r="D118" i="23"/>
  <c r="D92" i="23"/>
  <c r="D66" i="23"/>
  <c r="D79" i="23"/>
  <c r="D53" i="23"/>
  <c r="C143" i="23"/>
  <c r="C117" i="23"/>
  <c r="C130" i="23"/>
  <c r="C104" i="23"/>
  <c r="C78" i="23"/>
  <c r="C91" i="23"/>
  <c r="C65" i="23"/>
  <c r="C52" i="23"/>
  <c r="B142" i="23"/>
  <c r="B129" i="23"/>
  <c r="B103" i="23"/>
  <c r="B116" i="23"/>
  <c r="B77" i="23"/>
  <c r="B90" i="23"/>
  <c r="Y150" i="23"/>
  <c r="Y137" i="23"/>
  <c r="Y124" i="23"/>
  <c r="Y111" i="23"/>
  <c r="Y85" i="23"/>
  <c r="Y98" i="23"/>
  <c r="Y59" i="23"/>
  <c r="Y72" i="23"/>
  <c r="P136" i="23"/>
  <c r="P149" i="23"/>
  <c r="P123" i="23"/>
  <c r="P110" i="23"/>
  <c r="P58" i="23"/>
  <c r="P97" i="23"/>
  <c r="P84" i="23"/>
  <c r="P71" i="23"/>
  <c r="AD121" i="23"/>
  <c r="AD134" i="23"/>
  <c r="AD147" i="23"/>
  <c r="AD108" i="23"/>
  <c r="AD95" i="23"/>
  <c r="AD82" i="23"/>
  <c r="AD56" i="23"/>
  <c r="AD69" i="23"/>
  <c r="M146" i="23"/>
  <c r="M133" i="23"/>
  <c r="M120" i="23"/>
  <c r="M107" i="23"/>
  <c r="M94" i="23"/>
  <c r="M81" i="23"/>
  <c r="M68" i="23"/>
  <c r="M55" i="23"/>
  <c r="AA131" i="23"/>
  <c r="AA144" i="23"/>
  <c r="AA92" i="23"/>
  <c r="AA105" i="23"/>
  <c r="AA79" i="23"/>
  <c r="AA118" i="23"/>
  <c r="AA53" i="23"/>
  <c r="AA66" i="23"/>
  <c r="R143" i="23"/>
  <c r="R104" i="23"/>
  <c r="R130" i="23"/>
  <c r="R91" i="23"/>
  <c r="R117" i="23"/>
  <c r="R78" i="23"/>
  <c r="R52" i="23"/>
  <c r="R65" i="23"/>
  <c r="I142" i="23"/>
  <c r="I116" i="23"/>
  <c r="I129" i="23"/>
  <c r="I103" i="23"/>
  <c r="I90" i="23"/>
  <c r="I77" i="23"/>
  <c r="I51" i="23"/>
  <c r="I64" i="23"/>
  <c r="Q138" i="23"/>
  <c r="Q151" i="23"/>
  <c r="Q125" i="23"/>
  <c r="Q112" i="23"/>
  <c r="Q86" i="23"/>
  <c r="Q73" i="23"/>
  <c r="Q99" i="23"/>
  <c r="Q60" i="23"/>
  <c r="H150" i="23"/>
  <c r="H137" i="23"/>
  <c r="H111" i="23"/>
  <c r="H124" i="23"/>
  <c r="H85" i="23"/>
  <c r="H98" i="23"/>
  <c r="H72" i="23"/>
  <c r="H59" i="23"/>
  <c r="O149" i="23"/>
  <c r="O136" i="23"/>
  <c r="O110" i="23"/>
  <c r="O123" i="23"/>
  <c r="O71" i="23"/>
  <c r="O97" i="23"/>
  <c r="O84" i="23"/>
  <c r="O58" i="23"/>
  <c r="N135" i="23"/>
  <c r="N148" i="23"/>
  <c r="N109" i="23"/>
  <c r="N122" i="23"/>
  <c r="N57" i="23"/>
  <c r="N83" i="23"/>
  <c r="N96" i="23"/>
  <c r="N70" i="23"/>
  <c r="U147" i="23"/>
  <c r="U108" i="23"/>
  <c r="U134" i="23"/>
  <c r="U121" i="23"/>
  <c r="U69" i="23"/>
  <c r="U56" i="23"/>
  <c r="U95" i="23"/>
  <c r="U82" i="23"/>
  <c r="AB120" i="23"/>
  <c r="AB133" i="23"/>
  <c r="AB107" i="23"/>
  <c r="AB94" i="23"/>
  <c r="AB146" i="23"/>
  <c r="AB81" i="23"/>
  <c r="AB55" i="23"/>
  <c r="AB68" i="23"/>
  <c r="D120" i="23"/>
  <c r="D146" i="23"/>
  <c r="D133" i="23"/>
  <c r="D94" i="23"/>
  <c r="D55" i="23"/>
  <c r="D68" i="23"/>
  <c r="D81" i="23"/>
  <c r="D107" i="23"/>
  <c r="AA132" i="23"/>
  <c r="AA106" i="23"/>
  <c r="AA119" i="23"/>
  <c r="AA93" i="23"/>
  <c r="AA67" i="23"/>
  <c r="AA145" i="23"/>
  <c r="AA80" i="23"/>
  <c r="AA54" i="23"/>
  <c r="S145" i="23"/>
  <c r="S132" i="23"/>
  <c r="S106" i="23"/>
  <c r="S67" i="23"/>
  <c r="S93" i="23"/>
  <c r="S119" i="23"/>
  <c r="S54" i="23"/>
  <c r="S80" i="23"/>
  <c r="K145" i="23"/>
  <c r="K132" i="23"/>
  <c r="K119" i="23"/>
  <c r="K93" i="23"/>
  <c r="K67" i="23"/>
  <c r="K106" i="23"/>
  <c r="K80" i="23"/>
  <c r="K54" i="23"/>
  <c r="R137" i="23"/>
  <c r="R150" i="23"/>
  <c r="R111" i="23"/>
  <c r="R59" i="23"/>
  <c r="R98" i="23"/>
  <c r="R85" i="23"/>
  <c r="R72" i="23"/>
  <c r="R124" i="23"/>
  <c r="Q149" i="23"/>
  <c r="Q136" i="23"/>
  <c r="Q123" i="23"/>
  <c r="Q58" i="23"/>
  <c r="Q110" i="23"/>
  <c r="Q97" i="23"/>
  <c r="Q84" i="23"/>
  <c r="Q71" i="23"/>
  <c r="AE134" i="23"/>
  <c r="AE147" i="23"/>
  <c r="AE108" i="23"/>
  <c r="AE121" i="23"/>
  <c r="AE95" i="23"/>
  <c r="AE82" i="23"/>
  <c r="AE56" i="23"/>
  <c r="AE69" i="23"/>
  <c r="AD133" i="23"/>
  <c r="AD146" i="23"/>
  <c r="AD120" i="23"/>
  <c r="AD94" i="23"/>
  <c r="AD107" i="23"/>
  <c r="AD81" i="23"/>
  <c r="AD68" i="23"/>
  <c r="AD55" i="23"/>
  <c r="AC132" i="23"/>
  <c r="AC145" i="23"/>
  <c r="AC119" i="23"/>
  <c r="AC93" i="23"/>
  <c r="AC106" i="23"/>
  <c r="AC80" i="23"/>
  <c r="AC67" i="23"/>
  <c r="AC54" i="23"/>
  <c r="T144" i="23"/>
  <c r="T131" i="23"/>
  <c r="T105" i="23"/>
  <c r="T92" i="23"/>
  <c r="T118" i="23"/>
  <c r="T79" i="23"/>
  <c r="T53" i="23"/>
  <c r="T66" i="23"/>
  <c r="K143" i="23"/>
  <c r="K130" i="23"/>
  <c r="K117" i="23"/>
  <c r="K104" i="23"/>
  <c r="K91" i="23"/>
  <c r="K78" i="23"/>
  <c r="K52" i="23"/>
  <c r="K65" i="23"/>
  <c r="J142" i="23"/>
  <c r="J129" i="23"/>
  <c r="J90" i="23"/>
  <c r="J116" i="23"/>
  <c r="J103" i="23"/>
  <c r="J51" i="23"/>
  <c r="J77" i="23"/>
  <c r="J64" i="23"/>
  <c r="B151" i="23"/>
  <c r="B138" i="23"/>
  <c r="B125" i="23"/>
  <c r="B86" i="23"/>
  <c r="B112" i="23"/>
  <c r="B99" i="23"/>
  <c r="B73" i="23"/>
  <c r="B60" i="23"/>
  <c r="I150" i="23"/>
  <c r="I111" i="23"/>
  <c r="I137" i="23"/>
  <c r="I124" i="23"/>
  <c r="I85" i="23"/>
  <c r="I98" i="23"/>
  <c r="I72" i="23"/>
  <c r="I59" i="23"/>
  <c r="W135" i="23"/>
  <c r="W148" i="23"/>
  <c r="W109" i="23"/>
  <c r="W122" i="23"/>
  <c r="W57" i="23"/>
  <c r="W96" i="23"/>
  <c r="W70" i="23"/>
  <c r="W83" i="23"/>
  <c r="V121" i="23"/>
  <c r="V147" i="23"/>
  <c r="V134" i="23"/>
  <c r="V108" i="23"/>
  <c r="V95" i="23"/>
  <c r="V56" i="23"/>
  <c r="V82" i="23"/>
  <c r="V69" i="23"/>
  <c r="U146" i="23"/>
  <c r="U133" i="23"/>
  <c r="U120" i="23"/>
  <c r="U107" i="23"/>
  <c r="U94" i="23"/>
  <c r="U68" i="23"/>
  <c r="U55" i="23"/>
  <c r="U81" i="23"/>
  <c r="T132" i="23"/>
  <c r="T145" i="23"/>
  <c r="T119" i="23"/>
  <c r="T93" i="23"/>
  <c r="T106" i="23"/>
  <c r="T80" i="23"/>
  <c r="T67" i="23"/>
  <c r="T54" i="23"/>
  <c r="C131" i="23"/>
  <c r="C144" i="23"/>
  <c r="C118" i="23"/>
  <c r="C92" i="23"/>
  <c r="C105" i="23"/>
  <c r="C79" i="23"/>
  <c r="C53" i="23"/>
  <c r="C66" i="23"/>
  <c r="I138" i="23"/>
  <c r="I151" i="23"/>
  <c r="I125" i="23"/>
  <c r="I86" i="23"/>
  <c r="I73" i="23"/>
  <c r="I99" i="23"/>
  <c r="I112" i="23"/>
  <c r="I60" i="23"/>
  <c r="AE136" i="23"/>
  <c r="AE110" i="23"/>
  <c r="AE149" i="23"/>
  <c r="AE123" i="23"/>
  <c r="AE71" i="23"/>
  <c r="AE84" i="23"/>
  <c r="AE58" i="23"/>
  <c r="AE97" i="23"/>
  <c r="AD135" i="23"/>
  <c r="AD148" i="23"/>
  <c r="AD122" i="23"/>
  <c r="AD96" i="23"/>
  <c r="AD57" i="23"/>
  <c r="AD109" i="23"/>
  <c r="AD83" i="23"/>
  <c r="AD70" i="23"/>
  <c r="F135" i="23"/>
  <c r="F148" i="23"/>
  <c r="F122" i="23"/>
  <c r="F57" i="23"/>
  <c r="F96" i="23"/>
  <c r="F109" i="23"/>
  <c r="F83" i="23"/>
  <c r="F70" i="23"/>
  <c r="E134" i="23"/>
  <c r="E121" i="23"/>
  <c r="E147" i="23"/>
  <c r="E56" i="23"/>
  <c r="E95" i="23"/>
  <c r="E108" i="23"/>
  <c r="E69" i="23"/>
  <c r="E82" i="23"/>
  <c r="L120" i="23"/>
  <c r="L146" i="23"/>
  <c r="L133" i="23"/>
  <c r="L107" i="23"/>
  <c r="L94" i="23"/>
  <c r="L81" i="23"/>
  <c r="L68" i="23"/>
  <c r="L55" i="23"/>
  <c r="C145" i="23"/>
  <c r="C119" i="23"/>
  <c r="C106" i="23"/>
  <c r="C132" i="23"/>
  <c r="C93" i="23"/>
  <c r="C54" i="23"/>
  <c r="C80" i="23"/>
  <c r="C67" i="23"/>
  <c r="Z131" i="23"/>
  <c r="Z144" i="23"/>
  <c r="Z92" i="23"/>
  <c r="Z105" i="23"/>
  <c r="Z79" i="23"/>
  <c r="Z118" i="23"/>
  <c r="Z53" i="23"/>
  <c r="Z66" i="23"/>
  <c r="R131" i="23"/>
  <c r="R144" i="23"/>
  <c r="R92" i="23"/>
  <c r="R118" i="23"/>
  <c r="R105" i="23"/>
  <c r="R79" i="23"/>
  <c r="R53" i="23"/>
  <c r="R66" i="23"/>
  <c r="J131" i="23"/>
  <c r="J118" i="23"/>
  <c r="J144" i="23"/>
  <c r="J92" i="23"/>
  <c r="J79" i="23"/>
  <c r="J105" i="23"/>
  <c r="J53" i="23"/>
  <c r="J66" i="23"/>
  <c r="B144" i="23"/>
  <c r="B131" i="23"/>
  <c r="B105" i="23"/>
  <c r="B118" i="23"/>
  <c r="B66" i="23"/>
  <c r="B79" i="23"/>
  <c r="B92" i="23"/>
  <c r="B53" i="23"/>
  <c r="Y130" i="23"/>
  <c r="Y117" i="23"/>
  <c r="Y91" i="23"/>
  <c r="Y143" i="23"/>
  <c r="Y104" i="23"/>
  <c r="Y78" i="23"/>
  <c r="Y65" i="23"/>
  <c r="Y52" i="23"/>
  <c r="Q130" i="23"/>
  <c r="Q143" i="23"/>
  <c r="Q117" i="23"/>
  <c r="Q91" i="23"/>
  <c r="Q104" i="23"/>
  <c r="Q78" i="23"/>
  <c r="Q65" i="23"/>
  <c r="Q52" i="23"/>
  <c r="I130" i="23"/>
  <c r="I117" i="23"/>
  <c r="I104" i="23"/>
  <c r="I143" i="23"/>
  <c r="I91" i="23"/>
  <c r="I78" i="23"/>
  <c r="I65" i="23"/>
  <c r="I52" i="23"/>
  <c r="AF116" i="23"/>
  <c r="AF142" i="23"/>
  <c r="AF129" i="23"/>
  <c r="AF103" i="23"/>
  <c r="AF90" i="23"/>
  <c r="AF77" i="23"/>
  <c r="AF64" i="23"/>
  <c r="AF51" i="23"/>
  <c r="X116" i="23"/>
  <c r="X129" i="23"/>
  <c r="X103" i="23"/>
  <c r="X142" i="23"/>
  <c r="X77" i="23"/>
  <c r="X90" i="23"/>
  <c r="X64" i="23"/>
  <c r="X51" i="23"/>
  <c r="P116" i="23"/>
  <c r="P129" i="23"/>
  <c r="P103" i="23"/>
  <c r="P142" i="23"/>
  <c r="P90" i="23"/>
  <c r="P77" i="23"/>
  <c r="P51" i="23"/>
  <c r="P64" i="23"/>
  <c r="H116" i="23"/>
  <c r="H142" i="23"/>
  <c r="H129" i="23"/>
  <c r="H103" i="23"/>
  <c r="H90" i="23"/>
  <c r="H77" i="23"/>
  <c r="H51" i="23"/>
  <c r="H64" i="23"/>
  <c r="AF151" i="23"/>
  <c r="AF138" i="23"/>
  <c r="AF125" i="23"/>
  <c r="AF86" i="23"/>
  <c r="AF73" i="23"/>
  <c r="AF99" i="23"/>
  <c r="AF112" i="23"/>
  <c r="AF60" i="23"/>
  <c r="X151" i="23"/>
  <c r="X138" i="23"/>
  <c r="X125" i="23"/>
  <c r="X86" i="23"/>
  <c r="X73" i="23"/>
  <c r="X99" i="23"/>
  <c r="X112" i="23"/>
  <c r="X60" i="23"/>
  <c r="P138" i="23"/>
  <c r="P151" i="23"/>
  <c r="P125" i="23"/>
  <c r="P112" i="23"/>
  <c r="P86" i="23"/>
  <c r="P73" i="23"/>
  <c r="P99" i="23"/>
  <c r="P60" i="23"/>
  <c r="H138" i="23"/>
  <c r="H151" i="23"/>
  <c r="H112" i="23"/>
  <c r="H125" i="23"/>
  <c r="H86" i="23"/>
  <c r="H73" i="23"/>
  <c r="H99" i="23"/>
  <c r="H60" i="23"/>
  <c r="AE150" i="23"/>
  <c r="AE124" i="23"/>
  <c r="AE137" i="23"/>
  <c r="AE85" i="23"/>
  <c r="AE98" i="23"/>
  <c r="AE111" i="23"/>
  <c r="AE72" i="23"/>
  <c r="AE59" i="23"/>
  <c r="W150" i="23"/>
  <c r="W137" i="23"/>
  <c r="W111" i="23"/>
  <c r="W124" i="23"/>
  <c r="W85" i="23"/>
  <c r="W98" i="23"/>
  <c r="W59" i="23"/>
  <c r="W72" i="23"/>
  <c r="O150" i="23"/>
  <c r="O137" i="23"/>
  <c r="O111" i="23"/>
  <c r="O85" i="23"/>
  <c r="O98" i="23"/>
  <c r="O59" i="23"/>
  <c r="O72" i="23"/>
  <c r="O124" i="23"/>
  <c r="G150" i="23"/>
  <c r="G137" i="23"/>
  <c r="G124" i="23"/>
  <c r="G98" i="23"/>
  <c r="G85" i="23"/>
  <c r="G111" i="23"/>
  <c r="G72" i="23"/>
  <c r="G59" i="23"/>
  <c r="AD149" i="23"/>
  <c r="AD136" i="23"/>
  <c r="AD110" i="23"/>
  <c r="AD123" i="23"/>
  <c r="AD71" i="23"/>
  <c r="AD84" i="23"/>
  <c r="AD58" i="23"/>
  <c r="AD97" i="23"/>
  <c r="V149" i="23"/>
  <c r="V136" i="23"/>
  <c r="V110" i="23"/>
  <c r="V97" i="23"/>
  <c r="V71" i="23"/>
  <c r="V123" i="23"/>
  <c r="V84" i="23"/>
  <c r="V58" i="23"/>
  <c r="N149" i="23"/>
  <c r="N136" i="23"/>
  <c r="N110" i="23"/>
  <c r="N123" i="23"/>
  <c r="N71" i="23"/>
  <c r="N97" i="23"/>
  <c r="N84" i="23"/>
  <c r="N58" i="23"/>
  <c r="F149" i="23"/>
  <c r="F136" i="23"/>
  <c r="F110" i="23"/>
  <c r="F123" i="23"/>
  <c r="F71" i="23"/>
  <c r="F84" i="23"/>
  <c r="F97" i="23"/>
  <c r="F58" i="23"/>
  <c r="AC148" i="23"/>
  <c r="AC135" i="23"/>
  <c r="AC109" i="23"/>
  <c r="AC122" i="23"/>
  <c r="AC83" i="23"/>
  <c r="AC70" i="23"/>
  <c r="AC57" i="23"/>
  <c r="AC96" i="23"/>
  <c r="U148" i="23"/>
  <c r="U122" i="23"/>
  <c r="U109" i="23"/>
  <c r="U135" i="23"/>
  <c r="U96" i="23"/>
  <c r="U83" i="23"/>
  <c r="U70" i="23"/>
  <c r="U57" i="23"/>
  <c r="M148" i="23"/>
  <c r="M135" i="23"/>
  <c r="M122" i="23"/>
  <c r="M109" i="23"/>
  <c r="M96" i="23"/>
  <c r="M83" i="23"/>
  <c r="M70" i="23"/>
  <c r="M57" i="23"/>
  <c r="E148" i="23"/>
  <c r="E135" i="23"/>
  <c r="E109" i="23"/>
  <c r="E96" i="23"/>
  <c r="E122" i="23"/>
  <c r="E83" i="23"/>
  <c r="E70" i="23"/>
  <c r="E57" i="23"/>
  <c r="AB147" i="23"/>
  <c r="AB134" i="23"/>
  <c r="AB121" i="23"/>
  <c r="AB69" i="23"/>
  <c r="AB56" i="23"/>
  <c r="AB108" i="23"/>
  <c r="AB82" i="23"/>
  <c r="AB95" i="23"/>
  <c r="T147" i="23"/>
  <c r="T134" i="23"/>
  <c r="T108" i="23"/>
  <c r="T121" i="23"/>
  <c r="T69" i="23"/>
  <c r="T56" i="23"/>
  <c r="T95" i="23"/>
  <c r="T82" i="23"/>
  <c r="L134" i="23"/>
  <c r="L147" i="23"/>
  <c r="L121" i="23"/>
  <c r="L108" i="23"/>
  <c r="L69" i="23"/>
  <c r="L56" i="23"/>
  <c r="L95" i="23"/>
  <c r="L82" i="23"/>
  <c r="D134" i="23"/>
  <c r="D147" i="23"/>
  <c r="D121" i="23"/>
  <c r="D108" i="23"/>
  <c r="D56" i="23"/>
  <c r="D69" i="23"/>
  <c r="D95" i="23"/>
  <c r="D82" i="23"/>
  <c r="AA146" i="23"/>
  <c r="AA133" i="23"/>
  <c r="AA120" i="23"/>
  <c r="AA107" i="23"/>
  <c r="AA55" i="23"/>
  <c r="AA81" i="23"/>
  <c r="AA68" i="23"/>
  <c r="AA94" i="23"/>
  <c r="S146" i="23"/>
  <c r="S133" i="23"/>
  <c r="S120" i="23"/>
  <c r="S107" i="23"/>
  <c r="S55" i="23"/>
  <c r="S94" i="23"/>
  <c r="S68" i="23"/>
  <c r="S81" i="23"/>
  <c r="K146" i="23"/>
  <c r="K133" i="23"/>
  <c r="K120" i="23"/>
  <c r="K107" i="23"/>
  <c r="K55" i="23"/>
  <c r="K81" i="23"/>
  <c r="K68" i="23"/>
  <c r="K94" i="23"/>
  <c r="C146" i="23"/>
  <c r="C133" i="23"/>
  <c r="C120" i="23"/>
  <c r="C55" i="23"/>
  <c r="C94" i="23"/>
  <c r="C68" i="23"/>
  <c r="C81" i="23"/>
  <c r="C107" i="23"/>
  <c r="Z145" i="23"/>
  <c r="Z119" i="23"/>
  <c r="Z132" i="23"/>
  <c r="Z106" i="23"/>
  <c r="Z93" i="23"/>
  <c r="Z67" i="23"/>
  <c r="Z80" i="23"/>
  <c r="Z54" i="23"/>
  <c r="R145" i="23"/>
  <c r="R119" i="23"/>
  <c r="R132" i="23"/>
  <c r="R106" i="23"/>
  <c r="R67" i="23"/>
  <c r="R93" i="23"/>
  <c r="R54" i="23"/>
  <c r="R80" i="23"/>
  <c r="J145" i="23"/>
  <c r="J132" i="23"/>
  <c r="J119" i="23"/>
  <c r="J106" i="23"/>
  <c r="J93" i="23"/>
  <c r="J67" i="23"/>
  <c r="J80" i="23"/>
  <c r="J54" i="23"/>
  <c r="B132" i="23"/>
  <c r="B145" i="23"/>
  <c r="B106" i="23"/>
  <c r="B67" i="23"/>
  <c r="B80" i="23"/>
  <c r="B93" i="23"/>
  <c r="B119" i="23"/>
  <c r="B54" i="23"/>
  <c r="Y144" i="23"/>
  <c r="Y105" i="23"/>
  <c r="Y131" i="23"/>
  <c r="Y118" i="23"/>
  <c r="Y92" i="23"/>
  <c r="Y79" i="23"/>
  <c r="Y53" i="23"/>
  <c r="Y66" i="23"/>
  <c r="Q144" i="23"/>
  <c r="Q131" i="23"/>
  <c r="Q118" i="23"/>
  <c r="Q105" i="23"/>
  <c r="Q92" i="23"/>
  <c r="Q53" i="23"/>
  <c r="Q66" i="23"/>
  <c r="Q79" i="23"/>
  <c r="I144" i="23"/>
  <c r="I131" i="23"/>
  <c r="I118" i="23"/>
  <c r="I92" i="23"/>
  <c r="I105" i="23"/>
  <c r="I66" i="23"/>
  <c r="I79" i="23"/>
  <c r="I53" i="23"/>
  <c r="AF143" i="23"/>
  <c r="AF130" i="23"/>
  <c r="AF117" i="23"/>
  <c r="AF91" i="23"/>
  <c r="AF104" i="23"/>
  <c r="AF78" i="23"/>
  <c r="AF65" i="23"/>
  <c r="AF52" i="23"/>
  <c r="X143" i="23"/>
  <c r="X130" i="23"/>
  <c r="X117" i="23"/>
  <c r="X91" i="23"/>
  <c r="X104" i="23"/>
  <c r="X78" i="23"/>
  <c r="X65" i="23"/>
  <c r="X52" i="23"/>
  <c r="P130" i="23"/>
  <c r="P143" i="23"/>
  <c r="P117" i="23"/>
  <c r="P91" i="23"/>
  <c r="P104" i="23"/>
  <c r="P78" i="23"/>
  <c r="P65" i="23"/>
  <c r="P52" i="23"/>
  <c r="H130" i="23"/>
  <c r="H143" i="23"/>
  <c r="H117" i="23"/>
  <c r="H91" i="23"/>
  <c r="H78" i="23"/>
  <c r="H65" i="23"/>
  <c r="H52" i="23"/>
  <c r="H104" i="23"/>
  <c r="AE142" i="23"/>
  <c r="AE129" i="23"/>
  <c r="AE103" i="23"/>
  <c r="AE90" i="23"/>
  <c r="AE116" i="23"/>
  <c r="AE77" i="23"/>
  <c r="AE64" i="23"/>
  <c r="AE51" i="23"/>
  <c r="W142" i="23"/>
  <c r="W129" i="23"/>
  <c r="W116" i="23"/>
  <c r="W103" i="23"/>
  <c r="W77" i="23"/>
  <c r="W90" i="23"/>
  <c r="W64" i="23"/>
  <c r="W51" i="23"/>
  <c r="O142" i="23"/>
  <c r="O129" i="23"/>
  <c r="O116" i="23"/>
  <c r="O90" i="23"/>
  <c r="O77" i="23"/>
  <c r="O103" i="23"/>
  <c r="O64" i="23"/>
  <c r="O51" i="23"/>
  <c r="G142" i="23"/>
  <c r="G129" i="23"/>
  <c r="G116" i="23"/>
  <c r="G103" i="23"/>
  <c r="G90" i="23"/>
  <c r="G77" i="23"/>
  <c r="G51" i="23"/>
  <c r="G64" i="23"/>
  <c r="K151" i="23"/>
  <c r="K112" i="23"/>
  <c r="K138" i="23"/>
  <c r="K125" i="23"/>
  <c r="K86" i="23"/>
  <c r="K99" i="23"/>
  <c r="K73" i="23"/>
  <c r="K60" i="23"/>
  <c r="P148" i="23"/>
  <c r="P122" i="23"/>
  <c r="P135" i="23"/>
  <c r="P96" i="23"/>
  <c r="P83" i="23"/>
  <c r="P109" i="23"/>
  <c r="P70" i="23"/>
  <c r="P57" i="23"/>
  <c r="Z138" i="23"/>
  <c r="Z151" i="23"/>
  <c r="Z112" i="23"/>
  <c r="Z125" i="23"/>
  <c r="Z86" i="23"/>
  <c r="Z99" i="23"/>
  <c r="Z73" i="23"/>
  <c r="Z60" i="23"/>
  <c r="H136" i="23"/>
  <c r="H149" i="23"/>
  <c r="H123" i="23"/>
  <c r="H58" i="23"/>
  <c r="H97" i="23"/>
  <c r="H84" i="23"/>
  <c r="H71" i="23"/>
  <c r="H110" i="23"/>
  <c r="AB132" i="23"/>
  <c r="AB145" i="23"/>
  <c r="AB93" i="23"/>
  <c r="AB106" i="23"/>
  <c r="AB119" i="23"/>
  <c r="AB80" i="23"/>
  <c r="AB67" i="23"/>
  <c r="AB54" i="23"/>
  <c r="Y138" i="23"/>
  <c r="Y151" i="23"/>
  <c r="Y112" i="23"/>
  <c r="Y86" i="23"/>
  <c r="Y73" i="23"/>
  <c r="Y99" i="23"/>
  <c r="Y125" i="23"/>
  <c r="Y60" i="23"/>
  <c r="AF137" i="23"/>
  <c r="AF150" i="23"/>
  <c r="AF111" i="23"/>
  <c r="AF124" i="23"/>
  <c r="AF85" i="23"/>
  <c r="AF98" i="23"/>
  <c r="AF59" i="23"/>
  <c r="AF72" i="23"/>
  <c r="W149" i="23"/>
  <c r="W136" i="23"/>
  <c r="W110" i="23"/>
  <c r="W97" i="23"/>
  <c r="W71" i="23"/>
  <c r="W123" i="23"/>
  <c r="W84" i="23"/>
  <c r="AC134" i="23"/>
  <c r="AC108" i="23"/>
  <c r="AC147" i="23"/>
  <c r="AC121" i="23"/>
  <c r="AC69" i="23"/>
  <c r="AC56" i="23"/>
  <c r="AC82" i="23"/>
  <c r="AC95" i="23"/>
  <c r="Y145" i="23"/>
  <c r="Y132" i="23"/>
  <c r="Y106" i="23"/>
  <c r="Y119" i="23"/>
  <c r="Y54" i="23"/>
  <c r="Y80" i="23"/>
  <c r="Y67" i="23"/>
  <c r="Y93" i="23"/>
  <c r="C151" i="23"/>
  <c r="C138" i="23"/>
  <c r="C112" i="23"/>
  <c r="C125" i="23"/>
  <c r="C86" i="23"/>
  <c r="C99" i="23"/>
  <c r="C60" i="23"/>
  <c r="C73" i="23"/>
  <c r="B137" i="23"/>
  <c r="B150" i="23"/>
  <c r="B124" i="23"/>
  <c r="B111" i="23"/>
  <c r="B85" i="23"/>
  <c r="B98" i="23"/>
  <c r="B72" i="23"/>
  <c r="B59" i="23"/>
  <c r="I149" i="23"/>
  <c r="I136" i="23"/>
  <c r="I123" i="23"/>
  <c r="I110" i="23"/>
  <c r="I58" i="23"/>
  <c r="I97" i="23"/>
  <c r="I84" i="23"/>
  <c r="I71" i="23"/>
  <c r="H148" i="23"/>
  <c r="H122" i="23"/>
  <c r="H135" i="23"/>
  <c r="H96" i="23"/>
  <c r="H109" i="23"/>
  <c r="H57" i="23"/>
  <c r="H70" i="23"/>
  <c r="H83" i="23"/>
  <c r="G147" i="23"/>
  <c r="G134" i="23"/>
  <c r="G121" i="23"/>
  <c r="G108" i="23"/>
  <c r="G95" i="23"/>
  <c r="G56" i="23"/>
  <c r="G69" i="23"/>
  <c r="G82" i="23"/>
  <c r="F146" i="23"/>
  <c r="F133" i="23"/>
  <c r="F94" i="23"/>
  <c r="F120" i="23"/>
  <c r="F107" i="23"/>
  <c r="F81" i="23"/>
  <c r="F55" i="23"/>
  <c r="F68" i="23"/>
  <c r="E145" i="23"/>
  <c r="E132" i="23"/>
  <c r="E93" i="23"/>
  <c r="E106" i="23"/>
  <c r="E119" i="23"/>
  <c r="E80" i="23"/>
  <c r="E67" i="23"/>
  <c r="E54" i="23"/>
  <c r="L144" i="23"/>
  <c r="L131" i="23"/>
  <c r="L105" i="23"/>
  <c r="L92" i="23"/>
  <c r="L118" i="23"/>
  <c r="L79" i="23"/>
  <c r="L53" i="23"/>
  <c r="L66" i="23"/>
  <c r="AA130" i="23"/>
  <c r="AA117" i="23"/>
  <c r="AA143" i="23"/>
  <c r="AA104" i="23"/>
  <c r="AA91" i="23"/>
  <c r="AA78" i="23"/>
  <c r="AA65" i="23"/>
  <c r="AA52" i="23"/>
  <c r="Z129" i="23"/>
  <c r="Z116" i="23"/>
  <c r="Z142" i="23"/>
  <c r="Z90" i="23"/>
  <c r="Z103" i="23"/>
  <c r="Z51" i="23"/>
  <c r="Z77" i="23"/>
  <c r="Z64" i="23"/>
  <c r="Q150" i="23"/>
  <c r="Q137" i="23"/>
  <c r="Q124" i="23"/>
  <c r="Q111" i="23"/>
  <c r="Q85" i="23"/>
  <c r="Q98" i="23"/>
  <c r="Q72" i="23"/>
  <c r="Q59" i="23"/>
  <c r="AE148" i="23"/>
  <c r="AE135" i="23"/>
  <c r="AE122" i="23"/>
  <c r="AE109" i="23"/>
  <c r="AE96" i="23"/>
  <c r="AE57" i="23"/>
  <c r="AE83" i="23"/>
  <c r="AE70" i="23"/>
  <c r="F147" i="23"/>
  <c r="F121" i="23"/>
  <c r="F134" i="23"/>
  <c r="F95" i="23"/>
  <c r="F108" i="23"/>
  <c r="F56" i="23"/>
  <c r="F69" i="23"/>
  <c r="F82" i="23"/>
  <c r="D132" i="23"/>
  <c r="D93" i="23"/>
  <c r="D106" i="23"/>
  <c r="D119" i="23"/>
  <c r="D145" i="23"/>
  <c r="D80" i="23"/>
  <c r="D54" i="23"/>
  <c r="D67" i="23"/>
  <c r="Z143" i="23"/>
  <c r="Z130" i="23"/>
  <c r="Z104" i="23"/>
  <c r="Z91" i="23"/>
  <c r="Z78" i="23"/>
  <c r="Z65" i="23"/>
  <c r="Z117" i="23"/>
  <c r="Z52" i="23"/>
  <c r="Y129" i="23"/>
  <c r="Y142" i="23"/>
  <c r="Y116" i="23"/>
  <c r="Y103" i="23"/>
  <c r="Y77" i="23"/>
  <c r="Y90" i="23"/>
  <c r="Y64" i="23"/>
  <c r="Y51" i="23"/>
  <c r="W138" i="23"/>
  <c r="W151" i="23"/>
  <c r="W125" i="23"/>
  <c r="W99" i="23"/>
  <c r="W112" i="23"/>
  <c r="W73" i="23"/>
  <c r="W86" i="23"/>
  <c r="W60" i="23"/>
  <c r="G151" i="23"/>
  <c r="G112" i="23"/>
  <c r="G138" i="23"/>
  <c r="G125" i="23"/>
  <c r="G99" i="23"/>
  <c r="G86" i="23"/>
  <c r="G60" i="23"/>
  <c r="G73" i="23"/>
  <c r="N150" i="23"/>
  <c r="N137" i="23"/>
  <c r="N111" i="23"/>
  <c r="N124" i="23"/>
  <c r="N85" i="23"/>
  <c r="N98" i="23"/>
  <c r="N59" i="23"/>
  <c r="N72" i="23"/>
  <c r="U149" i="23"/>
  <c r="U136" i="23"/>
  <c r="U110" i="23"/>
  <c r="U97" i="23"/>
  <c r="U123" i="23"/>
  <c r="U84" i="23"/>
  <c r="U58" i="23"/>
  <c r="U71" i="23"/>
  <c r="AB148" i="23"/>
  <c r="AB135" i="23"/>
  <c r="AB109" i="23"/>
  <c r="AB83" i="23"/>
  <c r="AB57" i="23"/>
  <c r="AB122" i="23"/>
  <c r="AB96" i="23"/>
  <c r="AB70" i="23"/>
  <c r="L148" i="23"/>
  <c r="L135" i="23"/>
  <c r="L122" i="23"/>
  <c r="L109" i="23"/>
  <c r="L96" i="23"/>
  <c r="L83" i="23"/>
  <c r="L70" i="23"/>
  <c r="L57" i="23"/>
  <c r="S147" i="23"/>
  <c r="S134" i="23"/>
  <c r="S108" i="23"/>
  <c r="S95" i="23"/>
  <c r="S121" i="23"/>
  <c r="S82" i="23"/>
  <c r="S56" i="23"/>
  <c r="S69" i="23"/>
  <c r="Z146" i="23"/>
  <c r="Z133" i="23"/>
  <c r="Z120" i="23"/>
  <c r="Z55" i="23"/>
  <c r="Z107" i="23"/>
  <c r="Z81" i="23"/>
  <c r="Z68" i="23"/>
  <c r="Z94" i="23"/>
  <c r="B133" i="23"/>
  <c r="B146" i="23"/>
  <c r="B55" i="23"/>
  <c r="B107" i="23"/>
  <c r="B81" i="23"/>
  <c r="B68" i="23"/>
  <c r="B120" i="23"/>
  <c r="B94" i="23"/>
  <c r="AF144" i="23"/>
  <c r="AF118" i="23"/>
  <c r="AF131" i="23"/>
  <c r="AF105" i="23"/>
  <c r="AF92" i="23"/>
  <c r="AF53" i="23"/>
  <c r="AF66" i="23"/>
  <c r="AF79" i="23"/>
  <c r="AE143" i="23"/>
  <c r="AE130" i="23"/>
  <c r="AE117" i="23"/>
  <c r="AE104" i="23"/>
  <c r="AE91" i="23"/>
  <c r="AE52" i="23"/>
  <c r="AE65" i="23"/>
  <c r="AE78" i="23"/>
  <c r="G143" i="23"/>
  <c r="G130" i="23"/>
  <c r="G117" i="23"/>
  <c r="G91" i="23"/>
  <c r="G104" i="23"/>
  <c r="G65" i="23"/>
  <c r="G78" i="23"/>
  <c r="G52" i="23"/>
  <c r="N142" i="23"/>
  <c r="N129" i="23"/>
  <c r="N116" i="23"/>
  <c r="N103" i="23"/>
  <c r="N77" i="23"/>
  <c r="N64" i="23"/>
  <c r="N90" i="23"/>
  <c r="N51" i="23"/>
  <c r="AD125" i="23"/>
  <c r="AD151" i="23"/>
  <c r="AD138" i="23"/>
  <c r="AD112" i="23"/>
  <c r="AD99" i="23"/>
  <c r="AD60" i="23"/>
  <c r="AD86" i="23"/>
  <c r="AD73" i="23"/>
  <c r="V151" i="23"/>
  <c r="V125" i="23"/>
  <c r="V99" i="23"/>
  <c r="V138" i="23"/>
  <c r="V112" i="23"/>
  <c r="V73" i="23"/>
  <c r="V86" i="23"/>
  <c r="V60" i="23"/>
  <c r="N125" i="23"/>
  <c r="N138" i="23"/>
  <c r="N151" i="23"/>
  <c r="N99" i="23"/>
  <c r="N112" i="23"/>
  <c r="N60" i="23"/>
  <c r="N73" i="23"/>
  <c r="N86" i="23"/>
  <c r="F125" i="23"/>
  <c r="F138" i="23"/>
  <c r="F151" i="23"/>
  <c r="F112" i="23"/>
  <c r="F99" i="23"/>
  <c r="F86" i="23"/>
  <c r="F60" i="23"/>
  <c r="AC150" i="23"/>
  <c r="AC137" i="23"/>
  <c r="AC124" i="23"/>
  <c r="AC98" i="23"/>
  <c r="AC111" i="23"/>
  <c r="AC72" i="23"/>
  <c r="AC59" i="23"/>
  <c r="AC85" i="23"/>
  <c r="U137" i="23"/>
  <c r="U124" i="23"/>
  <c r="U150" i="23"/>
  <c r="U111" i="23"/>
  <c r="U98" i="23"/>
  <c r="U72" i="23"/>
  <c r="U85" i="23"/>
  <c r="U59" i="23"/>
  <c r="M150" i="23"/>
  <c r="M137" i="23"/>
  <c r="M111" i="23"/>
  <c r="M124" i="23"/>
  <c r="M98" i="23"/>
  <c r="M59" i="23"/>
  <c r="M72" i="23"/>
  <c r="M85" i="23"/>
  <c r="E111" i="23"/>
  <c r="E150" i="23"/>
  <c r="E137" i="23"/>
  <c r="E98" i="23"/>
  <c r="E124" i="23"/>
  <c r="E85" i="23"/>
  <c r="E72" i="23"/>
  <c r="E59" i="23"/>
  <c r="AB136" i="23"/>
  <c r="AB149" i="23"/>
  <c r="AB123" i="23"/>
  <c r="AB97" i="23"/>
  <c r="AB84" i="23"/>
  <c r="AB71" i="23"/>
  <c r="AB110" i="23"/>
  <c r="AB58" i="23"/>
  <c r="T136" i="23"/>
  <c r="T149" i="23"/>
  <c r="T123" i="23"/>
  <c r="T97" i="23"/>
  <c r="T84" i="23"/>
  <c r="T110" i="23"/>
  <c r="T58" i="23"/>
  <c r="T71" i="23"/>
  <c r="L136" i="23"/>
  <c r="L149" i="23"/>
  <c r="L97" i="23"/>
  <c r="L110" i="23"/>
  <c r="L84" i="23"/>
  <c r="L123" i="23"/>
  <c r="L71" i="23"/>
  <c r="L58" i="23"/>
  <c r="D136" i="23"/>
  <c r="D149" i="23"/>
  <c r="D97" i="23"/>
  <c r="D123" i="23"/>
  <c r="D110" i="23"/>
  <c r="D84" i="23"/>
  <c r="D71" i="23"/>
  <c r="D58" i="23"/>
  <c r="AA135" i="23"/>
  <c r="AA148" i="23"/>
  <c r="AA96" i="23"/>
  <c r="AA83" i="23"/>
  <c r="AA109" i="23"/>
  <c r="AA122" i="23"/>
  <c r="AA57" i="23"/>
  <c r="AA70" i="23"/>
  <c r="S135" i="23"/>
  <c r="S109" i="23"/>
  <c r="S122" i="23"/>
  <c r="S96" i="23"/>
  <c r="S148" i="23"/>
  <c r="S83" i="23"/>
  <c r="S70" i="23"/>
  <c r="S57" i="23"/>
  <c r="K135" i="23"/>
  <c r="K148" i="23"/>
  <c r="K96" i="23"/>
  <c r="K109" i="23"/>
  <c r="K122" i="23"/>
  <c r="K83" i="23"/>
  <c r="K70" i="23"/>
  <c r="K57" i="23"/>
  <c r="C135" i="23"/>
  <c r="C148" i="23"/>
  <c r="C122" i="23"/>
  <c r="C96" i="23"/>
  <c r="C83" i="23"/>
  <c r="C109" i="23"/>
  <c r="C70" i="23"/>
  <c r="C57" i="23"/>
  <c r="Z147" i="23"/>
  <c r="Z108" i="23"/>
  <c r="Z121" i="23"/>
  <c r="Z95" i="23"/>
  <c r="Z82" i="23"/>
  <c r="Z56" i="23"/>
  <c r="Z69" i="23"/>
  <c r="Z134" i="23"/>
  <c r="R134" i="23"/>
  <c r="R108" i="23"/>
  <c r="R147" i="23"/>
  <c r="R95" i="23"/>
  <c r="R121" i="23"/>
  <c r="R82" i="23"/>
  <c r="R56" i="23"/>
  <c r="R69" i="23"/>
  <c r="J147" i="23"/>
  <c r="J134" i="23"/>
  <c r="J108" i="23"/>
  <c r="J95" i="23"/>
  <c r="J82" i="23"/>
  <c r="J121" i="23"/>
  <c r="J56" i="23"/>
  <c r="B147" i="23"/>
  <c r="B134" i="23"/>
  <c r="B121" i="23"/>
  <c r="B108" i="23"/>
  <c r="B56" i="23"/>
  <c r="B82" i="23"/>
  <c r="B69" i="23"/>
  <c r="B95" i="23"/>
  <c r="Y146" i="23"/>
  <c r="Y107" i="23"/>
  <c r="Y133" i="23"/>
  <c r="Y94" i="23"/>
  <c r="Y81" i="23"/>
  <c r="Y120" i="23"/>
  <c r="Y55" i="23"/>
  <c r="Y68" i="23"/>
  <c r="Q146" i="23"/>
  <c r="Q120" i="23"/>
  <c r="Q107" i="23"/>
  <c r="Q133" i="23"/>
  <c r="Q94" i="23"/>
  <c r="Q81" i="23"/>
  <c r="Q55" i="23"/>
  <c r="Q68" i="23"/>
  <c r="I146" i="23"/>
  <c r="I133" i="23"/>
  <c r="I120" i="23"/>
  <c r="I107" i="23"/>
  <c r="I94" i="23"/>
  <c r="I81" i="23"/>
  <c r="I68" i="23"/>
  <c r="AF132" i="23"/>
  <c r="AF145" i="23"/>
  <c r="AF106" i="23"/>
  <c r="AF119" i="23"/>
  <c r="AF54" i="23"/>
  <c r="AF93" i="23"/>
  <c r="AF80" i="23"/>
  <c r="AF67" i="23"/>
  <c r="X132" i="23"/>
  <c r="X145" i="23"/>
  <c r="X119" i="23"/>
  <c r="X54" i="23"/>
  <c r="X106" i="23"/>
  <c r="X80" i="23"/>
  <c r="X67" i="23"/>
  <c r="X93" i="23"/>
  <c r="P132" i="23"/>
  <c r="P145" i="23"/>
  <c r="P106" i="23"/>
  <c r="P119" i="23"/>
  <c r="P54" i="23"/>
  <c r="P93" i="23"/>
  <c r="P67" i="23"/>
  <c r="P80" i="23"/>
  <c r="H132" i="23"/>
  <c r="H106" i="23"/>
  <c r="H54" i="23"/>
  <c r="H119" i="23"/>
  <c r="H93" i="23"/>
  <c r="H80" i="23"/>
  <c r="H145" i="23"/>
  <c r="H67" i="23"/>
  <c r="AE131" i="23"/>
  <c r="AE118" i="23"/>
  <c r="AE144" i="23"/>
  <c r="AE105" i="23"/>
  <c r="AE53" i="23"/>
  <c r="AE92" i="23"/>
  <c r="AE66" i="23"/>
  <c r="AE79" i="23"/>
  <c r="W144" i="23"/>
  <c r="W131" i="23"/>
  <c r="W118" i="23"/>
  <c r="W105" i="23"/>
  <c r="W53" i="23"/>
  <c r="W79" i="23"/>
  <c r="W66" i="23"/>
  <c r="W92" i="23"/>
  <c r="O131" i="23"/>
  <c r="O144" i="23"/>
  <c r="O105" i="23"/>
  <c r="O118" i="23"/>
  <c r="O53" i="23"/>
  <c r="O92" i="23"/>
  <c r="O66" i="23"/>
  <c r="O79" i="23"/>
  <c r="G131" i="23"/>
  <c r="G144" i="23"/>
  <c r="G118" i="23"/>
  <c r="G105" i="23"/>
  <c r="G53" i="23"/>
  <c r="G79" i="23"/>
  <c r="G92" i="23"/>
  <c r="G66" i="23"/>
  <c r="AD117" i="23"/>
  <c r="AD130" i="23"/>
  <c r="AD143" i="23"/>
  <c r="AD104" i="23"/>
  <c r="AD91" i="23"/>
  <c r="AD52" i="23"/>
  <c r="AD65" i="23"/>
  <c r="AD78" i="23"/>
  <c r="V117" i="23"/>
  <c r="V130" i="23"/>
  <c r="V143" i="23"/>
  <c r="V104" i="23"/>
  <c r="V91" i="23"/>
  <c r="V78" i="23"/>
  <c r="V52" i="23"/>
  <c r="V65" i="23"/>
  <c r="N143" i="23"/>
  <c r="N117" i="23"/>
  <c r="N130" i="23"/>
  <c r="N104" i="23"/>
  <c r="N91" i="23"/>
  <c r="N78" i="23"/>
  <c r="N65" i="23"/>
  <c r="N52" i="23"/>
  <c r="F130" i="23"/>
  <c r="F117" i="23"/>
  <c r="F143" i="23"/>
  <c r="F104" i="23"/>
  <c r="F91" i="23"/>
  <c r="F65" i="23"/>
  <c r="F78" i="23"/>
  <c r="F52" i="23"/>
  <c r="AC116" i="23"/>
  <c r="AC103" i="23"/>
  <c r="AC90" i="23"/>
  <c r="AC142" i="23"/>
  <c r="AC129" i="23"/>
  <c r="AC64" i="23"/>
  <c r="AC51" i="23"/>
  <c r="AC77" i="23"/>
  <c r="U142" i="23"/>
  <c r="U103" i="23"/>
  <c r="U90" i="23"/>
  <c r="U129" i="23"/>
  <c r="U116" i="23"/>
  <c r="U64" i="23"/>
  <c r="U77" i="23"/>
  <c r="U51" i="23"/>
  <c r="M129" i="23"/>
  <c r="M142" i="23"/>
  <c r="M116" i="23"/>
  <c r="M103" i="23"/>
  <c r="M64" i="23"/>
  <c r="M77" i="23"/>
  <c r="M51" i="23"/>
  <c r="M90" i="23"/>
  <c r="E116" i="23"/>
  <c r="E142" i="23"/>
  <c r="E129" i="23"/>
  <c r="E103" i="23"/>
  <c r="E90" i="23"/>
  <c r="E64" i="23"/>
  <c r="E51" i="23"/>
  <c r="E77" i="23"/>
  <c r="J151" i="23"/>
  <c r="J138" i="23"/>
  <c r="J112" i="23"/>
  <c r="J125" i="23"/>
  <c r="J86" i="23"/>
  <c r="J99" i="23"/>
  <c r="J60" i="23"/>
  <c r="X136" i="23"/>
  <c r="X149" i="23"/>
  <c r="X123" i="23"/>
  <c r="X110" i="23"/>
  <c r="X58" i="23"/>
  <c r="X97" i="23"/>
  <c r="X71" i="23"/>
  <c r="X84" i="23"/>
  <c r="O135" i="23"/>
  <c r="O148" i="23"/>
  <c r="O57" i="23"/>
  <c r="O122" i="23"/>
  <c r="O83" i="23"/>
  <c r="O109" i="23"/>
  <c r="O96" i="23"/>
  <c r="O70" i="23"/>
  <c r="N134" i="23"/>
  <c r="N121" i="23"/>
  <c r="N147" i="23"/>
  <c r="N108" i="23"/>
  <c r="N95" i="23"/>
  <c r="N69" i="23"/>
  <c r="N82" i="23"/>
  <c r="N56" i="23"/>
  <c r="E133" i="23"/>
  <c r="E146" i="23"/>
  <c r="E120" i="23"/>
  <c r="E107" i="23"/>
  <c r="E94" i="23"/>
  <c r="E55" i="23"/>
  <c r="E68" i="23"/>
  <c r="E81" i="23"/>
  <c r="S131" i="23"/>
  <c r="S144" i="23"/>
  <c r="S92" i="23"/>
  <c r="S118" i="23"/>
  <c r="S79" i="23"/>
  <c r="S66" i="23"/>
  <c r="S105" i="23"/>
  <c r="S53" i="23"/>
  <c r="J130" i="23"/>
  <c r="J143" i="23"/>
  <c r="J104" i="23"/>
  <c r="J117" i="23"/>
  <c r="J91" i="23"/>
  <c r="J78" i="23"/>
  <c r="J52" i="23"/>
  <c r="J65" i="23"/>
  <c r="Q142" i="23"/>
  <c r="Q116" i="23"/>
  <c r="Q103" i="23"/>
  <c r="Q90" i="23"/>
  <c r="Q129" i="23"/>
  <c r="Q77" i="23"/>
  <c r="Q51" i="23"/>
  <c r="Q64" i="23"/>
  <c r="P150" i="23"/>
  <c r="P137" i="23"/>
  <c r="P124" i="23"/>
  <c r="P111" i="23"/>
  <c r="P85" i="23"/>
  <c r="P98" i="23"/>
  <c r="P59" i="23"/>
  <c r="P72" i="23"/>
  <c r="G136" i="23"/>
  <c r="G149" i="23"/>
  <c r="G110" i="23"/>
  <c r="G123" i="23"/>
  <c r="G71" i="23"/>
  <c r="G84" i="23"/>
  <c r="G97" i="23"/>
  <c r="G58" i="23"/>
  <c r="M134" i="23"/>
  <c r="M147" i="23"/>
  <c r="M121" i="23"/>
  <c r="M108" i="23"/>
  <c r="M69" i="23"/>
  <c r="M56" i="23"/>
  <c r="M95" i="23"/>
  <c r="M82" i="23"/>
  <c r="O151" i="23"/>
  <c r="O138" i="23"/>
  <c r="O125" i="23"/>
  <c r="O112" i="23"/>
  <c r="O99" i="23"/>
  <c r="O60" i="23"/>
  <c r="O73" i="23"/>
  <c r="O86" i="23"/>
  <c r="V150" i="23"/>
  <c r="V137" i="23"/>
  <c r="V124" i="23"/>
  <c r="V85" i="23"/>
  <c r="V111" i="23"/>
  <c r="V98" i="23"/>
  <c r="V59" i="23"/>
  <c r="V72" i="23"/>
  <c r="AC149" i="23"/>
  <c r="AC123" i="23"/>
  <c r="AC97" i="23"/>
  <c r="AC136" i="23"/>
  <c r="AC110" i="23"/>
  <c r="AC84" i="23"/>
  <c r="AC71" i="23"/>
  <c r="AC58" i="23"/>
  <c r="E149" i="23"/>
  <c r="E136" i="23"/>
  <c r="E97" i="23"/>
  <c r="E123" i="23"/>
  <c r="E71" i="23"/>
  <c r="E84" i="23"/>
  <c r="E110" i="23"/>
  <c r="E58" i="23"/>
  <c r="AA147" i="23"/>
  <c r="AA134" i="23"/>
  <c r="AA108" i="23"/>
  <c r="AA121" i="23"/>
  <c r="AA95" i="23"/>
  <c r="AA82" i="23"/>
  <c r="AA56" i="23"/>
  <c r="AA69" i="23"/>
  <c r="C147" i="23"/>
  <c r="C134" i="23"/>
  <c r="C108" i="23"/>
  <c r="C121" i="23"/>
  <c r="C95" i="23"/>
  <c r="C69" i="23"/>
  <c r="C82" i="23"/>
  <c r="C56" i="23"/>
  <c r="R146" i="23"/>
  <c r="R133" i="23"/>
  <c r="R120" i="23"/>
  <c r="R107" i="23"/>
  <c r="R55" i="23"/>
  <c r="R94" i="23"/>
  <c r="R81" i="23"/>
  <c r="R68" i="23"/>
  <c r="Q145" i="23"/>
  <c r="Q132" i="23"/>
  <c r="Q106" i="23"/>
  <c r="Q119" i="23"/>
  <c r="Q54" i="23"/>
  <c r="Q93" i="23"/>
  <c r="Q67" i="23"/>
  <c r="Q80" i="23"/>
  <c r="X144" i="23"/>
  <c r="X118" i="23"/>
  <c r="X131" i="23"/>
  <c r="X105" i="23"/>
  <c r="X92" i="23"/>
  <c r="X79" i="23"/>
  <c r="X53" i="23"/>
  <c r="X66" i="23"/>
  <c r="P144" i="23"/>
  <c r="P118" i="23"/>
  <c r="P131" i="23"/>
  <c r="P105" i="23"/>
  <c r="P92" i="23"/>
  <c r="P53" i="23"/>
  <c r="P66" i="23"/>
  <c r="P79" i="23"/>
  <c r="W143" i="23"/>
  <c r="W130" i="23"/>
  <c r="W104" i="23"/>
  <c r="W91" i="23"/>
  <c r="W78" i="23"/>
  <c r="W52" i="23"/>
  <c r="W65" i="23"/>
  <c r="W117" i="23"/>
  <c r="AD142" i="23"/>
  <c r="AD129" i="23"/>
  <c r="AD116" i="23"/>
  <c r="AD103" i="23"/>
  <c r="AD90" i="23"/>
  <c r="AD77" i="23"/>
  <c r="AD64" i="23"/>
  <c r="AD51" i="23"/>
  <c r="F142" i="23"/>
  <c r="F129" i="23"/>
  <c r="F116" i="23"/>
  <c r="F77" i="23"/>
  <c r="F103" i="23"/>
  <c r="F64" i="23"/>
  <c r="F90" i="23"/>
  <c r="F51" i="23"/>
  <c r="AC151" i="23"/>
  <c r="AC138" i="23"/>
  <c r="AC112" i="23"/>
  <c r="AC125" i="23"/>
  <c r="AC60" i="23"/>
  <c r="AC99" i="23"/>
  <c r="AC86" i="23"/>
  <c r="AC73" i="23"/>
  <c r="U151" i="23"/>
  <c r="U138" i="23"/>
  <c r="U60" i="23"/>
  <c r="U112" i="23"/>
  <c r="U125" i="23"/>
  <c r="U99" i="23"/>
  <c r="U86" i="23"/>
  <c r="U73" i="23"/>
  <c r="M138" i="23"/>
  <c r="M151" i="23"/>
  <c r="M125" i="23"/>
  <c r="M112" i="23"/>
  <c r="M60" i="23"/>
  <c r="M73" i="23"/>
  <c r="M86" i="23"/>
  <c r="M99" i="23"/>
  <c r="E138" i="23"/>
  <c r="E151" i="23"/>
  <c r="E125" i="23"/>
  <c r="E112" i="23"/>
  <c r="E60" i="23"/>
  <c r="E86" i="23"/>
  <c r="E99" i="23"/>
  <c r="AB150" i="23"/>
  <c r="AB124" i="23"/>
  <c r="AB137" i="23"/>
  <c r="AB111" i="23"/>
  <c r="AB98" i="23"/>
  <c r="AB72" i="23"/>
  <c r="AB59" i="23"/>
  <c r="AB85" i="23"/>
  <c r="T150" i="23"/>
  <c r="T124" i="23"/>
  <c r="T137" i="23"/>
  <c r="T98" i="23"/>
  <c r="T72" i="23"/>
  <c r="T111" i="23"/>
  <c r="T85" i="23"/>
  <c r="T59" i="23"/>
  <c r="L150" i="23"/>
  <c r="L124" i="23"/>
  <c r="L137" i="23"/>
  <c r="L98" i="23"/>
  <c r="L72" i="23"/>
  <c r="L111" i="23"/>
  <c r="L59" i="23"/>
  <c r="L85" i="23"/>
  <c r="D124" i="23"/>
  <c r="D150" i="23"/>
  <c r="D137" i="23"/>
  <c r="D111" i="23"/>
  <c r="D98" i="23"/>
  <c r="D85" i="23"/>
  <c r="D72" i="23"/>
  <c r="D59" i="23"/>
  <c r="AA149" i="23"/>
  <c r="AA136" i="23"/>
  <c r="AA123" i="23"/>
  <c r="AA97" i="23"/>
  <c r="AA71" i="23"/>
  <c r="AA58" i="23"/>
  <c r="AA110" i="23"/>
  <c r="AA84" i="23"/>
  <c r="S149" i="23"/>
  <c r="S136" i="23"/>
  <c r="S123" i="23"/>
  <c r="S110" i="23"/>
  <c r="S97" i="23"/>
  <c r="S84" i="23"/>
  <c r="S71" i="23"/>
  <c r="S58" i="23"/>
  <c r="K149" i="23"/>
  <c r="K123" i="23"/>
  <c r="K110" i="23"/>
  <c r="K136" i="23"/>
  <c r="K97" i="23"/>
  <c r="K58" i="23"/>
  <c r="K71" i="23"/>
  <c r="K84" i="23"/>
  <c r="C149" i="23"/>
  <c r="C136" i="23"/>
  <c r="C123" i="23"/>
  <c r="C110" i="23"/>
  <c r="C97" i="23"/>
  <c r="C71" i="23"/>
  <c r="C84" i="23"/>
  <c r="C58" i="23"/>
  <c r="Z135" i="23"/>
  <c r="Z148" i="23"/>
  <c r="Z96" i="23"/>
  <c r="Z122" i="23"/>
  <c r="Z83" i="23"/>
  <c r="Z70" i="23"/>
  <c r="Z109" i="23"/>
  <c r="Z57" i="23"/>
  <c r="R135" i="23"/>
  <c r="R148" i="23"/>
  <c r="R122" i="23"/>
  <c r="R96" i="23"/>
  <c r="R83" i="23"/>
  <c r="R109" i="23"/>
  <c r="R70" i="23"/>
  <c r="R57" i="23"/>
  <c r="J135" i="23"/>
  <c r="J96" i="23"/>
  <c r="J109" i="23"/>
  <c r="J148" i="23"/>
  <c r="J122" i="23"/>
  <c r="J83" i="23"/>
  <c r="J70" i="23"/>
  <c r="J57" i="23"/>
  <c r="B148" i="23"/>
  <c r="B135" i="23"/>
  <c r="B122" i="23"/>
  <c r="B109" i="23"/>
  <c r="B96" i="23"/>
  <c r="B83" i="23"/>
  <c r="B70" i="23"/>
  <c r="B57" i="23"/>
  <c r="Y147" i="23"/>
  <c r="Y134" i="23"/>
  <c r="Y121" i="23"/>
  <c r="Y95" i="23"/>
  <c r="Y108" i="23"/>
  <c r="Y82" i="23"/>
  <c r="Y69" i="23"/>
  <c r="Y56" i="23"/>
  <c r="Q134" i="23"/>
  <c r="Q108" i="23"/>
  <c r="Q95" i="23"/>
  <c r="Q147" i="23"/>
  <c r="Q121" i="23"/>
  <c r="Q82" i="23"/>
  <c r="Q56" i="23"/>
  <c r="Q69" i="23"/>
  <c r="I134" i="23"/>
  <c r="I147" i="23"/>
  <c r="I95" i="23"/>
  <c r="I108" i="23"/>
  <c r="I82" i="23"/>
  <c r="I121" i="23"/>
  <c r="I56" i="23"/>
  <c r="I69" i="23"/>
  <c r="AF146" i="23"/>
  <c r="AF133" i="23"/>
  <c r="AF107" i="23"/>
  <c r="AF120" i="23"/>
  <c r="AF94" i="23"/>
  <c r="AF68" i="23"/>
  <c r="AF81" i="23"/>
  <c r="AF55" i="23"/>
  <c r="X146" i="23"/>
  <c r="X133" i="23"/>
  <c r="X107" i="23"/>
  <c r="X94" i="23"/>
  <c r="X120" i="23"/>
  <c r="X68" i="23"/>
  <c r="X81" i="23"/>
  <c r="X55" i="23"/>
  <c r="P146" i="23"/>
  <c r="P133" i="23"/>
  <c r="P107" i="23"/>
  <c r="P120" i="23"/>
  <c r="P94" i="23"/>
  <c r="P68" i="23"/>
  <c r="P81" i="23"/>
  <c r="P55" i="23"/>
  <c r="H146" i="23"/>
  <c r="H133" i="23"/>
  <c r="H120" i="23"/>
  <c r="H107" i="23"/>
  <c r="H94" i="23"/>
  <c r="H68" i="23"/>
  <c r="H81" i="23"/>
  <c r="H55" i="23"/>
  <c r="AE145" i="23"/>
  <c r="AE132" i="23"/>
  <c r="AE106" i="23"/>
  <c r="AE93" i="23"/>
  <c r="AE119" i="23"/>
  <c r="AE80" i="23"/>
  <c r="AE67" i="23"/>
  <c r="AE54" i="23"/>
  <c r="W145" i="23"/>
  <c r="W132" i="23"/>
  <c r="W106" i="23"/>
  <c r="W119" i="23"/>
  <c r="W93" i="23"/>
  <c r="W80" i="23"/>
  <c r="W54" i="23"/>
  <c r="W67" i="23"/>
  <c r="O145" i="23"/>
  <c r="O132" i="23"/>
  <c r="O106" i="23"/>
  <c r="O119" i="23"/>
  <c r="O93" i="23"/>
  <c r="O80" i="23"/>
  <c r="O67" i="23"/>
  <c r="O54" i="23"/>
  <c r="G145" i="23"/>
  <c r="G132" i="23"/>
  <c r="G106" i="23"/>
  <c r="G93" i="23"/>
  <c r="G80" i="23"/>
  <c r="G119" i="23"/>
  <c r="G67" i="23"/>
  <c r="G54" i="23"/>
  <c r="AD131" i="23"/>
  <c r="AD144" i="23"/>
  <c r="AD118" i="23"/>
  <c r="AD105" i="23"/>
  <c r="AD53" i="23"/>
  <c r="AD66" i="23"/>
  <c r="AD92" i="23"/>
  <c r="AD79" i="23"/>
  <c r="V131" i="23"/>
  <c r="V144" i="23"/>
  <c r="V118" i="23"/>
  <c r="V53" i="23"/>
  <c r="V66" i="23"/>
  <c r="V79" i="23"/>
  <c r="V105" i="23"/>
  <c r="V92" i="23"/>
  <c r="N131" i="23"/>
  <c r="N144" i="23"/>
  <c r="N118" i="23"/>
  <c r="N105" i="23"/>
  <c r="N53" i="23"/>
  <c r="N66" i="23"/>
  <c r="N92" i="23"/>
  <c r="N79" i="23"/>
  <c r="F131" i="23"/>
  <c r="F118" i="23"/>
  <c r="F144" i="23"/>
  <c r="F105" i="23"/>
  <c r="F53" i="23"/>
  <c r="F66" i="23"/>
  <c r="F79" i="23"/>
  <c r="F92" i="23"/>
  <c r="AC143" i="23"/>
  <c r="AC130" i="23"/>
  <c r="AC117" i="23"/>
  <c r="AC52" i="23"/>
  <c r="AC104" i="23"/>
  <c r="AC91" i="23"/>
  <c r="AC65" i="23"/>
  <c r="AC78" i="23"/>
  <c r="U143" i="23"/>
  <c r="U130" i="23"/>
  <c r="U104" i="23"/>
  <c r="U117" i="23"/>
  <c r="U52" i="23"/>
  <c r="U78" i="23"/>
  <c r="U91" i="23"/>
  <c r="U65" i="23"/>
  <c r="M117" i="23"/>
  <c r="M143" i="23"/>
  <c r="M104" i="23"/>
  <c r="M52" i="23"/>
  <c r="M130" i="23"/>
  <c r="M91" i="23"/>
  <c r="M78" i="23"/>
  <c r="M65" i="23"/>
  <c r="E143" i="23"/>
  <c r="E104" i="23"/>
  <c r="E52" i="23"/>
  <c r="E130" i="23"/>
  <c r="E117" i="23"/>
  <c r="E78" i="23"/>
  <c r="E91" i="23"/>
  <c r="E65" i="23"/>
  <c r="AB116" i="23"/>
  <c r="AB142" i="23"/>
  <c r="AB129" i="23"/>
  <c r="AB64" i="23"/>
  <c r="AB103" i="23"/>
  <c r="AB90" i="23"/>
  <c r="AB51" i="23"/>
  <c r="AB77" i="23"/>
  <c r="T116" i="23"/>
  <c r="T142" i="23"/>
  <c r="T129" i="23"/>
  <c r="T103" i="23"/>
  <c r="T90" i="23"/>
  <c r="T64" i="23"/>
  <c r="T77" i="23"/>
  <c r="T51" i="23"/>
  <c r="L116" i="23"/>
  <c r="L129" i="23"/>
  <c r="L142" i="23"/>
  <c r="L103" i="23"/>
  <c r="L90" i="23"/>
  <c r="L64" i="23"/>
  <c r="L77" i="23"/>
  <c r="L51" i="23"/>
  <c r="D116" i="23"/>
  <c r="D142" i="23"/>
  <c r="D129" i="23"/>
  <c r="D103" i="23"/>
  <c r="D90" i="23"/>
  <c r="D64" i="23"/>
  <c r="D77" i="23"/>
  <c r="D51" i="23"/>
  <c r="AA138" i="23"/>
  <c r="AA112" i="23"/>
  <c r="AA125" i="23"/>
  <c r="AA86" i="23"/>
  <c r="AA151" i="23"/>
  <c r="AA99" i="23"/>
  <c r="AA73" i="23"/>
  <c r="AA60" i="23"/>
  <c r="Z137" i="23"/>
  <c r="Z150" i="23"/>
  <c r="Z124" i="23"/>
  <c r="Z111" i="23"/>
  <c r="Z59" i="23"/>
  <c r="Z98" i="23"/>
  <c r="Z85" i="23"/>
  <c r="Z72" i="23"/>
  <c r="Y149" i="23"/>
  <c r="Y123" i="23"/>
  <c r="Y110" i="23"/>
  <c r="Y136" i="23"/>
  <c r="Y58" i="23"/>
  <c r="Y97" i="23"/>
  <c r="Y71" i="23"/>
  <c r="Y84" i="23"/>
  <c r="AF122" i="23"/>
  <c r="AF148" i="23"/>
  <c r="AF135" i="23"/>
  <c r="AF109" i="23"/>
  <c r="AF96" i="23"/>
  <c r="AF83" i="23"/>
  <c r="AF57" i="23"/>
  <c r="AF70" i="23"/>
  <c r="W147" i="23"/>
  <c r="W134" i="23"/>
  <c r="W121" i="23"/>
  <c r="W108" i="23"/>
  <c r="W95" i="23"/>
  <c r="W56" i="23"/>
  <c r="W82" i="23"/>
  <c r="W69" i="23"/>
  <c r="V133" i="23"/>
  <c r="V146" i="23"/>
  <c r="V94" i="23"/>
  <c r="V120" i="23"/>
  <c r="V107" i="23"/>
  <c r="V81" i="23"/>
  <c r="V68" i="23"/>
  <c r="V55" i="23"/>
  <c r="U132" i="23"/>
  <c r="U145" i="23"/>
  <c r="U119" i="23"/>
  <c r="U93" i="23"/>
  <c r="U80" i="23"/>
  <c r="U106" i="23"/>
  <c r="U67" i="23"/>
  <c r="U54" i="23"/>
  <c r="AB131" i="23"/>
  <c r="AB144" i="23"/>
  <c r="AB105" i="23"/>
  <c r="AB118" i="23"/>
  <c r="AB92" i="23"/>
  <c r="AB79" i="23"/>
  <c r="AB53" i="23"/>
  <c r="AB66" i="23"/>
  <c r="S130" i="23"/>
  <c r="S143" i="23"/>
  <c r="S117" i="23"/>
  <c r="S104" i="23"/>
  <c r="S91" i="23"/>
  <c r="S78" i="23"/>
  <c r="S52" i="23"/>
  <c r="S65" i="23"/>
  <c r="R129" i="23"/>
  <c r="R142" i="23"/>
  <c r="R116" i="23"/>
  <c r="R90" i="23"/>
  <c r="R51" i="23"/>
  <c r="R103" i="23"/>
  <c r="R77" i="23"/>
  <c r="R64" i="23"/>
  <c r="R151" i="23"/>
  <c r="R112" i="23"/>
  <c r="R125" i="23"/>
  <c r="R138" i="23"/>
  <c r="R86" i="23"/>
  <c r="R99" i="23"/>
  <c r="R73" i="23"/>
  <c r="R60" i="23"/>
  <c r="AF136" i="23"/>
  <c r="AF149" i="23"/>
  <c r="AF123" i="23"/>
  <c r="AF97" i="23"/>
  <c r="AF58" i="23"/>
  <c r="AF110" i="23"/>
  <c r="AF84" i="23"/>
  <c r="AF71" i="23"/>
  <c r="G148" i="23"/>
  <c r="G135" i="23"/>
  <c r="G122" i="23"/>
  <c r="G57" i="23"/>
  <c r="G96" i="23"/>
  <c r="G109" i="23"/>
  <c r="G70" i="23"/>
  <c r="G83" i="23"/>
  <c r="AC146" i="23"/>
  <c r="AC107" i="23"/>
  <c r="AC133" i="23"/>
  <c r="AC94" i="23"/>
  <c r="AC120" i="23"/>
  <c r="AC68" i="23"/>
  <c r="AC81" i="23"/>
  <c r="AC55" i="23"/>
  <c r="L132" i="23"/>
  <c r="L145" i="23"/>
  <c r="L119" i="23"/>
  <c r="L93" i="23"/>
  <c r="L80" i="23"/>
  <c r="L106" i="23"/>
  <c r="L54" i="23"/>
  <c r="L67" i="23"/>
  <c r="K131" i="23"/>
  <c r="K105" i="23"/>
  <c r="K92" i="23"/>
  <c r="K144" i="23"/>
  <c r="K118" i="23"/>
  <c r="K79" i="23"/>
  <c r="K53" i="23"/>
  <c r="K66" i="23"/>
  <c r="B143" i="23"/>
  <c r="B130" i="23"/>
  <c r="B117" i="23"/>
  <c r="B104" i="23"/>
  <c r="B78" i="23"/>
  <c r="B91" i="23"/>
  <c r="B65" i="23"/>
  <c r="B52" i="23"/>
  <c r="X150" i="23"/>
  <c r="X137" i="23"/>
  <c r="X111" i="23"/>
  <c r="X124" i="23"/>
  <c r="X85" i="23"/>
  <c r="X98" i="23"/>
  <c r="X59" i="23"/>
  <c r="X72" i="23"/>
  <c r="V135" i="23"/>
  <c r="V148" i="23"/>
  <c r="V122" i="23"/>
  <c r="V109" i="23"/>
  <c r="V57" i="23"/>
  <c r="V96" i="23"/>
  <c r="V70" i="23"/>
  <c r="V83" i="23"/>
  <c r="T146" i="23"/>
  <c r="T120" i="23"/>
  <c r="T133" i="23"/>
  <c r="T107" i="23"/>
  <c r="T94" i="23"/>
  <c r="T68" i="23"/>
  <c r="T55" i="23"/>
  <c r="T81" i="23"/>
  <c r="AE151" i="23"/>
  <c r="AE138" i="23"/>
  <c r="AE125" i="23"/>
  <c r="AE99" i="23"/>
  <c r="AE112" i="23"/>
  <c r="AE60" i="23"/>
  <c r="AE86" i="23"/>
  <c r="AE73" i="23"/>
  <c r="AD137" i="23"/>
  <c r="AD150" i="23"/>
  <c r="AD85" i="23"/>
  <c r="AD124" i="23"/>
  <c r="AD98" i="23"/>
  <c r="AD111" i="23"/>
  <c r="AD72" i="23"/>
  <c r="AD59" i="23"/>
  <c r="F150" i="23"/>
  <c r="F137" i="23"/>
  <c r="F124" i="23"/>
  <c r="F98" i="23"/>
  <c r="F111" i="23"/>
  <c r="F85" i="23"/>
  <c r="F59" i="23"/>
  <c r="F72" i="23"/>
  <c r="M149" i="23"/>
  <c r="M136" i="23"/>
  <c r="M123" i="23"/>
  <c r="M97" i="23"/>
  <c r="M110" i="23"/>
  <c r="M84" i="23"/>
  <c r="M71" i="23"/>
  <c r="M58" i="23"/>
  <c r="T148" i="23"/>
  <c r="T135" i="23"/>
  <c r="T109" i="23"/>
  <c r="T122" i="23"/>
  <c r="T96" i="23"/>
  <c r="T83" i="23"/>
  <c r="T70" i="23"/>
  <c r="T57" i="23"/>
  <c r="D148" i="23"/>
  <c r="D109" i="23"/>
  <c r="D122" i="23"/>
  <c r="D96" i="23"/>
  <c r="D83" i="23"/>
  <c r="D135" i="23"/>
  <c r="D57" i="23"/>
  <c r="D70" i="23"/>
  <c r="K147" i="23"/>
  <c r="K134" i="23"/>
  <c r="K108" i="23"/>
  <c r="K121" i="23"/>
  <c r="K95" i="23"/>
  <c r="K82" i="23"/>
  <c r="K56" i="23"/>
  <c r="K69" i="23"/>
  <c r="J133" i="23"/>
  <c r="J146" i="23"/>
  <c r="J120" i="23"/>
  <c r="J107" i="23"/>
  <c r="J55" i="23"/>
  <c r="J81" i="23"/>
  <c r="J68" i="23"/>
  <c r="J94" i="23"/>
  <c r="I145" i="23"/>
  <c r="I119" i="23"/>
  <c r="I106" i="23"/>
  <c r="I54" i="23"/>
  <c r="I132" i="23"/>
  <c r="I93" i="23"/>
  <c r="I80" i="23"/>
  <c r="I67" i="23"/>
  <c r="H144" i="23"/>
  <c r="H118" i="23"/>
  <c r="H131" i="23"/>
  <c r="H105" i="23"/>
  <c r="H92" i="23"/>
  <c r="H79" i="23"/>
  <c r="H66" i="23"/>
  <c r="H53" i="23"/>
  <c r="O143" i="23"/>
  <c r="O130" i="23"/>
  <c r="O117" i="23"/>
  <c r="O104" i="23"/>
  <c r="O91" i="23"/>
  <c r="O78" i="23"/>
  <c r="O65" i="23"/>
  <c r="O52" i="23"/>
  <c r="V142" i="23"/>
  <c r="V129" i="23"/>
  <c r="V116" i="23"/>
  <c r="V103" i="23"/>
  <c r="V90" i="23"/>
  <c r="V77" i="23"/>
  <c r="V64" i="23"/>
  <c r="V51" i="23"/>
  <c r="AB138" i="23"/>
  <c r="AB151" i="23"/>
  <c r="AB112" i="23"/>
  <c r="AB125" i="23"/>
  <c r="AB60" i="23"/>
  <c r="AB99" i="23"/>
  <c r="AB86" i="23"/>
  <c r="AB73" i="23"/>
  <c r="T138" i="23"/>
  <c r="T151" i="23"/>
  <c r="T112" i="23"/>
  <c r="T125" i="23"/>
  <c r="T60" i="23"/>
  <c r="T99" i="23"/>
  <c r="T86" i="23"/>
  <c r="T73" i="23"/>
  <c r="L138" i="23"/>
  <c r="L151" i="23"/>
  <c r="L125" i="23"/>
  <c r="L60" i="23"/>
  <c r="L73" i="23"/>
  <c r="L112" i="23"/>
  <c r="L86" i="23"/>
  <c r="L99" i="23"/>
  <c r="D138" i="23"/>
  <c r="D125" i="23"/>
  <c r="D60" i="23"/>
  <c r="D151" i="23"/>
  <c r="D112" i="23"/>
  <c r="D86" i="23"/>
  <c r="D99" i="23"/>
  <c r="D73" i="23"/>
  <c r="AA150" i="23"/>
  <c r="AA137" i="23"/>
  <c r="AA111" i="23"/>
  <c r="AA124" i="23"/>
  <c r="AA72" i="23"/>
  <c r="AA59" i="23"/>
  <c r="AA98" i="23"/>
  <c r="AA85" i="23"/>
  <c r="S150" i="23"/>
  <c r="S137" i="23"/>
  <c r="S124" i="23"/>
  <c r="S72" i="23"/>
  <c r="S59" i="23"/>
  <c r="S111" i="23"/>
  <c r="S98" i="23"/>
  <c r="S85" i="23"/>
  <c r="K137" i="23"/>
  <c r="K124" i="23"/>
  <c r="K150" i="23"/>
  <c r="K72" i="23"/>
  <c r="K111" i="23"/>
  <c r="K85" i="23"/>
  <c r="K98" i="23"/>
  <c r="C150" i="23"/>
  <c r="C137" i="23"/>
  <c r="C111" i="23"/>
  <c r="C98" i="23"/>
  <c r="C72" i="23"/>
  <c r="C59" i="23"/>
  <c r="C124" i="23"/>
  <c r="C85" i="23"/>
  <c r="Z149" i="23"/>
  <c r="Z123" i="23"/>
  <c r="Z136" i="23"/>
  <c r="Z110" i="23"/>
  <c r="Z97" i="23"/>
  <c r="Z71" i="23"/>
  <c r="Z58" i="23"/>
  <c r="Z84" i="23"/>
  <c r="R149" i="23"/>
  <c r="R136" i="23"/>
  <c r="R123" i="23"/>
  <c r="R110" i="23"/>
  <c r="R97" i="23"/>
  <c r="R84" i="23"/>
  <c r="R71" i="23"/>
  <c r="R58" i="23"/>
  <c r="J123" i="23"/>
  <c r="J136" i="23"/>
  <c r="J149" i="23"/>
  <c r="J97" i="23"/>
  <c r="J110" i="23"/>
  <c r="J58" i="23"/>
  <c r="J84" i="23"/>
  <c r="J71" i="23"/>
  <c r="B149" i="23"/>
  <c r="B123" i="23"/>
  <c r="B110" i="23"/>
  <c r="B97" i="23"/>
  <c r="B136" i="23"/>
  <c r="B84" i="23"/>
  <c r="B71" i="23"/>
  <c r="B58" i="23"/>
  <c r="Y148" i="23"/>
  <c r="Y135" i="23"/>
  <c r="Y122" i="23"/>
  <c r="Y70" i="23"/>
  <c r="Y109" i="23"/>
  <c r="Y96" i="23"/>
  <c r="Y57" i="23"/>
  <c r="Y83" i="23"/>
  <c r="Q148" i="23"/>
  <c r="Q135" i="23"/>
  <c r="Q109" i="23"/>
  <c r="Q70" i="23"/>
  <c r="Q96" i="23"/>
  <c r="Q122" i="23"/>
  <c r="Q83" i="23"/>
  <c r="Q57" i="23"/>
  <c r="I135" i="23"/>
  <c r="I148" i="23"/>
  <c r="I109" i="23"/>
  <c r="I122" i="23"/>
  <c r="I70" i="23"/>
  <c r="I96" i="23"/>
  <c r="I57" i="23"/>
  <c r="I83" i="23"/>
  <c r="AF147" i="23"/>
  <c r="AF134" i="23"/>
  <c r="AF95" i="23"/>
  <c r="AF108" i="23"/>
  <c r="AF82" i="23"/>
  <c r="AF121" i="23"/>
  <c r="AF56" i="23"/>
  <c r="AF69" i="23"/>
  <c r="X147" i="23"/>
  <c r="X134" i="23"/>
  <c r="X121" i="23"/>
  <c r="X95" i="23"/>
  <c r="X108" i="23"/>
  <c r="X82" i="23"/>
  <c r="X69" i="23"/>
  <c r="X56" i="23"/>
  <c r="P134" i="23"/>
  <c r="P147" i="23"/>
  <c r="P121" i="23"/>
  <c r="P95" i="23"/>
  <c r="P82" i="23"/>
  <c r="P56" i="23"/>
  <c r="P108" i="23"/>
  <c r="P69" i="23"/>
  <c r="H134" i="23"/>
  <c r="H147" i="23"/>
  <c r="H95" i="23"/>
  <c r="H108" i="23"/>
  <c r="H121" i="23"/>
  <c r="H82" i="23"/>
  <c r="H56" i="23"/>
  <c r="H69" i="23"/>
  <c r="AE146" i="23"/>
  <c r="AE133" i="23"/>
  <c r="AE120" i="23"/>
  <c r="AE94" i="23"/>
  <c r="AE107" i="23"/>
  <c r="AE68" i="23"/>
  <c r="AE81" i="23"/>
  <c r="AE55" i="23"/>
  <c r="W146" i="23"/>
  <c r="W133" i="23"/>
  <c r="W94" i="23"/>
  <c r="W120" i="23"/>
  <c r="W68" i="23"/>
  <c r="W81" i="23"/>
  <c r="W107" i="23"/>
  <c r="W55" i="23"/>
  <c r="O133" i="23"/>
  <c r="O107" i="23"/>
  <c r="O94" i="23"/>
  <c r="O68" i="23"/>
  <c r="O81" i="23"/>
  <c r="O120" i="23"/>
  <c r="O55" i="23"/>
  <c r="O146" i="23"/>
  <c r="G133" i="23"/>
  <c r="G146" i="23"/>
  <c r="G94" i="23"/>
  <c r="G120" i="23"/>
  <c r="G107" i="23"/>
  <c r="G68" i="23"/>
  <c r="G81" i="23"/>
  <c r="G55" i="23"/>
  <c r="AD145" i="23"/>
  <c r="AD106" i="23"/>
  <c r="AD119" i="23"/>
  <c r="AD93" i="23"/>
  <c r="AD80" i="23"/>
  <c r="AD132" i="23"/>
  <c r="AD67" i="23"/>
  <c r="AD54" i="23"/>
  <c r="V145" i="23"/>
  <c r="V106" i="23"/>
  <c r="V132" i="23"/>
  <c r="V93" i="23"/>
  <c r="V80" i="23"/>
  <c r="V54" i="23"/>
  <c r="V119" i="23"/>
  <c r="V67" i="23"/>
  <c r="N145" i="23"/>
  <c r="N132" i="23"/>
  <c r="N106" i="23"/>
  <c r="N119" i="23"/>
  <c r="N93" i="23"/>
  <c r="N80" i="23"/>
  <c r="N67" i="23"/>
  <c r="N54" i="23"/>
  <c r="F145" i="23"/>
  <c r="F132" i="23"/>
  <c r="F106" i="23"/>
  <c r="F93" i="23"/>
  <c r="F119" i="23"/>
  <c r="F80" i="23"/>
  <c r="F67" i="23"/>
  <c r="F54" i="23"/>
  <c r="AC144" i="23"/>
  <c r="AC131" i="23"/>
  <c r="AC105" i="23"/>
  <c r="AC118" i="23"/>
  <c r="AC92" i="23"/>
  <c r="AC66" i="23"/>
  <c r="AC79" i="23"/>
  <c r="AC53" i="23"/>
  <c r="U144" i="23"/>
  <c r="U105" i="23"/>
  <c r="U131" i="23"/>
  <c r="U92" i="23"/>
  <c r="U118" i="23"/>
  <c r="U66" i="23"/>
  <c r="U79" i="23"/>
  <c r="U53" i="23"/>
  <c r="M144" i="23"/>
  <c r="M118" i="23"/>
  <c r="M105" i="23"/>
  <c r="M131" i="23"/>
  <c r="M92" i="23"/>
  <c r="M66" i="23"/>
  <c r="M79" i="23"/>
  <c r="M53" i="23"/>
  <c r="E131" i="23"/>
  <c r="E144" i="23"/>
  <c r="E118" i="23"/>
  <c r="E105" i="23"/>
  <c r="E92" i="23"/>
  <c r="E66" i="23"/>
  <c r="E79" i="23"/>
  <c r="E53" i="23"/>
  <c r="AB130" i="23"/>
  <c r="AB143" i="23"/>
  <c r="AB117" i="23"/>
  <c r="AB104" i="23"/>
  <c r="AB52" i="23"/>
  <c r="AB91" i="23"/>
  <c r="AB65" i="23"/>
  <c r="AB78" i="23"/>
  <c r="T130" i="23"/>
  <c r="T143" i="23"/>
  <c r="T117" i="23"/>
  <c r="T52" i="23"/>
  <c r="T104" i="23"/>
  <c r="T78" i="23"/>
  <c r="T91" i="23"/>
  <c r="T65" i="23"/>
  <c r="L130" i="23"/>
  <c r="L143" i="23"/>
  <c r="L104" i="23"/>
  <c r="L117" i="23"/>
  <c r="L52" i="23"/>
  <c r="L91" i="23"/>
  <c r="L78" i="23"/>
  <c r="L65" i="23"/>
  <c r="D130" i="23"/>
  <c r="D143" i="23"/>
  <c r="D91" i="23"/>
  <c r="D104" i="23"/>
  <c r="D52" i="23"/>
  <c r="D117" i="23"/>
  <c r="D78" i="23"/>
  <c r="D65" i="23"/>
  <c r="AA142" i="23"/>
  <c r="AA116" i="23"/>
  <c r="AA129" i="23"/>
  <c r="AA90" i="23"/>
  <c r="AA64" i="23"/>
  <c r="AA51" i="23"/>
  <c r="AA103" i="23"/>
  <c r="AA77" i="23"/>
  <c r="S142" i="23"/>
  <c r="S116" i="23"/>
  <c r="S129" i="23"/>
  <c r="S90" i="23"/>
  <c r="S103" i="23"/>
  <c r="S64" i="23"/>
  <c r="S51" i="23"/>
  <c r="S77" i="23"/>
  <c r="K129" i="23"/>
  <c r="K116" i="23"/>
  <c r="K142" i="23"/>
  <c r="K90" i="23"/>
  <c r="K103" i="23"/>
  <c r="K64" i="23"/>
  <c r="K51" i="23"/>
  <c r="K77" i="23"/>
  <c r="C129" i="23"/>
  <c r="C90" i="23"/>
  <c r="C142" i="23"/>
  <c r="C116" i="23"/>
  <c r="C103" i="23"/>
  <c r="C64" i="23"/>
  <c r="C51" i="23"/>
  <c r="S19" i="28"/>
  <c r="P23" i="28"/>
  <c r="S21" i="28"/>
  <c r="R20" i="28"/>
  <c r="Q19" i="28"/>
  <c r="T21" i="28"/>
  <c r="N20" i="28"/>
  <c r="Q23" i="28"/>
  <c r="R19" i="28"/>
  <c r="P19" i="28"/>
  <c r="P22" i="28"/>
  <c r="S20" i="28"/>
  <c r="N21" i="28"/>
  <c r="T22" i="28"/>
  <c r="S23" i="28"/>
  <c r="O19" i="28"/>
  <c r="Q22" i="28"/>
  <c r="U23" i="28"/>
  <c r="U22" i="28"/>
  <c r="P21" i="28"/>
  <c r="R22" i="28"/>
  <c r="T23" i="28"/>
  <c r="N22" i="28"/>
  <c r="Q21" i="28"/>
  <c r="S22" i="28"/>
  <c r="O20" i="28"/>
  <c r="T19" i="28"/>
  <c r="N23" i="28"/>
  <c r="T20" i="28"/>
  <c r="R21" i="28"/>
  <c r="P20" i="28"/>
  <c r="U19" i="28"/>
  <c r="U21" i="28"/>
  <c r="R23" i="28"/>
  <c r="O21" i="28"/>
  <c r="Q20" i="28"/>
  <c r="N19" i="28"/>
  <c r="U20" i="28"/>
  <c r="J39" i="28"/>
  <c r="H44" i="28"/>
  <c r="H42" i="28"/>
  <c r="J44" i="28"/>
  <c r="I47" i="28"/>
  <c r="I40" i="28"/>
  <c r="J42" i="28"/>
  <c r="I44" i="28"/>
  <c r="H47" i="28"/>
  <c r="H40" i="28"/>
  <c r="I42" i="28"/>
  <c r="H45" i="28"/>
  <c r="J47" i="28"/>
  <c r="J40" i="28"/>
  <c r="H41" i="28"/>
  <c r="J45" i="28"/>
  <c r="J38" i="28"/>
  <c r="J19" i="28" s="1"/>
  <c r="J41" i="28"/>
  <c r="H43" i="28"/>
  <c r="I45" i="28"/>
  <c r="I46" i="28"/>
  <c r="I23" i="28" s="1"/>
  <c r="I39" i="28"/>
  <c r="H38" i="28"/>
  <c r="I41" i="28"/>
  <c r="J43" i="28"/>
  <c r="H46" i="28"/>
  <c r="H39" i="28"/>
  <c r="I38" i="28"/>
  <c r="I19" i="28" s="1"/>
  <c r="I43" i="28"/>
  <c r="J46" i="28"/>
  <c r="G38" i="28"/>
  <c r="B44" i="26"/>
  <c r="K44" i="26" s="1"/>
  <c r="B45" i="26"/>
  <c r="K45" i="26" s="1"/>
  <c r="B46" i="26"/>
  <c r="K46" i="26" s="1"/>
  <c r="B39" i="26"/>
  <c r="K39" i="26" s="1"/>
  <c r="K47" i="26"/>
  <c r="G21" i="26"/>
  <c r="E38" i="26"/>
  <c r="D38" i="26"/>
  <c r="G38" i="26"/>
  <c r="G19" i="26" s="1"/>
  <c r="B38" i="26"/>
  <c r="C38" i="26"/>
  <c r="C22" i="26"/>
  <c r="F38" i="26"/>
  <c r="D45" i="28"/>
  <c r="G44" i="28"/>
  <c r="D40" i="28"/>
  <c r="G40" i="28"/>
  <c r="D44" i="28"/>
  <c r="D41" i="28"/>
  <c r="C47" i="28"/>
  <c r="G46" i="28"/>
  <c r="D43" i="28"/>
  <c r="E40" i="28"/>
  <c r="G42" i="28"/>
  <c r="E39" i="28"/>
  <c r="C42" i="28"/>
  <c r="E38" i="28"/>
  <c r="D47" i="28"/>
  <c r="C44" i="28"/>
  <c r="E46" i="28"/>
  <c r="F44" i="28"/>
  <c r="G43" i="28"/>
  <c r="G21" i="28" s="1"/>
  <c r="B41" i="28"/>
  <c r="F39" i="28"/>
  <c r="F40" i="28"/>
  <c r="E45" i="28"/>
  <c r="B46" i="28"/>
  <c r="B43" i="28"/>
  <c r="E41" i="28"/>
  <c r="C39" i="28"/>
  <c r="F38" i="28"/>
  <c r="B44" i="28"/>
  <c r="E47" i="28"/>
  <c r="C46" i="28"/>
  <c r="F45" i="28"/>
  <c r="F43" i="28"/>
  <c r="C41" i="28"/>
  <c r="B38" i="28"/>
  <c r="G41" i="28"/>
  <c r="G20" i="28" s="1"/>
  <c r="G47" i="28"/>
  <c r="G45" i="28"/>
  <c r="C43" i="28"/>
  <c r="C38" i="28"/>
  <c r="G39" i="28"/>
  <c r="F41" i="28"/>
  <c r="F46" i="28"/>
  <c r="E42" i="28"/>
  <c r="F47" i="28"/>
  <c r="B45" i="28"/>
  <c r="B42" i="28"/>
  <c r="B40" i="28"/>
  <c r="D46" i="28"/>
  <c r="D38" i="28"/>
  <c r="B39" i="28"/>
  <c r="E43" i="28"/>
  <c r="B47" i="28"/>
  <c r="C45" i="28"/>
  <c r="E44" i="28"/>
  <c r="E22" i="28" s="1"/>
  <c r="F42" i="28"/>
  <c r="C40" i="28"/>
  <c r="D42" i="28"/>
  <c r="D39" i="28"/>
  <c r="A91" i="23"/>
  <c r="A104" i="23" s="1"/>
  <c r="A117" i="23" s="1"/>
  <c r="A130" i="23" s="1"/>
  <c r="A143" i="23" s="1"/>
  <c r="A95" i="23"/>
  <c r="A108" i="23" s="1"/>
  <c r="A121" i="23" s="1"/>
  <c r="A134" i="23" s="1"/>
  <c r="A147" i="23" s="1"/>
  <c r="A94" i="23"/>
  <c r="A107" i="23" s="1"/>
  <c r="A120" i="23" s="1"/>
  <c r="A133" i="23" s="1"/>
  <c r="A146" i="23" s="1"/>
  <c r="A71" i="23"/>
  <c r="A84" i="23" s="1"/>
  <c r="A97" i="23" s="1"/>
  <c r="A110" i="23" s="1"/>
  <c r="A123" i="23" s="1"/>
  <c r="A136" i="23" s="1"/>
  <c r="A149" i="23" s="1"/>
  <c r="A72" i="23"/>
  <c r="A85" i="23" s="1"/>
  <c r="A47" i="23"/>
  <c r="A38" i="23"/>
  <c r="A44" i="23"/>
  <c r="A41" i="23"/>
  <c r="A40" i="23"/>
  <c r="A39" i="23"/>
  <c r="AA63" i="23"/>
  <c r="AA76" i="23" s="1"/>
  <c r="AA89" i="23" s="1"/>
  <c r="AA102" i="23" s="1"/>
  <c r="AA115" i="23" s="1"/>
  <c r="AA128" i="23" s="1"/>
  <c r="AA141" i="23" s="1"/>
  <c r="Y63" i="23"/>
  <c r="Y76" i="23" s="1"/>
  <c r="Y89" i="23" s="1"/>
  <c r="Y102" i="23" s="1"/>
  <c r="Y115" i="23" s="1"/>
  <c r="Y128" i="23" s="1"/>
  <c r="Y141" i="23" s="1"/>
  <c r="S63" i="23"/>
  <c r="S76" i="23" s="1"/>
  <c r="S89" i="23" s="1"/>
  <c r="S102" i="23" s="1"/>
  <c r="S115" i="23" s="1"/>
  <c r="S128" i="23" s="1"/>
  <c r="S141" i="23" s="1"/>
  <c r="Q63" i="23"/>
  <c r="Q76" i="23" s="1"/>
  <c r="Q89" i="23" s="1"/>
  <c r="Q102" i="23" s="1"/>
  <c r="Q115" i="23" s="1"/>
  <c r="Q128" i="23" s="1"/>
  <c r="Q141" i="23" s="1"/>
  <c r="K63" i="23"/>
  <c r="K76" i="23" s="1"/>
  <c r="K89" i="23" s="1"/>
  <c r="K102" i="23" s="1"/>
  <c r="K115" i="23" s="1"/>
  <c r="K128" i="23" s="1"/>
  <c r="K141" i="23" s="1"/>
  <c r="AD63" i="23"/>
  <c r="AD76" i="23" s="1"/>
  <c r="AD89" i="23" s="1"/>
  <c r="AD102" i="23" s="1"/>
  <c r="AD115" i="23" s="1"/>
  <c r="AD128" i="23" s="1"/>
  <c r="AD141" i="23" s="1"/>
  <c r="V63" i="23"/>
  <c r="V76" i="23" s="1"/>
  <c r="V89" i="23" s="1"/>
  <c r="V102" i="23" s="1"/>
  <c r="V115" i="23" s="1"/>
  <c r="V128" i="23" s="1"/>
  <c r="V141" i="23" s="1"/>
  <c r="N63" i="23"/>
  <c r="N76" i="23" s="1"/>
  <c r="N89" i="23" s="1"/>
  <c r="N102" i="23" s="1"/>
  <c r="N115" i="23" s="1"/>
  <c r="N128" i="23" s="1"/>
  <c r="N141" i="23" s="1"/>
  <c r="F63" i="23"/>
  <c r="F76" i="23" s="1"/>
  <c r="F89" i="23" s="1"/>
  <c r="F102" i="23" s="1"/>
  <c r="F115" i="23" s="1"/>
  <c r="F128" i="23" s="1"/>
  <c r="F141" i="23" s="1"/>
  <c r="AC63" i="23"/>
  <c r="AC76" i="23" s="1"/>
  <c r="AC89" i="23" s="1"/>
  <c r="AC102" i="23" s="1"/>
  <c r="AC115" i="23" s="1"/>
  <c r="AC128" i="23" s="1"/>
  <c r="AC141" i="23" s="1"/>
  <c r="U63" i="23"/>
  <c r="U76" i="23" s="1"/>
  <c r="U89" i="23" s="1"/>
  <c r="U102" i="23" s="1"/>
  <c r="U115" i="23" s="1"/>
  <c r="U128" i="23" s="1"/>
  <c r="U141" i="23" s="1"/>
  <c r="M63" i="23"/>
  <c r="M76" i="23" s="1"/>
  <c r="M89" i="23" s="1"/>
  <c r="M102" i="23" s="1"/>
  <c r="M115" i="23" s="1"/>
  <c r="M128" i="23" s="1"/>
  <c r="M141" i="23" s="1"/>
  <c r="E63" i="23"/>
  <c r="E76" i="23" s="1"/>
  <c r="E89" i="23" s="1"/>
  <c r="E102" i="23" s="1"/>
  <c r="E115" i="23" s="1"/>
  <c r="E128" i="23" s="1"/>
  <c r="E141" i="23" s="1"/>
  <c r="AB63" i="23"/>
  <c r="AB76" i="23" s="1"/>
  <c r="AB89" i="23" s="1"/>
  <c r="AB102" i="23" s="1"/>
  <c r="AB115" i="23" s="1"/>
  <c r="AB128" i="23" s="1"/>
  <c r="AB141" i="23" s="1"/>
  <c r="T63" i="23"/>
  <c r="T76" i="23" s="1"/>
  <c r="T89" i="23" s="1"/>
  <c r="T102" i="23" s="1"/>
  <c r="T115" i="23" s="1"/>
  <c r="T128" i="23" s="1"/>
  <c r="T141" i="23" s="1"/>
  <c r="L63" i="23"/>
  <c r="L76" i="23" s="1"/>
  <c r="L89" i="23" s="1"/>
  <c r="L102" i="23" s="1"/>
  <c r="L115" i="23" s="1"/>
  <c r="L128" i="23" s="1"/>
  <c r="L141" i="23" s="1"/>
  <c r="D63" i="23"/>
  <c r="D76" i="23" s="1"/>
  <c r="D89" i="23" s="1"/>
  <c r="D102" i="23" s="1"/>
  <c r="D115" i="23" s="1"/>
  <c r="D128" i="23" s="1"/>
  <c r="D141" i="23" s="1"/>
  <c r="Z63" i="23"/>
  <c r="Z76" i="23" s="1"/>
  <c r="Z89" i="23" s="1"/>
  <c r="Z102" i="23" s="1"/>
  <c r="Z115" i="23" s="1"/>
  <c r="Z128" i="23" s="1"/>
  <c r="Z141" i="23" s="1"/>
  <c r="R63" i="23"/>
  <c r="R76" i="23" s="1"/>
  <c r="R89" i="23" s="1"/>
  <c r="R102" i="23" s="1"/>
  <c r="R115" i="23" s="1"/>
  <c r="R128" i="23" s="1"/>
  <c r="R141" i="23" s="1"/>
  <c r="J63" i="23"/>
  <c r="J76" i="23" s="1"/>
  <c r="J89" i="23" s="1"/>
  <c r="J102" i="23" s="1"/>
  <c r="J115" i="23" s="1"/>
  <c r="J128" i="23" s="1"/>
  <c r="J141" i="23" s="1"/>
  <c r="B22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0" i="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2" i="18"/>
  <c r="J3" i="6"/>
  <c r="K3" i="6"/>
  <c r="L3" i="6"/>
  <c r="N3" i="6"/>
  <c r="O3" i="6"/>
  <c r="P3" i="6"/>
  <c r="AF3" i="6"/>
  <c r="AG3" i="6" s="1"/>
  <c r="J4" i="6"/>
  <c r="K4" i="6"/>
  <c r="L4" i="6"/>
  <c r="N4" i="6"/>
  <c r="O4" i="6"/>
  <c r="P4" i="6"/>
  <c r="AF4" i="6"/>
  <c r="AG4" i="6"/>
  <c r="J5" i="6"/>
  <c r="K5" i="6"/>
  <c r="L5" i="6"/>
  <c r="N5" i="6"/>
  <c r="O5" i="6"/>
  <c r="P5" i="6"/>
  <c r="AF5" i="6"/>
  <c r="AG5" i="6"/>
  <c r="J6" i="6"/>
  <c r="K6" i="6"/>
  <c r="L6" i="6"/>
  <c r="R6" i="6" s="1"/>
  <c r="N6" i="6"/>
  <c r="O6" i="6"/>
  <c r="P6" i="6"/>
  <c r="S6" i="6"/>
  <c r="AF6" i="6"/>
  <c r="AG6" i="6"/>
  <c r="J7" i="6"/>
  <c r="K7" i="6"/>
  <c r="L7" i="6"/>
  <c r="R7" i="6" s="1"/>
  <c r="N7" i="6"/>
  <c r="O7" i="6"/>
  <c r="P7" i="6"/>
  <c r="AF7" i="6"/>
  <c r="AG7" i="6"/>
  <c r="J8" i="6"/>
  <c r="K8" i="6"/>
  <c r="L8" i="6"/>
  <c r="N8" i="6"/>
  <c r="O8" i="6"/>
  <c r="P8" i="6"/>
  <c r="R8" i="6" s="1"/>
  <c r="AF8" i="6"/>
  <c r="AG8" i="6" s="1"/>
  <c r="J9" i="6"/>
  <c r="K9" i="6"/>
  <c r="L9" i="6"/>
  <c r="R9" i="6" s="1"/>
  <c r="N9" i="6"/>
  <c r="O9" i="6"/>
  <c r="P9" i="6"/>
  <c r="AF9" i="6"/>
  <c r="AG9" i="6"/>
  <c r="J10" i="6"/>
  <c r="K10" i="6"/>
  <c r="L10" i="6"/>
  <c r="R10" i="6" s="1"/>
  <c r="N10" i="6"/>
  <c r="O10" i="6"/>
  <c r="P10" i="6"/>
  <c r="AF10" i="6"/>
  <c r="AG10" i="6" s="1"/>
  <c r="J11" i="6"/>
  <c r="K11" i="6"/>
  <c r="L11" i="6"/>
  <c r="R11" i="6" s="1"/>
  <c r="N11" i="6"/>
  <c r="O11" i="6"/>
  <c r="P11" i="6"/>
  <c r="AF11" i="6"/>
  <c r="AG11" i="6"/>
  <c r="J12" i="6"/>
  <c r="K12" i="6"/>
  <c r="L12" i="6"/>
  <c r="R12" i="6" s="1"/>
  <c r="N12" i="6"/>
  <c r="O12" i="6"/>
  <c r="P12" i="6"/>
  <c r="AF12" i="6"/>
  <c r="AG12" i="6" s="1"/>
  <c r="J13" i="6"/>
  <c r="K13" i="6"/>
  <c r="L13" i="6"/>
  <c r="R13" i="6" s="1"/>
  <c r="N13" i="6"/>
  <c r="O13" i="6"/>
  <c r="P13" i="6"/>
  <c r="AF13" i="6"/>
  <c r="AG13" i="6"/>
  <c r="J14" i="6"/>
  <c r="K14" i="6"/>
  <c r="L14" i="6"/>
  <c r="N14" i="6"/>
  <c r="O14" i="6"/>
  <c r="P14" i="6"/>
  <c r="R14" i="6" s="1"/>
  <c r="AF14" i="6"/>
  <c r="AG14" i="6" s="1"/>
  <c r="J15" i="6"/>
  <c r="K15" i="6"/>
  <c r="L15" i="6"/>
  <c r="N15" i="6"/>
  <c r="O15" i="6"/>
  <c r="P15" i="6"/>
  <c r="R15" i="6"/>
  <c r="S15" i="6" s="1"/>
  <c r="AF15" i="6"/>
  <c r="AG15" i="6"/>
  <c r="J16" i="6"/>
  <c r="K16" i="6"/>
  <c r="L16" i="6"/>
  <c r="N16" i="6"/>
  <c r="O16" i="6"/>
  <c r="P16" i="6"/>
  <c r="R16" i="6" s="1"/>
  <c r="AF16" i="6"/>
  <c r="AG16" i="6" s="1"/>
  <c r="J17" i="6"/>
  <c r="K17" i="6"/>
  <c r="L17" i="6"/>
  <c r="N17" i="6"/>
  <c r="O17" i="6"/>
  <c r="P17" i="6"/>
  <c r="R17" i="6"/>
  <c r="S17" i="6" s="1"/>
  <c r="AF17" i="6"/>
  <c r="AG17" i="6"/>
  <c r="J18" i="6"/>
  <c r="K18" i="6"/>
  <c r="L18" i="6"/>
  <c r="R18" i="6" s="1"/>
  <c r="N18" i="6"/>
  <c r="O18" i="6"/>
  <c r="P18" i="6"/>
  <c r="AF18" i="6"/>
  <c r="AG18" i="6" s="1"/>
  <c r="J19" i="6"/>
  <c r="K19" i="6"/>
  <c r="L19" i="6"/>
  <c r="R19" i="6" s="1"/>
  <c r="N19" i="6"/>
  <c r="O19" i="6"/>
  <c r="P19" i="6"/>
  <c r="AF19" i="6"/>
  <c r="AG19" i="6"/>
  <c r="J20" i="6"/>
  <c r="K20" i="6"/>
  <c r="L20" i="6"/>
  <c r="R20" i="6" s="1"/>
  <c r="N20" i="6"/>
  <c r="O20" i="6"/>
  <c r="P20" i="6"/>
  <c r="AF20" i="6"/>
  <c r="AG20" i="6" s="1"/>
  <c r="J21" i="6"/>
  <c r="K21" i="6"/>
  <c r="L21" i="6"/>
  <c r="R21" i="6" s="1"/>
  <c r="N21" i="6"/>
  <c r="O21" i="6"/>
  <c r="P21" i="6"/>
  <c r="AF21" i="6"/>
  <c r="AG21" i="6"/>
  <c r="J22" i="6"/>
  <c r="K22" i="6"/>
  <c r="L22" i="6"/>
  <c r="N22" i="6"/>
  <c r="O22" i="6"/>
  <c r="P22" i="6"/>
  <c r="R22" i="6" s="1"/>
  <c r="AF22" i="6"/>
  <c r="AG22" i="6" s="1"/>
  <c r="J23" i="6"/>
  <c r="K23" i="6"/>
  <c r="L23" i="6"/>
  <c r="N23" i="6"/>
  <c r="O23" i="6"/>
  <c r="P23" i="6"/>
  <c r="R23" i="6"/>
  <c r="S23" i="6" s="1"/>
  <c r="AF23" i="6"/>
  <c r="AG23" i="6" s="1"/>
  <c r="J24" i="6"/>
  <c r="K24" i="6"/>
  <c r="L24" i="6"/>
  <c r="R24" i="6" s="1"/>
  <c r="N24" i="6"/>
  <c r="O24" i="6"/>
  <c r="P24" i="6"/>
  <c r="AF24" i="6"/>
  <c r="AG24" i="6" s="1"/>
  <c r="J25" i="6"/>
  <c r="K25" i="6"/>
  <c r="L25" i="6"/>
  <c r="N25" i="6"/>
  <c r="O25" i="6"/>
  <c r="P25" i="6"/>
  <c r="R25" i="6"/>
  <c r="S25" i="6" s="1"/>
  <c r="AF25" i="6"/>
  <c r="AG25" i="6" s="1"/>
  <c r="J26" i="6"/>
  <c r="K26" i="6"/>
  <c r="L26" i="6"/>
  <c r="R26" i="6" s="1"/>
  <c r="N26" i="6"/>
  <c r="O26" i="6"/>
  <c r="P26" i="6"/>
  <c r="AF26" i="6"/>
  <c r="AG26" i="6" s="1"/>
  <c r="J27" i="6"/>
  <c r="K27" i="6"/>
  <c r="L27" i="6"/>
  <c r="N27" i="6"/>
  <c r="O27" i="6"/>
  <c r="P27" i="6"/>
  <c r="R27" i="6"/>
  <c r="S27" i="6" s="1"/>
  <c r="AF27" i="6"/>
  <c r="AG27" i="6" s="1"/>
  <c r="J28" i="6"/>
  <c r="K28" i="6"/>
  <c r="L28" i="6"/>
  <c r="R28" i="6" s="1"/>
  <c r="N28" i="6"/>
  <c r="O28" i="6"/>
  <c r="P28" i="6"/>
  <c r="AF28" i="6"/>
  <c r="AG28" i="6" s="1"/>
  <c r="J29" i="6"/>
  <c r="K29" i="6"/>
  <c r="L29" i="6"/>
  <c r="N29" i="6"/>
  <c r="O29" i="6"/>
  <c r="P29" i="6"/>
  <c r="R29" i="6"/>
  <c r="S29" i="6" s="1"/>
  <c r="AF29" i="6"/>
  <c r="AG29" i="6" s="1"/>
  <c r="J30" i="6"/>
  <c r="K30" i="6"/>
  <c r="L30" i="6"/>
  <c r="R30" i="6" s="1"/>
  <c r="N30" i="6"/>
  <c r="O30" i="6"/>
  <c r="P30" i="6"/>
  <c r="AF30" i="6"/>
  <c r="AG30" i="6" s="1"/>
  <c r="J31" i="6"/>
  <c r="K31" i="6"/>
  <c r="L31" i="6"/>
  <c r="N31" i="6"/>
  <c r="O31" i="6"/>
  <c r="P31" i="6"/>
  <c r="R31" i="6"/>
  <c r="S31" i="6" s="1"/>
  <c r="AF31" i="6"/>
  <c r="AG31" i="6" s="1"/>
  <c r="J32" i="6"/>
  <c r="K32" i="6"/>
  <c r="L32" i="6"/>
  <c r="R32" i="6" s="1"/>
  <c r="N32" i="6"/>
  <c r="O32" i="6"/>
  <c r="P32" i="6"/>
  <c r="AF32" i="6"/>
  <c r="AG32" i="6" s="1"/>
  <c r="J33" i="6"/>
  <c r="K33" i="6"/>
  <c r="L33" i="6"/>
  <c r="N33" i="6"/>
  <c r="O33" i="6"/>
  <c r="P33" i="6"/>
  <c r="R33" i="6"/>
  <c r="S33" i="6" s="1"/>
  <c r="AF33" i="6"/>
  <c r="AG33" i="6" s="1"/>
  <c r="J34" i="6"/>
  <c r="K34" i="6"/>
  <c r="L34" i="6"/>
  <c r="R34" i="6" s="1"/>
  <c r="N34" i="6"/>
  <c r="O34" i="6"/>
  <c r="P34" i="6"/>
  <c r="AF34" i="6"/>
  <c r="AG34" i="6" s="1"/>
  <c r="J35" i="6"/>
  <c r="K35" i="6"/>
  <c r="L35" i="6"/>
  <c r="N35" i="6"/>
  <c r="O35" i="6"/>
  <c r="P35" i="6"/>
  <c r="R35" i="6"/>
  <c r="S35" i="6" s="1"/>
  <c r="AF35" i="6"/>
  <c r="AG35" i="6" s="1"/>
  <c r="J36" i="6"/>
  <c r="K36" i="6"/>
  <c r="L36" i="6"/>
  <c r="R36" i="6" s="1"/>
  <c r="N36" i="6"/>
  <c r="O36" i="6"/>
  <c r="P36" i="6"/>
  <c r="AF36" i="6"/>
  <c r="AG36" i="6" s="1"/>
  <c r="J37" i="6"/>
  <c r="K37" i="6"/>
  <c r="L37" i="6"/>
  <c r="N37" i="6"/>
  <c r="O37" i="6"/>
  <c r="P37" i="6"/>
  <c r="R37" i="6"/>
  <c r="S37" i="6" s="1"/>
  <c r="AF37" i="6"/>
  <c r="AG37" i="6" s="1"/>
  <c r="J38" i="6"/>
  <c r="K38" i="6"/>
  <c r="L38" i="6"/>
  <c r="R38" i="6" s="1"/>
  <c r="N38" i="6"/>
  <c r="O38" i="6"/>
  <c r="P38" i="6"/>
  <c r="AF38" i="6"/>
  <c r="AG38" i="6" s="1"/>
  <c r="J39" i="6"/>
  <c r="K39" i="6"/>
  <c r="L39" i="6"/>
  <c r="N39" i="6"/>
  <c r="O39" i="6"/>
  <c r="P39" i="6"/>
  <c r="R39" i="6"/>
  <c r="AF39" i="6"/>
  <c r="AG39" i="6" s="1"/>
  <c r="J40" i="6"/>
  <c r="K40" i="6"/>
  <c r="L40" i="6"/>
  <c r="R40" i="6" s="1"/>
  <c r="N40" i="6"/>
  <c r="O40" i="6"/>
  <c r="P40" i="6"/>
  <c r="AF40" i="6"/>
  <c r="AG40" i="6" s="1"/>
  <c r="J41" i="6"/>
  <c r="K41" i="6"/>
  <c r="L41" i="6"/>
  <c r="N41" i="6"/>
  <c r="O41" i="6"/>
  <c r="P41" i="6"/>
  <c r="R41" i="6"/>
  <c r="AF41" i="6"/>
  <c r="AG41" i="6" s="1"/>
  <c r="J42" i="6"/>
  <c r="K42" i="6"/>
  <c r="L42" i="6"/>
  <c r="R42" i="6" s="1"/>
  <c r="N42" i="6"/>
  <c r="O42" i="6"/>
  <c r="P42" i="6"/>
  <c r="AF42" i="6"/>
  <c r="AG42" i="6" s="1"/>
  <c r="J43" i="6"/>
  <c r="K43" i="6"/>
  <c r="L43" i="6"/>
  <c r="N43" i="6"/>
  <c r="O43" i="6"/>
  <c r="P43" i="6"/>
  <c r="R43" i="6"/>
  <c r="AF43" i="6"/>
  <c r="AG43" i="6" s="1"/>
  <c r="J44" i="6"/>
  <c r="K44" i="6"/>
  <c r="L44" i="6"/>
  <c r="R44" i="6" s="1"/>
  <c r="N44" i="6"/>
  <c r="O44" i="6"/>
  <c r="P44" i="6"/>
  <c r="AF44" i="6"/>
  <c r="AG44" i="6" s="1"/>
  <c r="J45" i="6"/>
  <c r="K45" i="6"/>
  <c r="L45" i="6"/>
  <c r="N45" i="6"/>
  <c r="O45" i="6"/>
  <c r="P45" i="6"/>
  <c r="R45" i="6"/>
  <c r="AF45" i="6"/>
  <c r="AG45" i="6" s="1"/>
  <c r="J46" i="6"/>
  <c r="K46" i="6"/>
  <c r="L46" i="6"/>
  <c r="R46" i="6" s="1"/>
  <c r="N46" i="6"/>
  <c r="O46" i="6"/>
  <c r="P46" i="6"/>
  <c r="AF46" i="6"/>
  <c r="AG46" i="6" s="1"/>
  <c r="J47" i="6"/>
  <c r="K47" i="6"/>
  <c r="L47" i="6"/>
  <c r="N47" i="6"/>
  <c r="O47" i="6"/>
  <c r="P47" i="6"/>
  <c r="R47" i="6"/>
  <c r="AF47" i="6"/>
  <c r="AG47" i="6" s="1"/>
  <c r="J48" i="6"/>
  <c r="K48" i="6"/>
  <c r="L48" i="6"/>
  <c r="R48" i="6" s="1"/>
  <c r="N48" i="6"/>
  <c r="O48" i="6"/>
  <c r="P48" i="6"/>
  <c r="AF48" i="6"/>
  <c r="AG48" i="6" s="1"/>
  <c r="J49" i="6"/>
  <c r="K49" i="6"/>
  <c r="L49" i="6"/>
  <c r="N49" i="6"/>
  <c r="O49" i="6"/>
  <c r="P49" i="6"/>
  <c r="R49" i="6"/>
  <c r="AF49" i="6"/>
  <c r="AG49" i="6" s="1"/>
  <c r="J50" i="6"/>
  <c r="K50" i="6"/>
  <c r="L50" i="6"/>
  <c r="R50" i="6" s="1"/>
  <c r="N50" i="6"/>
  <c r="O50" i="6"/>
  <c r="P50" i="6"/>
  <c r="AF50" i="6"/>
  <c r="AG50" i="6" s="1"/>
  <c r="J51" i="6"/>
  <c r="K51" i="6"/>
  <c r="L51" i="6"/>
  <c r="N51" i="6"/>
  <c r="O51" i="6"/>
  <c r="P51" i="6"/>
  <c r="R51" i="6"/>
  <c r="AF51" i="6"/>
  <c r="AG51" i="6" s="1"/>
  <c r="J52" i="6"/>
  <c r="K52" i="6"/>
  <c r="L52" i="6"/>
  <c r="R52" i="6" s="1"/>
  <c r="N52" i="6"/>
  <c r="O52" i="6"/>
  <c r="P52" i="6"/>
  <c r="AF52" i="6"/>
  <c r="AG52" i="6" s="1"/>
  <c r="J53" i="6"/>
  <c r="K53" i="6"/>
  <c r="L53" i="6"/>
  <c r="N53" i="6"/>
  <c r="O53" i="6"/>
  <c r="P53" i="6"/>
  <c r="R53" i="6"/>
  <c r="AF53" i="6"/>
  <c r="AG53" i="6" s="1"/>
  <c r="J54" i="6"/>
  <c r="K54" i="6"/>
  <c r="L54" i="6"/>
  <c r="R54" i="6" s="1"/>
  <c r="N54" i="6"/>
  <c r="O54" i="6"/>
  <c r="P54" i="6"/>
  <c r="AF54" i="6"/>
  <c r="AG54" i="6" s="1"/>
  <c r="J55" i="6"/>
  <c r="K55" i="6"/>
  <c r="L55" i="6"/>
  <c r="N55" i="6"/>
  <c r="O55" i="6"/>
  <c r="P55" i="6"/>
  <c r="R55" i="6"/>
  <c r="AF55" i="6"/>
  <c r="AG55" i="6" s="1"/>
  <c r="J56" i="6"/>
  <c r="K56" i="6"/>
  <c r="L56" i="6"/>
  <c r="R56" i="6" s="1"/>
  <c r="N56" i="6"/>
  <c r="O56" i="6"/>
  <c r="P56" i="6"/>
  <c r="AF56" i="6"/>
  <c r="AG56" i="6" s="1"/>
  <c r="J57" i="6"/>
  <c r="K57" i="6"/>
  <c r="L57" i="6"/>
  <c r="N57" i="6"/>
  <c r="O57" i="6"/>
  <c r="P57" i="6"/>
  <c r="R57" i="6"/>
  <c r="AF57" i="6"/>
  <c r="AG57" i="6" s="1"/>
  <c r="J58" i="6"/>
  <c r="K58" i="6"/>
  <c r="L58" i="6"/>
  <c r="R58" i="6" s="1"/>
  <c r="N58" i="6"/>
  <c r="O58" i="6"/>
  <c r="P58" i="6"/>
  <c r="AF58" i="6"/>
  <c r="AG58" i="6" s="1"/>
  <c r="J59" i="6"/>
  <c r="K59" i="6"/>
  <c r="L59" i="6"/>
  <c r="N59" i="6"/>
  <c r="O59" i="6"/>
  <c r="P59" i="6"/>
  <c r="R59" i="6"/>
  <c r="AF59" i="6"/>
  <c r="AG59" i="6" s="1"/>
  <c r="J60" i="6"/>
  <c r="K60" i="6"/>
  <c r="L60" i="6"/>
  <c r="R60" i="6" s="1"/>
  <c r="N60" i="6"/>
  <c r="O60" i="6"/>
  <c r="P60" i="6"/>
  <c r="AF60" i="6"/>
  <c r="AG60" i="6" s="1"/>
  <c r="J61" i="6"/>
  <c r="K61" i="6"/>
  <c r="L61" i="6"/>
  <c r="N61" i="6"/>
  <c r="O61" i="6"/>
  <c r="P61" i="6"/>
  <c r="R61" i="6"/>
  <c r="AF61" i="6"/>
  <c r="AG61" i="6" s="1"/>
  <c r="J62" i="6"/>
  <c r="K62" i="6"/>
  <c r="L62" i="6"/>
  <c r="R62" i="6" s="1"/>
  <c r="N62" i="6"/>
  <c r="O62" i="6"/>
  <c r="P62" i="6"/>
  <c r="AF62" i="6"/>
  <c r="AG62" i="6" s="1"/>
  <c r="J63" i="6"/>
  <c r="K63" i="6"/>
  <c r="L63" i="6"/>
  <c r="N63" i="6"/>
  <c r="O63" i="6"/>
  <c r="P63" i="6"/>
  <c r="R63" i="6"/>
  <c r="AF63" i="6"/>
  <c r="AG63" i="6" s="1"/>
  <c r="J64" i="6"/>
  <c r="K64" i="6"/>
  <c r="L64" i="6"/>
  <c r="R64" i="6" s="1"/>
  <c r="N64" i="6"/>
  <c r="O64" i="6"/>
  <c r="P64" i="6"/>
  <c r="AF64" i="6"/>
  <c r="AG64" i="6" s="1"/>
  <c r="J65" i="6"/>
  <c r="K65" i="6"/>
  <c r="L65" i="6"/>
  <c r="N65" i="6"/>
  <c r="O65" i="6"/>
  <c r="P65" i="6"/>
  <c r="R65" i="6"/>
  <c r="AF65" i="6"/>
  <c r="AG65" i="6" s="1"/>
  <c r="J66" i="6"/>
  <c r="K66" i="6"/>
  <c r="L66" i="6"/>
  <c r="N66" i="6"/>
  <c r="O66" i="6"/>
  <c r="P66" i="6"/>
  <c r="R66" i="6" s="1"/>
  <c r="AF66" i="6"/>
  <c r="AG66" i="6" s="1"/>
  <c r="J67" i="6"/>
  <c r="K67" i="6"/>
  <c r="L67" i="6"/>
  <c r="R67" i="6" s="1"/>
  <c r="N67" i="6"/>
  <c r="O67" i="6"/>
  <c r="P67" i="6"/>
  <c r="AF67" i="6"/>
  <c r="AG67" i="6" s="1"/>
  <c r="J68" i="6"/>
  <c r="K68" i="6"/>
  <c r="L68" i="6"/>
  <c r="N68" i="6"/>
  <c r="O68" i="6"/>
  <c r="P68" i="6"/>
  <c r="AF68" i="6"/>
  <c r="AG68" i="6" s="1"/>
  <c r="J69" i="6"/>
  <c r="K69" i="6"/>
  <c r="L69" i="6"/>
  <c r="N69" i="6"/>
  <c r="O69" i="6"/>
  <c r="P69" i="6"/>
  <c r="R69" i="6" s="1"/>
  <c r="AF69" i="6"/>
  <c r="AG69" i="6" s="1"/>
  <c r="J70" i="6"/>
  <c r="K70" i="6"/>
  <c r="L70" i="6"/>
  <c r="R70" i="6" s="1"/>
  <c r="N70" i="6"/>
  <c r="O70" i="6"/>
  <c r="P70" i="6"/>
  <c r="AF70" i="6"/>
  <c r="AG70" i="6" s="1"/>
  <c r="J71" i="6"/>
  <c r="K71" i="6"/>
  <c r="L71" i="6"/>
  <c r="N71" i="6"/>
  <c r="O71" i="6"/>
  <c r="P71" i="6"/>
  <c r="R71" i="6"/>
  <c r="AF71" i="6"/>
  <c r="AG71" i="6" s="1"/>
  <c r="J72" i="6"/>
  <c r="K72" i="6"/>
  <c r="L72" i="6"/>
  <c r="N72" i="6"/>
  <c r="O72" i="6"/>
  <c r="P72" i="6"/>
  <c r="R72" i="6" s="1"/>
  <c r="AF72" i="6"/>
  <c r="AG72" i="6" s="1"/>
  <c r="J73" i="6"/>
  <c r="K73" i="6"/>
  <c r="L73" i="6"/>
  <c r="N73" i="6"/>
  <c r="O73" i="6"/>
  <c r="P73" i="6"/>
  <c r="R73" i="6"/>
  <c r="AF73" i="6"/>
  <c r="AG73" i="6" s="1"/>
  <c r="J74" i="6"/>
  <c r="K74" i="6"/>
  <c r="L74" i="6"/>
  <c r="N74" i="6"/>
  <c r="O74" i="6"/>
  <c r="P74" i="6"/>
  <c r="R74" i="6" s="1"/>
  <c r="AF74" i="6"/>
  <c r="AG74" i="6" s="1"/>
  <c r="J75" i="6"/>
  <c r="K75" i="6"/>
  <c r="L75" i="6"/>
  <c r="N75" i="6"/>
  <c r="O75" i="6"/>
  <c r="P75" i="6"/>
  <c r="R75" i="6" s="1"/>
  <c r="AF75" i="6"/>
  <c r="AG75" i="6" s="1"/>
  <c r="J76" i="6"/>
  <c r="K76" i="6"/>
  <c r="L76" i="6"/>
  <c r="R76" i="6" s="1"/>
  <c r="N76" i="6"/>
  <c r="O76" i="6"/>
  <c r="P76" i="6"/>
  <c r="AF76" i="6"/>
  <c r="AG76" i="6" s="1"/>
  <c r="J77" i="6"/>
  <c r="K77" i="6"/>
  <c r="L77" i="6"/>
  <c r="R77" i="6" s="1"/>
  <c r="N77" i="6"/>
  <c r="O77" i="6"/>
  <c r="P77" i="6"/>
  <c r="AF77" i="6"/>
  <c r="AG77" i="6" s="1"/>
  <c r="J78" i="6"/>
  <c r="K78" i="6"/>
  <c r="L78" i="6"/>
  <c r="R78" i="6" s="1"/>
  <c r="N78" i="6"/>
  <c r="O78" i="6"/>
  <c r="P78" i="6"/>
  <c r="AF78" i="6"/>
  <c r="AG78" i="6" s="1"/>
  <c r="J79" i="6"/>
  <c r="K79" i="6"/>
  <c r="L79" i="6"/>
  <c r="N79" i="6"/>
  <c r="O79" i="6"/>
  <c r="P79" i="6"/>
  <c r="R79" i="6"/>
  <c r="AF79" i="6"/>
  <c r="AG79" i="6" s="1"/>
  <c r="J80" i="6"/>
  <c r="K80" i="6"/>
  <c r="L80" i="6"/>
  <c r="N80" i="6"/>
  <c r="O80" i="6"/>
  <c r="P80" i="6"/>
  <c r="R80" i="6" s="1"/>
  <c r="AF80" i="6"/>
  <c r="AG80" i="6" s="1"/>
  <c r="J81" i="6"/>
  <c r="K81" i="6"/>
  <c r="L81" i="6"/>
  <c r="N81" i="6"/>
  <c r="O81" i="6"/>
  <c r="P81" i="6"/>
  <c r="R81" i="6"/>
  <c r="AF81" i="6"/>
  <c r="AG81" i="6" s="1"/>
  <c r="J82" i="6"/>
  <c r="K82" i="6"/>
  <c r="L82" i="6"/>
  <c r="N82" i="6"/>
  <c r="O82" i="6"/>
  <c r="P82" i="6"/>
  <c r="R82" i="6"/>
  <c r="AF82" i="6"/>
  <c r="AG82" i="6" s="1"/>
  <c r="J83" i="6"/>
  <c r="K83" i="6"/>
  <c r="L83" i="6"/>
  <c r="N83" i="6"/>
  <c r="O83" i="6"/>
  <c r="P83" i="6"/>
  <c r="R83" i="6" s="1"/>
  <c r="AF83" i="6"/>
  <c r="AG83" i="6" s="1"/>
  <c r="J84" i="6"/>
  <c r="K84" i="6"/>
  <c r="L84" i="6"/>
  <c r="N84" i="6"/>
  <c r="O84" i="6"/>
  <c r="P84" i="6"/>
  <c r="R84" i="6"/>
  <c r="AF84" i="6"/>
  <c r="AG84" i="6" s="1"/>
  <c r="J85" i="6"/>
  <c r="K85" i="6"/>
  <c r="L85" i="6"/>
  <c r="R85" i="6" s="1"/>
  <c r="N85" i="6"/>
  <c r="O85" i="6"/>
  <c r="P85" i="6"/>
  <c r="AF85" i="6"/>
  <c r="AG85" i="6"/>
  <c r="J86" i="6"/>
  <c r="K86" i="6"/>
  <c r="L86" i="6"/>
  <c r="N86" i="6"/>
  <c r="O86" i="6"/>
  <c r="P86" i="6"/>
  <c r="R86" i="6" s="1"/>
  <c r="AF86" i="6"/>
  <c r="AG86" i="6" s="1"/>
  <c r="J87" i="6"/>
  <c r="K87" i="6"/>
  <c r="L87" i="6"/>
  <c r="N87" i="6"/>
  <c r="O87" i="6"/>
  <c r="P87" i="6"/>
  <c r="AF87" i="6"/>
  <c r="AG87" i="6" s="1"/>
  <c r="J88" i="6"/>
  <c r="K88" i="6"/>
  <c r="L88" i="6"/>
  <c r="R88" i="6" s="1"/>
  <c r="N88" i="6"/>
  <c r="O88" i="6"/>
  <c r="P88" i="6"/>
  <c r="AF88" i="6"/>
  <c r="AG88" i="6"/>
  <c r="J89" i="6"/>
  <c r="K89" i="6"/>
  <c r="L89" i="6"/>
  <c r="R89" i="6" s="1"/>
  <c r="N89" i="6"/>
  <c r="O89" i="6"/>
  <c r="P89" i="6"/>
  <c r="S89" i="6"/>
  <c r="AF89" i="6"/>
  <c r="AG89" i="6" s="1"/>
  <c r="J90" i="6"/>
  <c r="K90" i="6"/>
  <c r="L90" i="6"/>
  <c r="N90" i="6"/>
  <c r="O90" i="6"/>
  <c r="P90" i="6"/>
  <c r="R90" i="6" s="1"/>
  <c r="AF90" i="6"/>
  <c r="AG90" i="6"/>
  <c r="J91" i="6"/>
  <c r="K91" i="6"/>
  <c r="L91" i="6"/>
  <c r="R91" i="6" s="1"/>
  <c r="N91" i="6"/>
  <c r="O91" i="6"/>
  <c r="P91" i="6"/>
  <c r="AF91" i="6"/>
  <c r="AG91" i="6"/>
  <c r="J92" i="6"/>
  <c r="K92" i="6"/>
  <c r="L92" i="6"/>
  <c r="N92" i="6"/>
  <c r="O92" i="6"/>
  <c r="P92" i="6"/>
  <c r="R92" i="6" s="1"/>
  <c r="AF92" i="6"/>
  <c r="AG92" i="6" s="1"/>
  <c r="J93" i="6"/>
  <c r="K93" i="6"/>
  <c r="L93" i="6"/>
  <c r="N93" i="6"/>
  <c r="O93" i="6"/>
  <c r="P93" i="6"/>
  <c r="R93" i="6"/>
  <c r="AF93" i="6"/>
  <c r="AG93" i="6" s="1"/>
  <c r="J94" i="6"/>
  <c r="K94" i="6"/>
  <c r="L94" i="6"/>
  <c r="N94" i="6"/>
  <c r="O94" i="6"/>
  <c r="P94" i="6"/>
  <c r="R94" i="6"/>
  <c r="AF94" i="6"/>
  <c r="AG94" i="6" s="1"/>
  <c r="J95" i="6"/>
  <c r="K95" i="6"/>
  <c r="L95" i="6"/>
  <c r="N95" i="6"/>
  <c r="O95" i="6"/>
  <c r="P95" i="6"/>
  <c r="R95" i="6" s="1"/>
  <c r="AF95" i="6"/>
  <c r="AG95" i="6" s="1"/>
  <c r="J96" i="6"/>
  <c r="K96" i="6"/>
  <c r="L96" i="6"/>
  <c r="R96" i="6" s="1"/>
  <c r="N96" i="6"/>
  <c r="O96" i="6"/>
  <c r="P96" i="6"/>
  <c r="AF96" i="6"/>
  <c r="AG96" i="6"/>
  <c r="J97" i="6"/>
  <c r="K97" i="6"/>
  <c r="L97" i="6"/>
  <c r="N97" i="6"/>
  <c r="O97" i="6"/>
  <c r="P97" i="6"/>
  <c r="R97" i="6"/>
  <c r="S97" i="6"/>
  <c r="AF97" i="6"/>
  <c r="AG97" i="6"/>
  <c r="J98" i="6"/>
  <c r="K98" i="6"/>
  <c r="L98" i="6"/>
  <c r="R98" i="6" s="1"/>
  <c r="N98" i="6"/>
  <c r="O98" i="6"/>
  <c r="P98" i="6"/>
  <c r="AF98" i="6"/>
  <c r="AG98" i="6" s="1"/>
  <c r="J99" i="6"/>
  <c r="K99" i="6"/>
  <c r="L99" i="6"/>
  <c r="N99" i="6"/>
  <c r="O99" i="6"/>
  <c r="P99" i="6"/>
  <c r="R99" i="6" s="1"/>
  <c r="AF99" i="6"/>
  <c r="AG99" i="6"/>
  <c r="J100" i="6"/>
  <c r="K100" i="6"/>
  <c r="L100" i="6"/>
  <c r="N100" i="6"/>
  <c r="O100" i="6"/>
  <c r="P100" i="6"/>
  <c r="AF100" i="6"/>
  <c r="AG100" i="6" s="1"/>
  <c r="J101" i="6"/>
  <c r="K101" i="6"/>
  <c r="L101" i="6"/>
  <c r="N101" i="6"/>
  <c r="O101" i="6"/>
  <c r="P101" i="6"/>
  <c r="R101" i="6"/>
  <c r="AF101" i="6"/>
  <c r="AG101" i="6" s="1"/>
  <c r="J102" i="6"/>
  <c r="K102" i="6"/>
  <c r="L102" i="6"/>
  <c r="R102" i="6" s="1"/>
  <c r="N102" i="6"/>
  <c r="O102" i="6"/>
  <c r="P102" i="6"/>
  <c r="AF102" i="6"/>
  <c r="AG102" i="6"/>
  <c r="J103" i="6"/>
  <c r="K103" i="6"/>
  <c r="L103" i="6"/>
  <c r="R103" i="6" s="1"/>
  <c r="N103" i="6"/>
  <c r="O103" i="6"/>
  <c r="P103" i="6"/>
  <c r="S103" i="6"/>
  <c r="AF103" i="6"/>
  <c r="AG103" i="6" s="1"/>
  <c r="J104" i="6"/>
  <c r="K104" i="6"/>
  <c r="L104" i="6"/>
  <c r="N104" i="6"/>
  <c r="O104" i="6"/>
  <c r="P104" i="6"/>
  <c r="R104" i="6"/>
  <c r="AF104" i="6"/>
  <c r="AG104" i="6" s="1"/>
  <c r="J105" i="6"/>
  <c r="K105" i="6"/>
  <c r="L105" i="6"/>
  <c r="N105" i="6"/>
  <c r="O105" i="6"/>
  <c r="P105" i="6"/>
  <c r="R105" i="6" s="1"/>
  <c r="AF105" i="6"/>
  <c r="AG105" i="6"/>
  <c r="J106" i="6"/>
  <c r="K106" i="6"/>
  <c r="L106" i="6"/>
  <c r="R106" i="6" s="1"/>
  <c r="N106" i="6"/>
  <c r="O106" i="6"/>
  <c r="P106" i="6"/>
  <c r="AF106" i="6"/>
  <c r="AG106" i="6"/>
  <c r="J107" i="6"/>
  <c r="K107" i="6"/>
  <c r="L107" i="6"/>
  <c r="N107" i="6"/>
  <c r="O107" i="6"/>
  <c r="P107" i="6"/>
  <c r="R107" i="6" s="1"/>
  <c r="AF107" i="6"/>
  <c r="AG107" i="6"/>
  <c r="J108" i="6"/>
  <c r="K108" i="6"/>
  <c r="L108" i="6"/>
  <c r="R108" i="6" s="1"/>
  <c r="N108" i="6"/>
  <c r="O108" i="6"/>
  <c r="P108" i="6"/>
  <c r="AF108" i="6"/>
  <c r="AG108" i="6" s="1"/>
  <c r="J109" i="6"/>
  <c r="K109" i="6"/>
  <c r="L109" i="6"/>
  <c r="R109" i="6" s="1"/>
  <c r="N109" i="6"/>
  <c r="O109" i="6"/>
  <c r="P109" i="6"/>
  <c r="AF109" i="6"/>
  <c r="AG109" i="6" s="1"/>
  <c r="J110" i="6"/>
  <c r="K110" i="6"/>
  <c r="L110" i="6"/>
  <c r="N110" i="6"/>
  <c r="O110" i="6"/>
  <c r="P110" i="6"/>
  <c r="R110" i="6"/>
  <c r="AF110" i="6"/>
  <c r="AG110" i="6"/>
  <c r="J111" i="6"/>
  <c r="K111" i="6"/>
  <c r="L111" i="6"/>
  <c r="N111" i="6"/>
  <c r="O111" i="6"/>
  <c r="P111" i="6"/>
  <c r="AF111" i="6"/>
  <c r="AG111" i="6" s="1"/>
  <c r="J112" i="6"/>
  <c r="K112" i="6"/>
  <c r="L112" i="6"/>
  <c r="N112" i="6"/>
  <c r="O112" i="6"/>
  <c r="P112" i="6"/>
  <c r="R112" i="6" s="1"/>
  <c r="AF112" i="6"/>
  <c r="AG112" i="6" s="1"/>
  <c r="J113" i="6"/>
  <c r="K113" i="6"/>
  <c r="L113" i="6"/>
  <c r="N113" i="6"/>
  <c r="O113" i="6"/>
  <c r="P113" i="6"/>
  <c r="AF113" i="6"/>
  <c r="AG113" i="6" s="1"/>
  <c r="J114" i="6"/>
  <c r="K114" i="6"/>
  <c r="L114" i="6"/>
  <c r="R114" i="6" s="1"/>
  <c r="N114" i="6"/>
  <c r="O114" i="6"/>
  <c r="P114" i="6"/>
  <c r="AF114" i="6"/>
  <c r="AG114" i="6" s="1"/>
  <c r="J115" i="6"/>
  <c r="K115" i="6"/>
  <c r="L115" i="6"/>
  <c r="N115" i="6"/>
  <c r="O115" i="6"/>
  <c r="P115" i="6"/>
  <c r="R115" i="6" s="1"/>
  <c r="AF115" i="6"/>
  <c r="AG115" i="6" s="1"/>
  <c r="J116" i="6"/>
  <c r="K116" i="6"/>
  <c r="L116" i="6"/>
  <c r="N116" i="6"/>
  <c r="O116" i="6"/>
  <c r="P116" i="6"/>
  <c r="R116" i="6" s="1"/>
  <c r="AF116" i="6"/>
  <c r="AG116" i="6"/>
  <c r="J117" i="6"/>
  <c r="K117" i="6"/>
  <c r="L117" i="6"/>
  <c r="R117" i="6" s="1"/>
  <c r="S117" i="6" s="1"/>
  <c r="N117" i="6"/>
  <c r="O117" i="6"/>
  <c r="P117" i="6"/>
  <c r="AF117" i="6"/>
  <c r="AG117" i="6"/>
  <c r="J118" i="6"/>
  <c r="K118" i="6"/>
  <c r="L118" i="6"/>
  <c r="N118" i="6"/>
  <c r="O118" i="6"/>
  <c r="P118" i="6"/>
  <c r="R118" i="6" s="1"/>
  <c r="AF118" i="6"/>
  <c r="AG118" i="6"/>
  <c r="J119" i="6"/>
  <c r="K119" i="6"/>
  <c r="L119" i="6"/>
  <c r="N119" i="6"/>
  <c r="O119" i="6"/>
  <c r="P119" i="6"/>
  <c r="AF119" i="6"/>
  <c r="AG119" i="6"/>
  <c r="J120" i="6"/>
  <c r="K120" i="6"/>
  <c r="L120" i="6"/>
  <c r="N120" i="6"/>
  <c r="O120" i="6"/>
  <c r="P120" i="6"/>
  <c r="AF120" i="6"/>
  <c r="AG120" i="6" s="1"/>
  <c r="J121" i="6"/>
  <c r="K121" i="6"/>
  <c r="L121" i="6"/>
  <c r="N121" i="6"/>
  <c r="O121" i="6"/>
  <c r="P121" i="6"/>
  <c r="R121" i="6" s="1"/>
  <c r="AF121" i="6"/>
  <c r="AG121" i="6" s="1"/>
  <c r="J122" i="6"/>
  <c r="K122" i="6"/>
  <c r="L122" i="6"/>
  <c r="N122" i="6"/>
  <c r="O122" i="6"/>
  <c r="P122" i="6"/>
  <c r="AF122" i="6"/>
  <c r="AG122" i="6" s="1"/>
  <c r="J123" i="6"/>
  <c r="K123" i="6"/>
  <c r="L123" i="6"/>
  <c r="N123" i="6"/>
  <c r="O123" i="6"/>
  <c r="P123" i="6"/>
  <c r="R123" i="6" s="1"/>
  <c r="AF123" i="6"/>
  <c r="AG123" i="6" s="1"/>
  <c r="J124" i="6"/>
  <c r="K124" i="6"/>
  <c r="L124" i="6"/>
  <c r="R124" i="6" s="1"/>
  <c r="N124" i="6"/>
  <c r="O124" i="6"/>
  <c r="P124" i="6"/>
  <c r="AF124" i="6"/>
  <c r="AG124" i="6"/>
  <c r="J125" i="6"/>
  <c r="K125" i="6"/>
  <c r="L125" i="6"/>
  <c r="R125" i="6" s="1"/>
  <c r="N125" i="6"/>
  <c r="O125" i="6"/>
  <c r="P125" i="6"/>
  <c r="S125" i="6"/>
  <c r="AF125" i="6"/>
  <c r="AG125" i="6" s="1"/>
  <c r="J126" i="6"/>
  <c r="K126" i="6"/>
  <c r="L126" i="6"/>
  <c r="N126" i="6"/>
  <c r="O126" i="6"/>
  <c r="P126" i="6"/>
  <c r="R126" i="6"/>
  <c r="S126" i="6" s="1"/>
  <c r="AF126" i="6"/>
  <c r="AG126" i="6"/>
  <c r="J127" i="6"/>
  <c r="K127" i="6"/>
  <c r="L127" i="6"/>
  <c r="R127" i="6" s="1"/>
  <c r="N127" i="6"/>
  <c r="O127" i="6"/>
  <c r="P127" i="6"/>
  <c r="AF127" i="6"/>
  <c r="AG127" i="6" s="1"/>
  <c r="J128" i="6"/>
  <c r="K128" i="6"/>
  <c r="L128" i="6"/>
  <c r="N128" i="6"/>
  <c r="O128" i="6"/>
  <c r="P128" i="6"/>
  <c r="R128" i="6" s="1"/>
  <c r="AF128" i="6"/>
  <c r="AG128" i="6" s="1"/>
  <c r="J129" i="6"/>
  <c r="K129" i="6"/>
  <c r="L129" i="6"/>
  <c r="N129" i="6"/>
  <c r="O129" i="6"/>
  <c r="P129" i="6"/>
  <c r="R129" i="6" s="1"/>
  <c r="AF129" i="6"/>
  <c r="AG129" i="6" s="1"/>
  <c r="J130" i="6"/>
  <c r="K130" i="6"/>
  <c r="L130" i="6"/>
  <c r="R130" i="6" s="1"/>
  <c r="N130" i="6"/>
  <c r="O130" i="6"/>
  <c r="P130" i="6"/>
  <c r="AF130" i="6"/>
  <c r="AG130" i="6"/>
  <c r="J131" i="6"/>
  <c r="K131" i="6"/>
  <c r="L131" i="6"/>
  <c r="N131" i="6"/>
  <c r="O131" i="6"/>
  <c r="P131" i="6"/>
  <c r="AF131" i="6"/>
  <c r="AG131" i="6" s="1"/>
  <c r="J132" i="6"/>
  <c r="K132" i="6"/>
  <c r="L132" i="6"/>
  <c r="N132" i="6"/>
  <c r="O132" i="6"/>
  <c r="P132" i="6"/>
  <c r="R132" i="6"/>
  <c r="AF132" i="6"/>
  <c r="AG132" i="6" s="1"/>
  <c r="J133" i="6"/>
  <c r="K133" i="6"/>
  <c r="L133" i="6"/>
  <c r="N133" i="6"/>
  <c r="O133" i="6"/>
  <c r="P133" i="6"/>
  <c r="R133" i="6"/>
  <c r="AF133" i="6"/>
  <c r="AG133" i="6" s="1"/>
  <c r="J134" i="6"/>
  <c r="K134" i="6"/>
  <c r="L134" i="6"/>
  <c r="R134" i="6" s="1"/>
  <c r="N134" i="6"/>
  <c r="O134" i="6"/>
  <c r="P134" i="6"/>
  <c r="AF134" i="6"/>
  <c r="AG134" i="6" s="1"/>
  <c r="J135" i="6"/>
  <c r="K135" i="6"/>
  <c r="L135" i="6"/>
  <c r="N135" i="6"/>
  <c r="O135" i="6"/>
  <c r="P135" i="6"/>
  <c r="R135" i="6"/>
  <c r="AF135" i="6"/>
  <c r="AG135" i="6" s="1"/>
  <c r="J136" i="6"/>
  <c r="K136" i="6"/>
  <c r="L136" i="6"/>
  <c r="N136" i="6"/>
  <c r="O136" i="6"/>
  <c r="P136" i="6"/>
  <c r="R136" i="6" s="1"/>
  <c r="AF136" i="6"/>
  <c r="AG136" i="6" s="1"/>
  <c r="J137" i="6"/>
  <c r="K137" i="6"/>
  <c r="L137" i="6"/>
  <c r="N137" i="6"/>
  <c r="O137" i="6"/>
  <c r="P137" i="6"/>
  <c r="AF137" i="6"/>
  <c r="AG137" i="6" s="1"/>
  <c r="J138" i="6"/>
  <c r="K138" i="6"/>
  <c r="L138" i="6"/>
  <c r="R138" i="6" s="1"/>
  <c r="N138" i="6"/>
  <c r="O138" i="6"/>
  <c r="P138" i="6"/>
  <c r="AF138" i="6"/>
  <c r="AG138" i="6"/>
  <c r="J139" i="6"/>
  <c r="K139" i="6"/>
  <c r="L139" i="6"/>
  <c r="N139" i="6"/>
  <c r="O139" i="6"/>
  <c r="P139" i="6"/>
  <c r="R139" i="6" s="1"/>
  <c r="AF139" i="6"/>
  <c r="AG139" i="6" s="1"/>
  <c r="J140" i="6"/>
  <c r="K140" i="6"/>
  <c r="L140" i="6"/>
  <c r="N140" i="6"/>
  <c r="O140" i="6"/>
  <c r="P140" i="6"/>
  <c r="R140" i="6"/>
  <c r="AF140" i="6"/>
  <c r="AG140" i="6" s="1"/>
  <c r="J141" i="6"/>
  <c r="K141" i="6"/>
  <c r="L141" i="6"/>
  <c r="R141" i="6" s="1"/>
  <c r="N141" i="6"/>
  <c r="O141" i="6"/>
  <c r="P141" i="6"/>
  <c r="AF141" i="6"/>
  <c r="AG141" i="6" s="1"/>
  <c r="J142" i="6"/>
  <c r="K142" i="6"/>
  <c r="L142" i="6"/>
  <c r="N142" i="6"/>
  <c r="O142" i="6"/>
  <c r="P142" i="6"/>
  <c r="R142" i="6"/>
  <c r="S142" i="6" s="1"/>
  <c r="AF142" i="6"/>
  <c r="AG142" i="6" s="1"/>
  <c r="J143" i="6"/>
  <c r="K143" i="6"/>
  <c r="L143" i="6"/>
  <c r="R143" i="6" s="1"/>
  <c r="N143" i="6"/>
  <c r="O143" i="6"/>
  <c r="P143" i="6"/>
  <c r="AF143" i="6"/>
  <c r="AG143" i="6" s="1"/>
  <c r="J144" i="6"/>
  <c r="K144" i="6"/>
  <c r="L144" i="6"/>
  <c r="N144" i="6"/>
  <c r="O144" i="6"/>
  <c r="P144" i="6"/>
  <c r="R144" i="6" s="1"/>
  <c r="AF144" i="6"/>
  <c r="AG144" i="6" s="1"/>
  <c r="J145" i="6"/>
  <c r="K145" i="6"/>
  <c r="L145" i="6"/>
  <c r="N145" i="6"/>
  <c r="O145" i="6"/>
  <c r="P145" i="6"/>
  <c r="R145" i="6" s="1"/>
  <c r="AF145" i="6"/>
  <c r="AG145" i="6" s="1"/>
  <c r="J146" i="6"/>
  <c r="K146" i="6"/>
  <c r="L146" i="6"/>
  <c r="N146" i="6"/>
  <c r="O146" i="6"/>
  <c r="P146" i="6"/>
  <c r="R146" i="6"/>
  <c r="AF146" i="6"/>
  <c r="AG146" i="6" s="1"/>
  <c r="J147" i="6"/>
  <c r="K147" i="6"/>
  <c r="L147" i="6"/>
  <c r="N147" i="6"/>
  <c r="O147" i="6"/>
  <c r="P147" i="6"/>
  <c r="AF147" i="6"/>
  <c r="AG147" i="6" s="1"/>
  <c r="J148" i="6"/>
  <c r="K148" i="6"/>
  <c r="L148" i="6"/>
  <c r="R148" i="6" s="1"/>
  <c r="N148" i="6"/>
  <c r="O148" i="6"/>
  <c r="P148" i="6"/>
  <c r="AF148" i="6"/>
  <c r="AG148" i="6"/>
  <c r="J149" i="6"/>
  <c r="K149" i="6"/>
  <c r="L149" i="6"/>
  <c r="N149" i="6"/>
  <c r="O149" i="6"/>
  <c r="P149" i="6"/>
  <c r="R149" i="6" s="1"/>
  <c r="AF149" i="6"/>
  <c r="AG149" i="6" s="1"/>
  <c r="J150" i="6"/>
  <c r="K150" i="6"/>
  <c r="L150" i="6"/>
  <c r="R150" i="6" s="1"/>
  <c r="N150" i="6"/>
  <c r="O150" i="6"/>
  <c r="P150" i="6"/>
  <c r="AF150" i="6"/>
  <c r="AG150" i="6"/>
  <c r="J151" i="6"/>
  <c r="K151" i="6"/>
  <c r="L151" i="6"/>
  <c r="N151" i="6"/>
  <c r="O151" i="6"/>
  <c r="P151" i="6"/>
  <c r="R151" i="6" s="1"/>
  <c r="AF151" i="6"/>
  <c r="AG151" i="6"/>
  <c r="J152" i="6"/>
  <c r="K152" i="6"/>
  <c r="L152" i="6"/>
  <c r="N152" i="6"/>
  <c r="O152" i="6"/>
  <c r="P152" i="6"/>
  <c r="AF152" i="6"/>
  <c r="AG152" i="6" s="1"/>
  <c r="J153" i="6"/>
  <c r="K153" i="6"/>
  <c r="L153" i="6"/>
  <c r="N153" i="6"/>
  <c r="O153" i="6"/>
  <c r="P153" i="6"/>
  <c r="AF153" i="6"/>
  <c r="AG153" i="6" s="1"/>
  <c r="J154" i="6"/>
  <c r="K154" i="6"/>
  <c r="L154" i="6"/>
  <c r="N154" i="6"/>
  <c r="O154" i="6"/>
  <c r="P154" i="6"/>
  <c r="R154" i="6"/>
  <c r="AF154" i="6"/>
  <c r="AG154" i="6" s="1"/>
  <c r="J155" i="6"/>
  <c r="K155" i="6"/>
  <c r="L155" i="6"/>
  <c r="N155" i="6"/>
  <c r="O155" i="6"/>
  <c r="P155" i="6"/>
  <c r="AF155" i="6"/>
  <c r="AG155" i="6" s="1"/>
  <c r="J156" i="6"/>
  <c r="K156" i="6"/>
  <c r="L156" i="6"/>
  <c r="R156" i="6" s="1"/>
  <c r="N156" i="6"/>
  <c r="O156" i="6"/>
  <c r="P156" i="6"/>
  <c r="AF156" i="6"/>
  <c r="AG156" i="6" s="1"/>
  <c r="J157" i="6"/>
  <c r="K157" i="6"/>
  <c r="L157" i="6"/>
  <c r="N157" i="6"/>
  <c r="O157" i="6"/>
  <c r="P157" i="6"/>
  <c r="R157" i="6"/>
  <c r="S157" i="6" s="1"/>
  <c r="AF157" i="6"/>
  <c r="AG157" i="6" s="1"/>
  <c r="J158" i="6"/>
  <c r="K158" i="6"/>
  <c r="L158" i="6"/>
  <c r="R158" i="6" s="1"/>
  <c r="N158" i="6"/>
  <c r="O158" i="6"/>
  <c r="P158" i="6"/>
  <c r="AF158" i="6"/>
  <c r="AG158" i="6" s="1"/>
  <c r="J159" i="6"/>
  <c r="K159" i="6"/>
  <c r="L159" i="6"/>
  <c r="N159" i="6"/>
  <c r="O159" i="6"/>
  <c r="P159" i="6"/>
  <c r="R159" i="6"/>
  <c r="AF159" i="6"/>
  <c r="AG159" i="6" s="1"/>
  <c r="J160" i="6"/>
  <c r="K160" i="6"/>
  <c r="L160" i="6"/>
  <c r="N160" i="6"/>
  <c r="O160" i="6"/>
  <c r="P160" i="6"/>
  <c r="AF160" i="6"/>
  <c r="AG160" i="6" s="1"/>
  <c r="J161" i="6"/>
  <c r="K161" i="6"/>
  <c r="L161" i="6"/>
  <c r="N161" i="6"/>
  <c r="O161" i="6"/>
  <c r="P161" i="6"/>
  <c r="AF161" i="6"/>
  <c r="AG161" i="6" s="1"/>
  <c r="J162" i="6"/>
  <c r="K162" i="6"/>
  <c r="L162" i="6"/>
  <c r="N162" i="6"/>
  <c r="O162" i="6"/>
  <c r="P162" i="6"/>
  <c r="R162" i="6"/>
  <c r="AF162" i="6"/>
  <c r="AG162" i="6" s="1"/>
  <c r="J163" i="6"/>
  <c r="K163" i="6"/>
  <c r="L163" i="6"/>
  <c r="N163" i="6"/>
  <c r="O163" i="6"/>
  <c r="P163" i="6"/>
  <c r="R163" i="6" s="1"/>
  <c r="AF163" i="6"/>
  <c r="AG163" i="6" s="1"/>
  <c r="J164" i="6"/>
  <c r="K164" i="6"/>
  <c r="L164" i="6"/>
  <c r="R164" i="6" s="1"/>
  <c r="N164" i="6"/>
  <c r="O164" i="6"/>
  <c r="P164" i="6"/>
  <c r="AF164" i="6"/>
  <c r="AG164" i="6"/>
  <c r="J165" i="6"/>
  <c r="K165" i="6"/>
  <c r="L165" i="6"/>
  <c r="N165" i="6"/>
  <c r="O165" i="6"/>
  <c r="P165" i="6"/>
  <c r="R165" i="6"/>
  <c r="S165" i="6"/>
  <c r="AF165" i="6"/>
  <c r="AG165" i="6" s="1"/>
  <c r="J166" i="6"/>
  <c r="K166" i="6"/>
  <c r="L166" i="6"/>
  <c r="N166" i="6"/>
  <c r="O166" i="6"/>
  <c r="P166" i="6"/>
  <c r="R166" i="6"/>
  <c r="AF166" i="6"/>
  <c r="AG166" i="6" s="1"/>
  <c r="J167" i="6"/>
  <c r="K167" i="6"/>
  <c r="L167" i="6"/>
  <c r="R167" i="6" s="1"/>
  <c r="N167" i="6"/>
  <c r="O167" i="6"/>
  <c r="P167" i="6"/>
  <c r="AF167" i="6"/>
  <c r="AG167" i="6" s="1"/>
  <c r="J168" i="6"/>
  <c r="K168" i="6"/>
  <c r="L168" i="6"/>
  <c r="R168" i="6" s="1"/>
  <c r="N168" i="6"/>
  <c r="O168" i="6"/>
  <c r="P168" i="6"/>
  <c r="AF168" i="6"/>
  <c r="AG168" i="6"/>
  <c r="J169" i="6"/>
  <c r="K169" i="6"/>
  <c r="L169" i="6"/>
  <c r="N169" i="6"/>
  <c r="O169" i="6"/>
  <c r="P169" i="6"/>
  <c r="R169" i="6" s="1"/>
  <c r="AF169" i="6"/>
  <c r="AG169" i="6" s="1"/>
  <c r="J170" i="6"/>
  <c r="K170" i="6"/>
  <c r="L170" i="6"/>
  <c r="R170" i="6" s="1"/>
  <c r="N170" i="6"/>
  <c r="O170" i="6"/>
  <c r="P170" i="6"/>
  <c r="AF170" i="6"/>
  <c r="AG170" i="6"/>
  <c r="J171" i="6"/>
  <c r="K171" i="6"/>
  <c r="L171" i="6"/>
  <c r="N171" i="6"/>
  <c r="O171" i="6"/>
  <c r="P171" i="6"/>
  <c r="R171" i="6" s="1"/>
  <c r="AF171" i="6"/>
  <c r="AG171" i="6" s="1"/>
  <c r="J172" i="6"/>
  <c r="K172" i="6"/>
  <c r="L172" i="6"/>
  <c r="R172" i="6" s="1"/>
  <c r="N172" i="6"/>
  <c r="O172" i="6"/>
  <c r="P172" i="6"/>
  <c r="AF172" i="6"/>
  <c r="AG172" i="6"/>
  <c r="J173" i="6"/>
  <c r="K173" i="6"/>
  <c r="L173" i="6"/>
  <c r="N173" i="6"/>
  <c r="O173" i="6"/>
  <c r="P173" i="6"/>
  <c r="R173" i="6" s="1"/>
  <c r="AF173" i="6"/>
  <c r="AG173" i="6" s="1"/>
  <c r="J174" i="6"/>
  <c r="K174" i="6"/>
  <c r="L174" i="6"/>
  <c r="R174" i="6" s="1"/>
  <c r="N174" i="6"/>
  <c r="O174" i="6"/>
  <c r="P174" i="6"/>
  <c r="AF174" i="6"/>
  <c r="AG174" i="6" s="1"/>
  <c r="J175" i="6"/>
  <c r="K175" i="6"/>
  <c r="L175" i="6"/>
  <c r="R175" i="6" s="1"/>
  <c r="N175" i="6"/>
  <c r="O175" i="6"/>
  <c r="P175" i="6"/>
  <c r="AF175" i="6"/>
  <c r="AG175" i="6" s="1"/>
  <c r="J176" i="6"/>
  <c r="K176" i="6"/>
  <c r="L176" i="6"/>
  <c r="N176" i="6"/>
  <c r="O176" i="6"/>
  <c r="P176" i="6"/>
  <c r="R176" i="6"/>
  <c r="AF176" i="6"/>
  <c r="AG176" i="6" s="1"/>
  <c r="J177" i="6"/>
  <c r="K177" i="6"/>
  <c r="L177" i="6"/>
  <c r="R177" i="6" s="1"/>
  <c r="N177" i="6"/>
  <c r="O177" i="6"/>
  <c r="P177" i="6"/>
  <c r="AF177" i="6"/>
  <c r="AG177" i="6"/>
  <c r="J178" i="6"/>
  <c r="K178" i="6"/>
  <c r="L178" i="6"/>
  <c r="N178" i="6"/>
  <c r="O178" i="6"/>
  <c r="P178" i="6"/>
  <c r="R178" i="6"/>
  <c r="S178" i="6"/>
  <c r="AF178" i="6"/>
  <c r="AG178" i="6" s="1"/>
  <c r="J179" i="6"/>
  <c r="K179" i="6"/>
  <c r="L179" i="6"/>
  <c r="R179" i="6" s="1"/>
  <c r="N179" i="6"/>
  <c r="O179" i="6"/>
  <c r="P179" i="6"/>
  <c r="AF179" i="6"/>
  <c r="AG179" i="6"/>
  <c r="J180" i="6"/>
  <c r="K180" i="6"/>
  <c r="L180" i="6"/>
  <c r="N180" i="6"/>
  <c r="O180" i="6"/>
  <c r="P180" i="6"/>
  <c r="R180" i="6"/>
  <c r="S180" i="6"/>
  <c r="AF180" i="6"/>
  <c r="AG180" i="6" s="1"/>
  <c r="J181" i="6"/>
  <c r="K181" i="6"/>
  <c r="L181" i="6"/>
  <c r="N181" i="6"/>
  <c r="O181" i="6"/>
  <c r="P181" i="6"/>
  <c r="R181" i="6" s="1"/>
  <c r="AF181" i="6"/>
  <c r="AG181" i="6" s="1"/>
  <c r="J182" i="6"/>
  <c r="K182" i="6"/>
  <c r="L182" i="6"/>
  <c r="N182" i="6"/>
  <c r="O182" i="6"/>
  <c r="P182" i="6"/>
  <c r="AF182" i="6"/>
  <c r="AG182" i="6"/>
  <c r="J183" i="6"/>
  <c r="K183" i="6"/>
  <c r="L183" i="6"/>
  <c r="N183" i="6"/>
  <c r="O183" i="6"/>
  <c r="P183" i="6"/>
  <c r="R183" i="6"/>
  <c r="S183" i="6"/>
  <c r="AF183" i="6"/>
  <c r="AG183" i="6" s="1"/>
  <c r="J184" i="6"/>
  <c r="K184" i="6"/>
  <c r="L184" i="6"/>
  <c r="N184" i="6"/>
  <c r="O184" i="6"/>
  <c r="P184" i="6"/>
  <c r="R184" i="6" s="1"/>
  <c r="AF184" i="6"/>
  <c r="AG184" i="6" s="1"/>
  <c r="J185" i="6"/>
  <c r="K185" i="6"/>
  <c r="L185" i="6"/>
  <c r="N185" i="6"/>
  <c r="O185" i="6"/>
  <c r="P185" i="6"/>
  <c r="AF185" i="6"/>
  <c r="AG185" i="6"/>
  <c r="J186" i="6"/>
  <c r="K186" i="6"/>
  <c r="L186" i="6"/>
  <c r="N186" i="6"/>
  <c r="O186" i="6"/>
  <c r="P186" i="6"/>
  <c r="AF186" i="6"/>
  <c r="AG186" i="6"/>
  <c r="J187" i="6"/>
  <c r="K187" i="6"/>
  <c r="L187" i="6"/>
  <c r="N187" i="6"/>
  <c r="O187" i="6"/>
  <c r="P187" i="6"/>
  <c r="R187" i="6" s="1"/>
  <c r="AF187" i="6"/>
  <c r="AG187" i="6" s="1"/>
  <c r="J188" i="6"/>
  <c r="K188" i="6"/>
  <c r="L188" i="6"/>
  <c r="N188" i="6"/>
  <c r="O188" i="6"/>
  <c r="P188" i="6"/>
  <c r="AF188" i="6"/>
  <c r="AG188" i="6" s="1"/>
  <c r="J189" i="6"/>
  <c r="K189" i="6"/>
  <c r="L189" i="6"/>
  <c r="R189" i="6" s="1"/>
  <c r="N189" i="6"/>
  <c r="O189" i="6"/>
  <c r="P189" i="6"/>
  <c r="AF189" i="6"/>
  <c r="AG189" i="6" s="1"/>
  <c r="J190" i="6"/>
  <c r="K190" i="6"/>
  <c r="L190" i="6"/>
  <c r="N190" i="6"/>
  <c r="O190" i="6"/>
  <c r="P190" i="6"/>
  <c r="R190" i="6" s="1"/>
  <c r="AF190" i="6"/>
  <c r="AG190" i="6" s="1"/>
  <c r="J191" i="6"/>
  <c r="K191" i="6"/>
  <c r="L191" i="6"/>
  <c r="R191" i="6" s="1"/>
  <c r="N191" i="6"/>
  <c r="O191" i="6"/>
  <c r="P191" i="6"/>
  <c r="AF191" i="6"/>
  <c r="AG191" i="6"/>
  <c r="J192" i="6"/>
  <c r="K192" i="6"/>
  <c r="L192" i="6"/>
  <c r="R192" i="6" s="1"/>
  <c r="N192" i="6"/>
  <c r="O192" i="6"/>
  <c r="P192" i="6"/>
  <c r="AF192" i="6"/>
  <c r="AG192" i="6" s="1"/>
  <c r="J193" i="6"/>
  <c r="K193" i="6"/>
  <c r="L193" i="6"/>
  <c r="N193" i="6"/>
  <c r="O193" i="6"/>
  <c r="P193" i="6"/>
  <c r="AF193" i="6"/>
  <c r="AG193" i="6" s="1"/>
  <c r="J194" i="6"/>
  <c r="K194" i="6"/>
  <c r="L194" i="6"/>
  <c r="N194" i="6"/>
  <c r="O194" i="6"/>
  <c r="P194" i="6"/>
  <c r="AF194" i="6"/>
  <c r="AG194" i="6" s="1"/>
  <c r="J195" i="6"/>
  <c r="K195" i="6"/>
  <c r="L195" i="6"/>
  <c r="R195" i="6" s="1"/>
  <c r="N195" i="6"/>
  <c r="O195" i="6"/>
  <c r="P195" i="6"/>
  <c r="AF195" i="6"/>
  <c r="AG195" i="6" s="1"/>
  <c r="J196" i="6"/>
  <c r="K196" i="6"/>
  <c r="L196" i="6"/>
  <c r="N196" i="6"/>
  <c r="O196" i="6"/>
  <c r="P196" i="6"/>
  <c r="AF196" i="6"/>
  <c r="AG196" i="6" s="1"/>
  <c r="J197" i="6"/>
  <c r="K197" i="6"/>
  <c r="L197" i="6"/>
  <c r="N197" i="6"/>
  <c r="O197" i="6"/>
  <c r="P197" i="6"/>
  <c r="R197" i="6"/>
  <c r="AF197" i="6"/>
  <c r="AG197" i="6"/>
  <c r="J198" i="6"/>
  <c r="K198" i="6"/>
  <c r="L198" i="6"/>
  <c r="N198" i="6"/>
  <c r="O198" i="6"/>
  <c r="P198" i="6"/>
  <c r="AF198" i="6"/>
  <c r="AG198" i="6" s="1"/>
  <c r="J199" i="6"/>
  <c r="K199" i="6"/>
  <c r="L199" i="6"/>
  <c r="R199" i="6" s="1"/>
  <c r="N199" i="6"/>
  <c r="O199" i="6"/>
  <c r="P199" i="6"/>
  <c r="AF199" i="6"/>
  <c r="AG199" i="6"/>
  <c r="J200" i="6"/>
  <c r="K200" i="6"/>
  <c r="L200" i="6"/>
  <c r="N200" i="6"/>
  <c r="O200" i="6"/>
  <c r="P200" i="6"/>
  <c r="AF200" i="6"/>
  <c r="AG200" i="6" s="1"/>
  <c r="J201" i="6"/>
  <c r="K201" i="6"/>
  <c r="L201" i="6"/>
  <c r="N201" i="6"/>
  <c r="O201" i="6"/>
  <c r="P201" i="6"/>
  <c r="AF201" i="6"/>
  <c r="AG201" i="6" s="1"/>
  <c r="J202" i="6"/>
  <c r="K202" i="6"/>
  <c r="L202" i="6"/>
  <c r="R202" i="6" s="1"/>
  <c r="N202" i="6"/>
  <c r="O202" i="6"/>
  <c r="P202" i="6"/>
  <c r="AF202" i="6"/>
  <c r="AG202" i="6"/>
  <c r="J203" i="6"/>
  <c r="K203" i="6"/>
  <c r="L203" i="6"/>
  <c r="R203" i="6" s="1"/>
  <c r="N203" i="6"/>
  <c r="O203" i="6"/>
  <c r="P203" i="6"/>
  <c r="AF203" i="6"/>
  <c r="AG203" i="6" s="1"/>
  <c r="J204" i="6"/>
  <c r="K204" i="6"/>
  <c r="L204" i="6"/>
  <c r="N204" i="6"/>
  <c r="O204" i="6"/>
  <c r="P204" i="6"/>
  <c r="R204" i="6" s="1"/>
  <c r="AF204" i="6"/>
  <c r="AG204" i="6" s="1"/>
  <c r="J205" i="6"/>
  <c r="K205" i="6"/>
  <c r="L205" i="6"/>
  <c r="N205" i="6"/>
  <c r="O205" i="6"/>
  <c r="P205" i="6"/>
  <c r="R205" i="6"/>
  <c r="AF205" i="6"/>
  <c r="AG205" i="6"/>
  <c r="J206" i="6"/>
  <c r="K206" i="6"/>
  <c r="L206" i="6"/>
  <c r="N206" i="6"/>
  <c r="O206" i="6"/>
  <c r="P206" i="6"/>
  <c r="AF206" i="6"/>
  <c r="AG206" i="6" s="1"/>
  <c r="J207" i="6"/>
  <c r="K207" i="6"/>
  <c r="L207" i="6"/>
  <c r="N207" i="6"/>
  <c r="O207" i="6"/>
  <c r="P207" i="6"/>
  <c r="R207" i="6"/>
  <c r="AF207" i="6"/>
  <c r="AG207" i="6" s="1"/>
  <c r="J208" i="6"/>
  <c r="K208" i="6"/>
  <c r="L208" i="6"/>
  <c r="N208" i="6"/>
  <c r="O208" i="6"/>
  <c r="P208" i="6"/>
  <c r="AF208" i="6"/>
  <c r="AG208" i="6" s="1"/>
  <c r="J209" i="6"/>
  <c r="K209" i="6"/>
  <c r="L209" i="6"/>
  <c r="R209" i="6" s="1"/>
  <c r="N209" i="6"/>
  <c r="O209" i="6"/>
  <c r="P209" i="6"/>
  <c r="AF209" i="6"/>
  <c r="AG209" i="6"/>
  <c r="J210" i="6"/>
  <c r="K210" i="6"/>
  <c r="L210" i="6"/>
  <c r="R210" i="6" s="1"/>
  <c r="N210" i="6"/>
  <c r="O210" i="6"/>
  <c r="P210" i="6"/>
  <c r="AF210" i="6"/>
  <c r="AG210" i="6"/>
  <c r="J211" i="6"/>
  <c r="K211" i="6"/>
  <c r="L211" i="6"/>
  <c r="N211" i="6"/>
  <c r="O211" i="6"/>
  <c r="P211" i="6"/>
  <c r="AF211" i="6"/>
  <c r="AG211" i="6" s="1"/>
  <c r="J212" i="6"/>
  <c r="K212" i="6"/>
  <c r="L212" i="6"/>
  <c r="N212" i="6"/>
  <c r="O212" i="6"/>
  <c r="P212" i="6"/>
  <c r="R212" i="6" s="1"/>
  <c r="AF212" i="6"/>
  <c r="AG212" i="6" s="1"/>
  <c r="J213" i="6"/>
  <c r="K213" i="6"/>
  <c r="L213" i="6"/>
  <c r="R213" i="6" s="1"/>
  <c r="N213" i="6"/>
  <c r="O213" i="6"/>
  <c r="P213" i="6"/>
  <c r="AF213" i="6"/>
  <c r="AG213" i="6" s="1"/>
  <c r="J214" i="6"/>
  <c r="K214" i="6"/>
  <c r="L214" i="6"/>
  <c r="N214" i="6"/>
  <c r="O214" i="6"/>
  <c r="P214" i="6"/>
  <c r="R214" i="6" s="1"/>
  <c r="S214" i="6"/>
  <c r="AF214" i="6"/>
  <c r="AG214" i="6" s="1"/>
  <c r="J215" i="6"/>
  <c r="K215" i="6"/>
  <c r="L215" i="6"/>
  <c r="N215" i="6"/>
  <c r="O215" i="6"/>
  <c r="P215" i="6"/>
  <c r="AF215" i="6"/>
  <c r="AG215" i="6"/>
  <c r="J216" i="6"/>
  <c r="K216" i="6"/>
  <c r="L216" i="6"/>
  <c r="R216" i="6" s="1"/>
  <c r="N216" i="6"/>
  <c r="O216" i="6"/>
  <c r="P216" i="6"/>
  <c r="AF216" i="6"/>
  <c r="AG216" i="6" s="1"/>
  <c r="J217" i="6"/>
  <c r="K217" i="6"/>
  <c r="L217" i="6"/>
  <c r="R217" i="6" s="1"/>
  <c r="N217" i="6"/>
  <c r="O217" i="6"/>
  <c r="P217" i="6"/>
  <c r="AF217" i="6"/>
  <c r="AG217" i="6" s="1"/>
  <c r="J218" i="6"/>
  <c r="K218" i="6"/>
  <c r="L218" i="6"/>
  <c r="N218" i="6"/>
  <c r="O218" i="6"/>
  <c r="P218" i="6"/>
  <c r="AF218" i="6"/>
  <c r="AG218" i="6"/>
  <c r="J219" i="6"/>
  <c r="K219" i="6"/>
  <c r="L219" i="6"/>
  <c r="R219" i="6" s="1"/>
  <c r="N219" i="6"/>
  <c r="O219" i="6"/>
  <c r="P219" i="6"/>
  <c r="AF219" i="6"/>
  <c r="AG219" i="6" s="1"/>
  <c r="J220" i="6"/>
  <c r="K220" i="6"/>
  <c r="L220" i="6"/>
  <c r="N220" i="6"/>
  <c r="O220" i="6"/>
  <c r="P220" i="6"/>
  <c r="AF220" i="6"/>
  <c r="AG220" i="6" s="1"/>
  <c r="J221" i="6"/>
  <c r="K221" i="6"/>
  <c r="L221" i="6"/>
  <c r="N221" i="6"/>
  <c r="O221" i="6"/>
  <c r="P221" i="6"/>
  <c r="R221" i="6" s="1"/>
  <c r="AF221" i="6"/>
  <c r="AG221" i="6" s="1"/>
  <c r="J222" i="6"/>
  <c r="K222" i="6"/>
  <c r="L222" i="6"/>
  <c r="N222" i="6"/>
  <c r="O222" i="6"/>
  <c r="P222" i="6"/>
  <c r="AF222" i="6"/>
  <c r="AG222" i="6" s="1"/>
  <c r="J223" i="6"/>
  <c r="K223" i="6"/>
  <c r="L223" i="6"/>
  <c r="N223" i="6"/>
  <c r="O223" i="6"/>
  <c r="P223" i="6"/>
  <c r="R223" i="6"/>
  <c r="AF223" i="6"/>
  <c r="AG223" i="6" s="1"/>
  <c r="J224" i="6"/>
  <c r="K224" i="6"/>
  <c r="L224" i="6"/>
  <c r="N224" i="6"/>
  <c r="O224" i="6"/>
  <c r="P224" i="6"/>
  <c r="AF224" i="6"/>
  <c r="AG224" i="6" s="1"/>
  <c r="J225" i="6"/>
  <c r="K225" i="6"/>
  <c r="L225" i="6"/>
  <c r="N225" i="6"/>
  <c r="O225" i="6"/>
  <c r="P225" i="6"/>
  <c r="AF225" i="6"/>
  <c r="AG225" i="6" s="1"/>
  <c r="J226" i="6"/>
  <c r="K226" i="6"/>
  <c r="L226" i="6"/>
  <c r="R226" i="6" s="1"/>
  <c r="N226" i="6"/>
  <c r="O226" i="6"/>
  <c r="P226" i="6"/>
  <c r="AF226" i="6"/>
  <c r="AG226" i="6"/>
  <c r="J227" i="6"/>
  <c r="K227" i="6"/>
  <c r="L227" i="6"/>
  <c r="N227" i="6"/>
  <c r="O227" i="6"/>
  <c r="P227" i="6"/>
  <c r="AF227" i="6"/>
  <c r="AG227" i="6" s="1"/>
  <c r="J228" i="6"/>
  <c r="K228" i="6"/>
  <c r="L228" i="6"/>
  <c r="N228" i="6"/>
  <c r="O228" i="6"/>
  <c r="P228" i="6"/>
  <c r="R228" i="6" s="1"/>
  <c r="AF228" i="6"/>
  <c r="AG228" i="6" s="1"/>
  <c r="J229" i="6"/>
  <c r="K229" i="6"/>
  <c r="L229" i="6"/>
  <c r="N229" i="6"/>
  <c r="O229" i="6"/>
  <c r="P229" i="6"/>
  <c r="R229" i="6" s="1"/>
  <c r="AF229" i="6"/>
  <c r="AG229" i="6" s="1"/>
  <c r="J230" i="6"/>
  <c r="K230" i="6"/>
  <c r="L230" i="6"/>
  <c r="R230" i="6" s="1"/>
  <c r="N230" i="6"/>
  <c r="O230" i="6"/>
  <c r="P230" i="6"/>
  <c r="AF230" i="6"/>
  <c r="AG230" i="6" s="1"/>
  <c r="J231" i="6"/>
  <c r="K231" i="6"/>
  <c r="L231" i="6"/>
  <c r="R231" i="6" s="1"/>
  <c r="N231" i="6"/>
  <c r="O231" i="6"/>
  <c r="P231" i="6"/>
  <c r="AF231" i="6"/>
  <c r="AG231" i="6" s="1"/>
  <c r="J232" i="6"/>
  <c r="K232" i="6"/>
  <c r="L232" i="6"/>
  <c r="N232" i="6"/>
  <c r="O232" i="6"/>
  <c r="P232" i="6"/>
  <c r="R232" i="6" s="1"/>
  <c r="AF232" i="6"/>
  <c r="AG232" i="6" s="1"/>
  <c r="J233" i="6"/>
  <c r="K233" i="6"/>
  <c r="L233" i="6"/>
  <c r="N233" i="6"/>
  <c r="O233" i="6"/>
  <c r="P233" i="6"/>
  <c r="R233" i="6" s="1"/>
  <c r="AF233" i="6"/>
  <c r="AG233" i="6" s="1"/>
  <c r="J234" i="6"/>
  <c r="K234" i="6"/>
  <c r="L234" i="6"/>
  <c r="N234" i="6"/>
  <c r="O234" i="6"/>
  <c r="P234" i="6"/>
  <c r="AF234" i="6"/>
  <c r="AG234" i="6" s="1"/>
  <c r="J235" i="6"/>
  <c r="K235" i="6"/>
  <c r="L235" i="6"/>
  <c r="N235" i="6"/>
  <c r="O235" i="6"/>
  <c r="P235" i="6"/>
  <c r="AF235" i="6"/>
  <c r="AG235" i="6" s="1"/>
  <c r="J236" i="6"/>
  <c r="K236" i="6"/>
  <c r="L236" i="6"/>
  <c r="N236" i="6"/>
  <c r="O236" i="6"/>
  <c r="P236" i="6"/>
  <c r="AF236" i="6"/>
  <c r="AG236" i="6" s="1"/>
  <c r="J237" i="6"/>
  <c r="K237" i="6"/>
  <c r="L237" i="6"/>
  <c r="N237" i="6"/>
  <c r="O237" i="6"/>
  <c r="P237" i="6"/>
  <c r="AF237" i="6"/>
  <c r="AG237" i="6" s="1"/>
  <c r="J238" i="6"/>
  <c r="K238" i="6"/>
  <c r="L238" i="6"/>
  <c r="N238" i="6"/>
  <c r="O238" i="6"/>
  <c r="P238" i="6"/>
  <c r="AF238" i="6"/>
  <c r="AG238" i="6" s="1"/>
  <c r="J239" i="6"/>
  <c r="K239" i="6"/>
  <c r="L239" i="6"/>
  <c r="N239" i="6"/>
  <c r="O239" i="6"/>
  <c r="P239" i="6"/>
  <c r="AF239" i="6"/>
  <c r="AG239" i="6" s="1"/>
  <c r="J240" i="6"/>
  <c r="K240" i="6"/>
  <c r="L240" i="6"/>
  <c r="N240" i="6"/>
  <c r="O240" i="6"/>
  <c r="P240" i="6"/>
  <c r="AF240" i="6"/>
  <c r="AG240" i="6" s="1"/>
  <c r="J241" i="6"/>
  <c r="K241" i="6"/>
  <c r="L241" i="6"/>
  <c r="N241" i="6"/>
  <c r="O241" i="6"/>
  <c r="P241" i="6"/>
  <c r="AF241" i="6"/>
  <c r="AG241" i="6" s="1"/>
  <c r="J242" i="6"/>
  <c r="K242" i="6"/>
  <c r="L242" i="6"/>
  <c r="N242" i="6"/>
  <c r="O242" i="6"/>
  <c r="P242" i="6"/>
  <c r="AF242" i="6"/>
  <c r="AG242" i="6" s="1"/>
  <c r="J243" i="6"/>
  <c r="K243" i="6"/>
  <c r="L243" i="6"/>
  <c r="N243" i="6"/>
  <c r="O243" i="6"/>
  <c r="P243" i="6"/>
  <c r="R243" i="6" s="1"/>
  <c r="AF243" i="6"/>
  <c r="AG243" i="6" s="1"/>
  <c r="J244" i="6"/>
  <c r="K244" i="6"/>
  <c r="L244" i="6"/>
  <c r="N244" i="6"/>
  <c r="O244" i="6"/>
  <c r="P244" i="6"/>
  <c r="AF244" i="6"/>
  <c r="AG244" i="6" s="1"/>
  <c r="J245" i="6"/>
  <c r="K245" i="6"/>
  <c r="L245" i="6"/>
  <c r="N245" i="6"/>
  <c r="O245" i="6"/>
  <c r="P245" i="6"/>
  <c r="AF245" i="6"/>
  <c r="AG245" i="6" s="1"/>
  <c r="J246" i="6"/>
  <c r="K246" i="6"/>
  <c r="L246" i="6"/>
  <c r="N246" i="6"/>
  <c r="O246" i="6"/>
  <c r="P246" i="6"/>
  <c r="AF246" i="6"/>
  <c r="AG246" i="6" s="1"/>
  <c r="J247" i="6"/>
  <c r="K247" i="6"/>
  <c r="L247" i="6"/>
  <c r="N247" i="6"/>
  <c r="O247" i="6"/>
  <c r="P247" i="6"/>
  <c r="R247" i="6" s="1"/>
  <c r="AF247" i="6"/>
  <c r="AG247" i="6" s="1"/>
  <c r="J248" i="6"/>
  <c r="K248" i="6"/>
  <c r="L248" i="6"/>
  <c r="N248" i="6"/>
  <c r="O248" i="6"/>
  <c r="P248" i="6"/>
  <c r="AF248" i="6"/>
  <c r="AG248" i="6" s="1"/>
  <c r="J249" i="6"/>
  <c r="K249" i="6"/>
  <c r="L249" i="6"/>
  <c r="N249" i="6"/>
  <c r="O249" i="6"/>
  <c r="P249" i="6"/>
  <c r="AF249" i="6"/>
  <c r="AG249" i="6" s="1"/>
  <c r="J250" i="6"/>
  <c r="K250" i="6"/>
  <c r="L250" i="6"/>
  <c r="N250" i="6"/>
  <c r="O250" i="6"/>
  <c r="P250" i="6"/>
  <c r="AF250" i="6"/>
  <c r="AG250" i="6" s="1"/>
  <c r="J251" i="6"/>
  <c r="K251" i="6"/>
  <c r="L251" i="6"/>
  <c r="N251" i="6"/>
  <c r="O251" i="6"/>
  <c r="P251" i="6"/>
  <c r="R251" i="6" s="1"/>
  <c r="AF251" i="6"/>
  <c r="AG251" i="6" s="1"/>
  <c r="J252" i="6"/>
  <c r="K252" i="6"/>
  <c r="L252" i="6"/>
  <c r="N252" i="6"/>
  <c r="O252" i="6"/>
  <c r="P252" i="6"/>
  <c r="AF252" i="6"/>
  <c r="AG252" i="6" s="1"/>
  <c r="J253" i="6"/>
  <c r="K253" i="6"/>
  <c r="L253" i="6"/>
  <c r="N253" i="6"/>
  <c r="O253" i="6"/>
  <c r="P253" i="6"/>
  <c r="AF253" i="6"/>
  <c r="AG253" i="6" s="1"/>
  <c r="J254" i="6"/>
  <c r="K254" i="6"/>
  <c r="L254" i="6"/>
  <c r="N254" i="6"/>
  <c r="O254" i="6"/>
  <c r="P254" i="6"/>
  <c r="AF254" i="6"/>
  <c r="AG254" i="6" s="1"/>
  <c r="J255" i="6"/>
  <c r="K255" i="6"/>
  <c r="L255" i="6"/>
  <c r="N255" i="6"/>
  <c r="O255" i="6"/>
  <c r="P255" i="6"/>
  <c r="R255" i="6" s="1"/>
  <c r="AF255" i="6"/>
  <c r="AG255" i="6" s="1"/>
  <c r="J256" i="6"/>
  <c r="K256" i="6"/>
  <c r="L256" i="6"/>
  <c r="N256" i="6"/>
  <c r="O256" i="6"/>
  <c r="P256" i="6"/>
  <c r="AF256" i="6"/>
  <c r="AG256" i="6" s="1"/>
  <c r="J257" i="6"/>
  <c r="K257" i="6"/>
  <c r="L257" i="6"/>
  <c r="N257" i="6"/>
  <c r="O257" i="6"/>
  <c r="P257" i="6"/>
  <c r="AF257" i="6"/>
  <c r="AG257" i="6" s="1"/>
  <c r="J258" i="6"/>
  <c r="K258" i="6"/>
  <c r="L258" i="6"/>
  <c r="N258" i="6"/>
  <c r="O258" i="6"/>
  <c r="P258" i="6"/>
  <c r="AF258" i="6"/>
  <c r="AG258" i="6" s="1"/>
  <c r="J259" i="6"/>
  <c r="K259" i="6"/>
  <c r="L259" i="6"/>
  <c r="N259" i="6"/>
  <c r="O259" i="6"/>
  <c r="P259" i="6"/>
  <c r="R259" i="6" s="1"/>
  <c r="AF259" i="6"/>
  <c r="AG259" i="6" s="1"/>
  <c r="J260" i="6"/>
  <c r="K260" i="6"/>
  <c r="L260" i="6"/>
  <c r="N260" i="6"/>
  <c r="O260" i="6"/>
  <c r="P260" i="6"/>
  <c r="AF260" i="6"/>
  <c r="AG260" i="6" s="1"/>
  <c r="J261" i="6"/>
  <c r="K261" i="6"/>
  <c r="L261" i="6"/>
  <c r="N261" i="6"/>
  <c r="O261" i="6"/>
  <c r="P261" i="6"/>
  <c r="AF261" i="6"/>
  <c r="AG261" i="6" s="1"/>
  <c r="J262" i="6"/>
  <c r="K262" i="6"/>
  <c r="L262" i="6"/>
  <c r="N262" i="6"/>
  <c r="O262" i="6"/>
  <c r="P262" i="6"/>
  <c r="AF262" i="6"/>
  <c r="AG262" i="6" s="1"/>
  <c r="J263" i="6"/>
  <c r="K263" i="6"/>
  <c r="L263" i="6"/>
  <c r="N263" i="6"/>
  <c r="O263" i="6"/>
  <c r="P263" i="6"/>
  <c r="R263" i="6" s="1"/>
  <c r="AF263" i="6"/>
  <c r="AG263" i="6" s="1"/>
  <c r="J264" i="6"/>
  <c r="K264" i="6"/>
  <c r="L264" i="6"/>
  <c r="N264" i="6"/>
  <c r="O264" i="6"/>
  <c r="P264" i="6"/>
  <c r="AF264" i="6"/>
  <c r="AG264" i="6" s="1"/>
  <c r="J265" i="6"/>
  <c r="K265" i="6"/>
  <c r="L265" i="6"/>
  <c r="N265" i="6"/>
  <c r="O265" i="6"/>
  <c r="P265" i="6"/>
  <c r="AF265" i="6"/>
  <c r="AG265" i="6" s="1"/>
  <c r="J266" i="6"/>
  <c r="K266" i="6"/>
  <c r="L266" i="6"/>
  <c r="N266" i="6"/>
  <c r="O266" i="6"/>
  <c r="P266" i="6"/>
  <c r="AF266" i="6"/>
  <c r="AG266" i="6" s="1"/>
  <c r="J267" i="6"/>
  <c r="K267" i="6"/>
  <c r="L267" i="6"/>
  <c r="N267" i="6"/>
  <c r="O267" i="6"/>
  <c r="P267" i="6"/>
  <c r="R267" i="6" s="1"/>
  <c r="AF267" i="6"/>
  <c r="AG267" i="6" s="1"/>
  <c r="J268" i="6"/>
  <c r="K268" i="6"/>
  <c r="L268" i="6"/>
  <c r="N268" i="6"/>
  <c r="O268" i="6"/>
  <c r="P268" i="6"/>
  <c r="AF268" i="6"/>
  <c r="AG268" i="6" s="1"/>
  <c r="J269" i="6"/>
  <c r="K269" i="6"/>
  <c r="L269" i="6"/>
  <c r="N269" i="6"/>
  <c r="O269" i="6"/>
  <c r="P269" i="6"/>
  <c r="AF269" i="6"/>
  <c r="AG269" i="6" s="1"/>
  <c r="J270" i="6"/>
  <c r="K270" i="6"/>
  <c r="L270" i="6"/>
  <c r="N270" i="6"/>
  <c r="O270" i="6"/>
  <c r="P270" i="6"/>
  <c r="AF270" i="6"/>
  <c r="AG270" i="6" s="1"/>
  <c r="J271" i="6"/>
  <c r="K271" i="6"/>
  <c r="L271" i="6"/>
  <c r="N271" i="6"/>
  <c r="O271" i="6"/>
  <c r="P271" i="6"/>
  <c r="R271" i="6" s="1"/>
  <c r="AF271" i="6"/>
  <c r="AG271" i="6" s="1"/>
  <c r="J272" i="6"/>
  <c r="K272" i="6"/>
  <c r="L272" i="6"/>
  <c r="N272" i="6"/>
  <c r="O272" i="6"/>
  <c r="P272" i="6"/>
  <c r="AF272" i="6"/>
  <c r="AG272" i="6" s="1"/>
  <c r="J273" i="6"/>
  <c r="K273" i="6"/>
  <c r="L273" i="6"/>
  <c r="N273" i="6"/>
  <c r="O273" i="6"/>
  <c r="P273" i="6"/>
  <c r="AF273" i="6"/>
  <c r="AG273" i="6" s="1"/>
  <c r="J274" i="6"/>
  <c r="K274" i="6"/>
  <c r="L274" i="6"/>
  <c r="N274" i="6"/>
  <c r="O274" i="6"/>
  <c r="P274" i="6"/>
  <c r="AF274" i="6"/>
  <c r="AG274" i="6" s="1"/>
  <c r="J275" i="6"/>
  <c r="K275" i="6"/>
  <c r="L275" i="6"/>
  <c r="N275" i="6"/>
  <c r="O275" i="6"/>
  <c r="P275" i="6"/>
  <c r="R275" i="6" s="1"/>
  <c r="AF275" i="6"/>
  <c r="AG275" i="6" s="1"/>
  <c r="J276" i="6"/>
  <c r="K276" i="6"/>
  <c r="L276" i="6"/>
  <c r="N276" i="6"/>
  <c r="O276" i="6"/>
  <c r="P276" i="6"/>
  <c r="AF276" i="6"/>
  <c r="AG276" i="6" s="1"/>
  <c r="J277" i="6"/>
  <c r="K277" i="6"/>
  <c r="L277" i="6"/>
  <c r="N277" i="6"/>
  <c r="O277" i="6"/>
  <c r="P277" i="6"/>
  <c r="AF277" i="6"/>
  <c r="AG277" i="6" s="1"/>
  <c r="J278" i="6"/>
  <c r="K278" i="6"/>
  <c r="L278" i="6"/>
  <c r="N278" i="6"/>
  <c r="O278" i="6"/>
  <c r="P278" i="6"/>
  <c r="AF278" i="6"/>
  <c r="AG278" i="6" s="1"/>
  <c r="J279" i="6"/>
  <c r="K279" i="6"/>
  <c r="L279" i="6"/>
  <c r="N279" i="6"/>
  <c r="O279" i="6"/>
  <c r="P279" i="6"/>
  <c r="R279" i="6" s="1"/>
  <c r="AF279" i="6"/>
  <c r="AG279" i="6" s="1"/>
  <c r="J280" i="6"/>
  <c r="K280" i="6"/>
  <c r="L280" i="6"/>
  <c r="N280" i="6"/>
  <c r="O280" i="6"/>
  <c r="P280" i="6"/>
  <c r="AF280" i="6"/>
  <c r="AG280" i="6" s="1"/>
  <c r="J281" i="6"/>
  <c r="K281" i="6"/>
  <c r="L281" i="6"/>
  <c r="N281" i="6"/>
  <c r="O281" i="6"/>
  <c r="P281" i="6"/>
  <c r="W281" i="6"/>
  <c r="X281" i="6" s="1"/>
  <c r="AF281" i="6"/>
  <c r="AG281" i="6" s="1"/>
  <c r="J282" i="6"/>
  <c r="K282" i="6"/>
  <c r="L282" i="6"/>
  <c r="N282" i="6"/>
  <c r="O282" i="6"/>
  <c r="P282" i="6"/>
  <c r="Z282" i="6"/>
  <c r="AA282" i="6" s="1"/>
  <c r="D282" i="18" s="1"/>
  <c r="AF282" i="6"/>
  <c r="AG282" i="6" s="1"/>
  <c r="J283" i="6"/>
  <c r="K283" i="6"/>
  <c r="L283" i="6"/>
  <c r="N283" i="6"/>
  <c r="O283" i="6"/>
  <c r="P283" i="6"/>
  <c r="R283" i="6" s="1"/>
  <c r="W283" i="6"/>
  <c r="X283" i="6" s="1"/>
  <c r="Z283" i="6"/>
  <c r="AA283" i="6" s="1"/>
  <c r="D283" i="18" s="1"/>
  <c r="AF283" i="6"/>
  <c r="AG283" i="6" s="1"/>
  <c r="J284" i="6"/>
  <c r="K284" i="6"/>
  <c r="L284" i="6"/>
  <c r="N284" i="6"/>
  <c r="O284" i="6"/>
  <c r="P284" i="6"/>
  <c r="W284" i="6"/>
  <c r="X284" i="6" s="1"/>
  <c r="Z284" i="6"/>
  <c r="AA284" i="6" s="1"/>
  <c r="D284" i="18" s="1"/>
  <c r="AF284" i="6"/>
  <c r="AG284" i="6" s="1"/>
  <c r="J285" i="6"/>
  <c r="K285" i="6"/>
  <c r="L285" i="6"/>
  <c r="N285" i="6"/>
  <c r="O285" i="6"/>
  <c r="P285" i="6"/>
  <c r="W285" i="6"/>
  <c r="X285" i="6" s="1"/>
  <c r="AF285" i="6"/>
  <c r="AG285" i="6" s="1"/>
  <c r="J286" i="6"/>
  <c r="K286" i="6"/>
  <c r="L286" i="6"/>
  <c r="N286" i="6"/>
  <c r="O286" i="6"/>
  <c r="P286" i="6"/>
  <c r="Z286" i="6"/>
  <c r="AA286" i="6" s="1"/>
  <c r="D286" i="18" s="1"/>
  <c r="AF286" i="6"/>
  <c r="AG286" i="6" s="1"/>
  <c r="J287" i="6"/>
  <c r="K287" i="6"/>
  <c r="L287" i="6"/>
  <c r="N287" i="6"/>
  <c r="O287" i="6"/>
  <c r="P287" i="6"/>
  <c r="R287" i="6" s="1"/>
  <c r="W287" i="6"/>
  <c r="X287" i="6" s="1"/>
  <c r="Z287" i="6"/>
  <c r="AA287" i="6" s="1"/>
  <c r="D287" i="18" s="1"/>
  <c r="AF287" i="6"/>
  <c r="AG287" i="6" s="1"/>
  <c r="J288" i="6"/>
  <c r="K288" i="6"/>
  <c r="L288" i="6"/>
  <c r="N288" i="6"/>
  <c r="O288" i="6"/>
  <c r="P288" i="6"/>
  <c r="W288" i="6"/>
  <c r="X288" i="6" s="1"/>
  <c r="Z288" i="6"/>
  <c r="AA288" i="6" s="1"/>
  <c r="D288" i="18" s="1"/>
  <c r="AF288" i="6"/>
  <c r="AG288" i="6" s="1"/>
  <c r="J289" i="6"/>
  <c r="K289" i="6"/>
  <c r="L289" i="6"/>
  <c r="N289" i="6"/>
  <c r="O289" i="6"/>
  <c r="P289" i="6"/>
  <c r="W289" i="6"/>
  <c r="X289" i="6" s="1"/>
  <c r="AF289" i="6"/>
  <c r="AG289" i="6" s="1"/>
  <c r="J290" i="6"/>
  <c r="K290" i="6"/>
  <c r="L290" i="6"/>
  <c r="N290" i="6"/>
  <c r="O290" i="6"/>
  <c r="P290" i="6"/>
  <c r="Z290" i="6"/>
  <c r="AA290" i="6" s="1"/>
  <c r="D290" i="18" s="1"/>
  <c r="AF290" i="6"/>
  <c r="AG290" i="6" s="1"/>
  <c r="J291" i="6"/>
  <c r="K291" i="6"/>
  <c r="L291" i="6"/>
  <c r="N291" i="6"/>
  <c r="O291" i="6"/>
  <c r="P291" i="6"/>
  <c r="R291" i="6" s="1"/>
  <c r="W291" i="6"/>
  <c r="X291" i="6" s="1"/>
  <c r="Z291" i="6"/>
  <c r="AA291" i="6" s="1"/>
  <c r="D291" i="18" s="1"/>
  <c r="AF291" i="6"/>
  <c r="AG291" i="6" s="1"/>
  <c r="J292" i="6"/>
  <c r="K292" i="6"/>
  <c r="L292" i="6"/>
  <c r="N292" i="6"/>
  <c r="O292" i="6"/>
  <c r="P292" i="6"/>
  <c r="W292" i="6"/>
  <c r="X292" i="6" s="1"/>
  <c r="Z292" i="6"/>
  <c r="AA292" i="6" s="1"/>
  <c r="D292" i="18" s="1"/>
  <c r="AF292" i="6"/>
  <c r="AG292" i="6" s="1"/>
  <c r="J293" i="6"/>
  <c r="K293" i="6"/>
  <c r="L293" i="6"/>
  <c r="N293" i="6"/>
  <c r="O293" i="6"/>
  <c r="P293" i="6"/>
  <c r="W293" i="6"/>
  <c r="X293" i="6" s="1"/>
  <c r="AF293" i="6"/>
  <c r="AG293" i="6" s="1"/>
  <c r="J294" i="6"/>
  <c r="K294" i="6"/>
  <c r="L294" i="6"/>
  <c r="N294" i="6"/>
  <c r="O294" i="6"/>
  <c r="P294" i="6"/>
  <c r="Z294" i="6"/>
  <c r="AA294" i="6" s="1"/>
  <c r="D294" i="18" s="1"/>
  <c r="AF294" i="6"/>
  <c r="AG294" i="6" s="1"/>
  <c r="J295" i="6"/>
  <c r="K295" i="6"/>
  <c r="L295" i="6"/>
  <c r="N295" i="6"/>
  <c r="O295" i="6"/>
  <c r="P295" i="6"/>
  <c r="W295" i="6"/>
  <c r="X295" i="6" s="1"/>
  <c r="Z295" i="6"/>
  <c r="AA295" i="6" s="1"/>
  <c r="D295" i="18" s="1"/>
  <c r="AF295" i="6"/>
  <c r="AG295" i="6" s="1"/>
  <c r="J296" i="6"/>
  <c r="K296" i="6"/>
  <c r="L296" i="6"/>
  <c r="N296" i="6"/>
  <c r="O296" i="6"/>
  <c r="P296" i="6"/>
  <c r="R296" i="6" s="1"/>
  <c r="W296" i="6"/>
  <c r="X296" i="6" s="1"/>
  <c r="AF296" i="6"/>
  <c r="AG296" i="6" s="1"/>
  <c r="J297" i="6"/>
  <c r="K297" i="6"/>
  <c r="L297" i="6"/>
  <c r="N297" i="6"/>
  <c r="O297" i="6"/>
  <c r="P297" i="6"/>
  <c r="Z297" i="6"/>
  <c r="AA297" i="6" s="1"/>
  <c r="D297" i="18" s="1"/>
  <c r="AF297" i="6"/>
  <c r="AG297" i="6" s="1"/>
  <c r="J298" i="6"/>
  <c r="K298" i="6"/>
  <c r="L298" i="6"/>
  <c r="N298" i="6"/>
  <c r="O298" i="6"/>
  <c r="P298" i="6"/>
  <c r="R298" i="6" s="1"/>
  <c r="W298" i="6"/>
  <c r="X298" i="6" s="1"/>
  <c r="Z298" i="6"/>
  <c r="AA298" i="6" s="1"/>
  <c r="D298" i="18" s="1"/>
  <c r="AF298" i="6"/>
  <c r="AG298" i="6" s="1"/>
  <c r="J299" i="6"/>
  <c r="K299" i="6"/>
  <c r="L299" i="6"/>
  <c r="N299" i="6"/>
  <c r="O299" i="6"/>
  <c r="P299" i="6"/>
  <c r="W299" i="6"/>
  <c r="X299" i="6" s="1"/>
  <c r="AF299" i="6"/>
  <c r="AG299" i="6" s="1"/>
  <c r="J300" i="6"/>
  <c r="K300" i="6"/>
  <c r="L300" i="6"/>
  <c r="N300" i="6"/>
  <c r="O300" i="6"/>
  <c r="P300" i="6"/>
  <c r="W300" i="6"/>
  <c r="X300" i="6" s="1"/>
  <c r="Z300" i="6"/>
  <c r="AA300" i="6" s="1"/>
  <c r="D300" i="18" s="1"/>
  <c r="AF300" i="6"/>
  <c r="AG300" i="6" s="1"/>
  <c r="J301" i="6"/>
  <c r="K301" i="6"/>
  <c r="L301" i="6"/>
  <c r="R301" i="6" s="1"/>
  <c r="N301" i="6"/>
  <c r="O301" i="6"/>
  <c r="P301" i="6"/>
  <c r="W301" i="6"/>
  <c r="X301" i="6" s="1"/>
  <c r="Z301" i="6"/>
  <c r="AA301" i="6" s="1"/>
  <c r="D301" i="18" s="1"/>
  <c r="AF301" i="6"/>
  <c r="AG301" i="6" s="1"/>
  <c r="J302" i="6"/>
  <c r="K302" i="6"/>
  <c r="L302" i="6"/>
  <c r="N302" i="6"/>
  <c r="O302" i="6"/>
  <c r="P302" i="6"/>
  <c r="Z302" i="6"/>
  <c r="AA302" i="6" s="1"/>
  <c r="D302" i="18" s="1"/>
  <c r="AF302" i="6"/>
  <c r="AG302" i="6" s="1"/>
  <c r="J303" i="6"/>
  <c r="K303" i="6"/>
  <c r="L303" i="6"/>
  <c r="N303" i="6"/>
  <c r="O303" i="6"/>
  <c r="P303" i="6"/>
  <c r="R303" i="6"/>
  <c r="W303" i="6"/>
  <c r="X303" i="6" s="1"/>
  <c r="Z303" i="6"/>
  <c r="AA303" i="6" s="1"/>
  <c r="D303" i="18" s="1"/>
  <c r="AF303" i="6"/>
  <c r="AG303" i="6" s="1"/>
  <c r="J304" i="6"/>
  <c r="K304" i="6"/>
  <c r="L304" i="6"/>
  <c r="N304" i="6"/>
  <c r="O304" i="6"/>
  <c r="P304" i="6"/>
  <c r="W304" i="6"/>
  <c r="X304" i="6" s="1"/>
  <c r="AF304" i="6"/>
  <c r="AG304" i="6" s="1"/>
  <c r="J305" i="6"/>
  <c r="K305" i="6"/>
  <c r="L305" i="6"/>
  <c r="N305" i="6"/>
  <c r="O305" i="6"/>
  <c r="P305" i="6"/>
  <c r="Z305" i="6"/>
  <c r="AA305" i="6" s="1"/>
  <c r="D305" i="18" s="1"/>
  <c r="AF305" i="6"/>
  <c r="AG305" i="6" s="1"/>
  <c r="J306" i="6"/>
  <c r="K306" i="6"/>
  <c r="L306" i="6"/>
  <c r="N306" i="6"/>
  <c r="O306" i="6"/>
  <c r="P306" i="6"/>
  <c r="W306" i="6"/>
  <c r="X306" i="6" s="1"/>
  <c r="Z306" i="6"/>
  <c r="AA306" i="6" s="1"/>
  <c r="D306" i="18" s="1"/>
  <c r="AF306" i="6"/>
  <c r="AG306" i="6" s="1"/>
  <c r="J307" i="6"/>
  <c r="K307" i="6"/>
  <c r="L307" i="6"/>
  <c r="N307" i="6"/>
  <c r="O307" i="6"/>
  <c r="P307" i="6"/>
  <c r="W307" i="6"/>
  <c r="X307" i="6" s="1"/>
  <c r="AF307" i="6"/>
  <c r="AG307" i="6" s="1"/>
  <c r="J308" i="6"/>
  <c r="K308" i="6"/>
  <c r="L308" i="6"/>
  <c r="N308" i="6"/>
  <c r="O308" i="6"/>
  <c r="P308" i="6"/>
  <c r="W308" i="6"/>
  <c r="X308" i="6" s="1"/>
  <c r="Z308" i="6"/>
  <c r="AA308" i="6" s="1"/>
  <c r="D308" i="18" s="1"/>
  <c r="AF308" i="6"/>
  <c r="AG308" i="6" s="1"/>
  <c r="J309" i="6"/>
  <c r="K309" i="6"/>
  <c r="L309" i="6"/>
  <c r="N309" i="6"/>
  <c r="O309" i="6"/>
  <c r="P309" i="6"/>
  <c r="R309" i="6" s="1"/>
  <c r="W309" i="6"/>
  <c r="X309" i="6" s="1"/>
  <c r="Z309" i="6"/>
  <c r="AA309" i="6" s="1"/>
  <c r="D309" i="18" s="1"/>
  <c r="AF309" i="6"/>
  <c r="AG309" i="6" s="1"/>
  <c r="J310" i="6"/>
  <c r="K310" i="6"/>
  <c r="L310" i="6"/>
  <c r="N310" i="6"/>
  <c r="O310" i="6"/>
  <c r="P310" i="6"/>
  <c r="Z310" i="6"/>
  <c r="AA310" i="6" s="1"/>
  <c r="D310" i="18" s="1"/>
  <c r="AF310" i="6"/>
  <c r="AG310" i="6" s="1"/>
  <c r="J311" i="6"/>
  <c r="K311" i="6"/>
  <c r="L311" i="6"/>
  <c r="N311" i="6"/>
  <c r="O311" i="6"/>
  <c r="P311" i="6"/>
  <c r="W311" i="6"/>
  <c r="X311" i="6" s="1"/>
  <c r="Z311" i="6"/>
  <c r="AA311" i="6" s="1"/>
  <c r="D311" i="18" s="1"/>
  <c r="AF311" i="6"/>
  <c r="AG311" i="6" s="1"/>
  <c r="AG2" i="6"/>
  <c r="AF2" i="6"/>
  <c r="Z222" i="6"/>
  <c r="AA222" i="6" s="1"/>
  <c r="D222" i="18" s="1"/>
  <c r="P2" i="6"/>
  <c r="O2" i="6"/>
  <c r="N2" i="6"/>
  <c r="L2" i="6"/>
  <c r="K2" i="6"/>
  <c r="J2" i="6"/>
  <c r="I3" i="6"/>
  <c r="A3" i="18" s="1"/>
  <c r="I4" i="6"/>
  <c r="A4" i="18" s="1"/>
  <c r="I5" i="6"/>
  <c r="A5" i="18" s="1"/>
  <c r="I6" i="6"/>
  <c r="A6" i="18" s="1"/>
  <c r="I7" i="6"/>
  <c r="A7" i="18" s="1"/>
  <c r="I8" i="6"/>
  <c r="A8" i="18" s="1"/>
  <c r="I9" i="6"/>
  <c r="A9" i="18" s="1"/>
  <c r="I10" i="6"/>
  <c r="A10" i="18" s="1"/>
  <c r="I11" i="6"/>
  <c r="A11" i="18" s="1"/>
  <c r="I12" i="6"/>
  <c r="A12" i="18" s="1"/>
  <c r="I13" i="6"/>
  <c r="A13" i="18" s="1"/>
  <c r="I14" i="6"/>
  <c r="A14" i="18" s="1"/>
  <c r="I15" i="6"/>
  <c r="A15" i="18" s="1"/>
  <c r="I16" i="6"/>
  <c r="A16" i="18" s="1"/>
  <c r="I17" i="6"/>
  <c r="A17" i="18" s="1"/>
  <c r="I18" i="6"/>
  <c r="A18" i="18" s="1"/>
  <c r="I19" i="6"/>
  <c r="A19" i="18" s="1"/>
  <c r="I20" i="6"/>
  <c r="A20" i="18" s="1"/>
  <c r="I21" i="6"/>
  <c r="A21" i="18" s="1"/>
  <c r="I22" i="6"/>
  <c r="A22" i="18" s="1"/>
  <c r="I23" i="6"/>
  <c r="A23" i="18" s="1"/>
  <c r="I24" i="6"/>
  <c r="A24" i="18" s="1"/>
  <c r="I25" i="6"/>
  <c r="A25" i="18" s="1"/>
  <c r="I26" i="6"/>
  <c r="A26" i="18" s="1"/>
  <c r="I27" i="6"/>
  <c r="A27" i="18" s="1"/>
  <c r="I28" i="6"/>
  <c r="A28" i="18" s="1"/>
  <c r="I29" i="6"/>
  <c r="A29" i="18" s="1"/>
  <c r="I30" i="6"/>
  <c r="A30" i="18" s="1"/>
  <c r="I31" i="6"/>
  <c r="A31" i="18" s="1"/>
  <c r="I32" i="6"/>
  <c r="A32" i="18" s="1"/>
  <c r="I33" i="6"/>
  <c r="A33" i="18" s="1"/>
  <c r="I34" i="6"/>
  <c r="A34" i="18" s="1"/>
  <c r="I35" i="6"/>
  <c r="A35" i="18" s="1"/>
  <c r="I36" i="6"/>
  <c r="A36" i="18" s="1"/>
  <c r="I37" i="6"/>
  <c r="A37" i="18" s="1"/>
  <c r="I38" i="6"/>
  <c r="A38" i="18" s="1"/>
  <c r="I39" i="6"/>
  <c r="A39" i="18" s="1"/>
  <c r="I40" i="6"/>
  <c r="A40" i="18" s="1"/>
  <c r="I41" i="6"/>
  <c r="A41" i="18" s="1"/>
  <c r="I42" i="6"/>
  <c r="A42" i="18" s="1"/>
  <c r="I43" i="6"/>
  <c r="A43" i="18" s="1"/>
  <c r="I44" i="6"/>
  <c r="A44" i="18" s="1"/>
  <c r="I45" i="6"/>
  <c r="A45" i="18" s="1"/>
  <c r="I46" i="6"/>
  <c r="A46" i="18" s="1"/>
  <c r="I47" i="6"/>
  <c r="A47" i="18" s="1"/>
  <c r="I48" i="6"/>
  <c r="A48" i="18" s="1"/>
  <c r="I49" i="6"/>
  <c r="A49" i="18" s="1"/>
  <c r="I50" i="6"/>
  <c r="A50" i="18" s="1"/>
  <c r="I51" i="6"/>
  <c r="A51" i="18" s="1"/>
  <c r="I52" i="6"/>
  <c r="A52" i="18" s="1"/>
  <c r="I53" i="6"/>
  <c r="A53" i="18" s="1"/>
  <c r="I54" i="6"/>
  <c r="A54" i="18" s="1"/>
  <c r="I55" i="6"/>
  <c r="A55" i="18" s="1"/>
  <c r="I56" i="6"/>
  <c r="A56" i="18" s="1"/>
  <c r="I57" i="6"/>
  <c r="A57" i="18" s="1"/>
  <c r="I58" i="6"/>
  <c r="A58" i="18" s="1"/>
  <c r="I59" i="6"/>
  <c r="A59" i="18" s="1"/>
  <c r="I60" i="6"/>
  <c r="A60" i="18" s="1"/>
  <c r="I61" i="6"/>
  <c r="A61" i="18" s="1"/>
  <c r="I62" i="6"/>
  <c r="A62" i="18" s="1"/>
  <c r="I63" i="6"/>
  <c r="A63" i="18" s="1"/>
  <c r="I64" i="6"/>
  <c r="A64" i="18" s="1"/>
  <c r="I65" i="6"/>
  <c r="A65" i="18" s="1"/>
  <c r="I66" i="6"/>
  <c r="A66" i="18" s="1"/>
  <c r="I67" i="6"/>
  <c r="A67" i="18" s="1"/>
  <c r="I68" i="6"/>
  <c r="A68" i="18" s="1"/>
  <c r="I69" i="6"/>
  <c r="A69" i="18" s="1"/>
  <c r="I70" i="6"/>
  <c r="A70" i="18" s="1"/>
  <c r="I71" i="6"/>
  <c r="A71" i="18" s="1"/>
  <c r="I72" i="6"/>
  <c r="A72" i="18" s="1"/>
  <c r="I73" i="6"/>
  <c r="A73" i="18" s="1"/>
  <c r="I74" i="6"/>
  <c r="A74" i="18" s="1"/>
  <c r="I75" i="6"/>
  <c r="A75" i="18" s="1"/>
  <c r="I76" i="6"/>
  <c r="A76" i="18" s="1"/>
  <c r="I77" i="6"/>
  <c r="A77" i="18" s="1"/>
  <c r="I78" i="6"/>
  <c r="A78" i="18" s="1"/>
  <c r="I79" i="6"/>
  <c r="A79" i="18" s="1"/>
  <c r="I80" i="6"/>
  <c r="A80" i="18" s="1"/>
  <c r="I81" i="6"/>
  <c r="A81" i="18" s="1"/>
  <c r="I82" i="6"/>
  <c r="A82" i="18" s="1"/>
  <c r="I83" i="6"/>
  <c r="A83" i="18" s="1"/>
  <c r="I84" i="6"/>
  <c r="A84" i="18" s="1"/>
  <c r="I85" i="6"/>
  <c r="A85" i="18" s="1"/>
  <c r="I86" i="6"/>
  <c r="A86" i="18" s="1"/>
  <c r="I87" i="6"/>
  <c r="A87" i="18" s="1"/>
  <c r="I88" i="6"/>
  <c r="A88" i="18" s="1"/>
  <c r="I89" i="6"/>
  <c r="A89" i="18" s="1"/>
  <c r="I90" i="6"/>
  <c r="A90" i="18" s="1"/>
  <c r="I91" i="6"/>
  <c r="A91" i="18" s="1"/>
  <c r="I92" i="6"/>
  <c r="A92" i="18" s="1"/>
  <c r="I93" i="6"/>
  <c r="A93" i="18" s="1"/>
  <c r="I94" i="6"/>
  <c r="A94" i="18" s="1"/>
  <c r="I95" i="6"/>
  <c r="A95" i="18" s="1"/>
  <c r="I96" i="6"/>
  <c r="A96" i="18" s="1"/>
  <c r="I97" i="6"/>
  <c r="A97" i="18" s="1"/>
  <c r="I98" i="6"/>
  <c r="A98" i="18" s="1"/>
  <c r="I99" i="6"/>
  <c r="A99" i="18" s="1"/>
  <c r="I100" i="6"/>
  <c r="A100" i="18" s="1"/>
  <c r="I101" i="6"/>
  <c r="A101" i="18" s="1"/>
  <c r="I102" i="6"/>
  <c r="A102" i="18" s="1"/>
  <c r="I103" i="6"/>
  <c r="A103" i="18" s="1"/>
  <c r="I104" i="6"/>
  <c r="A104" i="18" s="1"/>
  <c r="I105" i="6"/>
  <c r="A105" i="18" s="1"/>
  <c r="I106" i="6"/>
  <c r="A106" i="18" s="1"/>
  <c r="I107" i="6"/>
  <c r="A107" i="18" s="1"/>
  <c r="I108" i="6"/>
  <c r="A108" i="18" s="1"/>
  <c r="I109" i="6"/>
  <c r="A109" i="18" s="1"/>
  <c r="I110" i="6"/>
  <c r="A110" i="18" s="1"/>
  <c r="I111" i="6"/>
  <c r="A111" i="18" s="1"/>
  <c r="I112" i="6"/>
  <c r="A112" i="18" s="1"/>
  <c r="I113" i="6"/>
  <c r="A113" i="18" s="1"/>
  <c r="I114" i="6"/>
  <c r="A114" i="18" s="1"/>
  <c r="I115" i="6"/>
  <c r="A115" i="18" s="1"/>
  <c r="I116" i="6"/>
  <c r="A116" i="18" s="1"/>
  <c r="I117" i="6"/>
  <c r="A117" i="18" s="1"/>
  <c r="I118" i="6"/>
  <c r="A118" i="18" s="1"/>
  <c r="I119" i="6"/>
  <c r="A119" i="18" s="1"/>
  <c r="I120" i="6"/>
  <c r="A120" i="18" s="1"/>
  <c r="I121" i="6"/>
  <c r="A121" i="18" s="1"/>
  <c r="I122" i="6"/>
  <c r="A122" i="18" s="1"/>
  <c r="I123" i="6"/>
  <c r="A123" i="18" s="1"/>
  <c r="I124" i="6"/>
  <c r="A124" i="18" s="1"/>
  <c r="I125" i="6"/>
  <c r="A125" i="18" s="1"/>
  <c r="I126" i="6"/>
  <c r="A126" i="18" s="1"/>
  <c r="I127" i="6"/>
  <c r="A127" i="18" s="1"/>
  <c r="I128" i="6"/>
  <c r="A128" i="18" s="1"/>
  <c r="I129" i="6"/>
  <c r="A129" i="18" s="1"/>
  <c r="I130" i="6"/>
  <c r="A130" i="18" s="1"/>
  <c r="I131" i="6"/>
  <c r="A131" i="18" s="1"/>
  <c r="I132" i="6"/>
  <c r="A132" i="18" s="1"/>
  <c r="I133" i="6"/>
  <c r="A133" i="18" s="1"/>
  <c r="I134" i="6"/>
  <c r="A134" i="18" s="1"/>
  <c r="I135" i="6"/>
  <c r="A135" i="18" s="1"/>
  <c r="I136" i="6"/>
  <c r="A136" i="18" s="1"/>
  <c r="I137" i="6"/>
  <c r="A137" i="18" s="1"/>
  <c r="I138" i="6"/>
  <c r="A138" i="18" s="1"/>
  <c r="I139" i="6"/>
  <c r="A139" i="18" s="1"/>
  <c r="I140" i="6"/>
  <c r="A140" i="18" s="1"/>
  <c r="I141" i="6"/>
  <c r="A141" i="18" s="1"/>
  <c r="I142" i="6"/>
  <c r="A142" i="18" s="1"/>
  <c r="I143" i="6"/>
  <c r="A143" i="18" s="1"/>
  <c r="I144" i="6"/>
  <c r="A144" i="18" s="1"/>
  <c r="I145" i="6"/>
  <c r="A145" i="18" s="1"/>
  <c r="I146" i="6"/>
  <c r="A146" i="18" s="1"/>
  <c r="I147" i="6"/>
  <c r="A147" i="18" s="1"/>
  <c r="I148" i="6"/>
  <c r="A148" i="18" s="1"/>
  <c r="I149" i="6"/>
  <c r="A149" i="18" s="1"/>
  <c r="I150" i="6"/>
  <c r="A150" i="18" s="1"/>
  <c r="I151" i="6"/>
  <c r="A151" i="18" s="1"/>
  <c r="I152" i="6"/>
  <c r="A152" i="18" s="1"/>
  <c r="I153" i="6"/>
  <c r="A153" i="18" s="1"/>
  <c r="I154" i="6"/>
  <c r="A154" i="18" s="1"/>
  <c r="I155" i="6"/>
  <c r="A155" i="18" s="1"/>
  <c r="I156" i="6"/>
  <c r="A156" i="18" s="1"/>
  <c r="I157" i="6"/>
  <c r="A157" i="18" s="1"/>
  <c r="I158" i="6"/>
  <c r="A158" i="18" s="1"/>
  <c r="I159" i="6"/>
  <c r="A159" i="18" s="1"/>
  <c r="I160" i="6"/>
  <c r="A160" i="18" s="1"/>
  <c r="I161" i="6"/>
  <c r="A161" i="18" s="1"/>
  <c r="I162" i="6"/>
  <c r="A162" i="18" s="1"/>
  <c r="I163" i="6"/>
  <c r="A163" i="18" s="1"/>
  <c r="I164" i="6"/>
  <c r="A164" i="18" s="1"/>
  <c r="I165" i="6"/>
  <c r="A165" i="18" s="1"/>
  <c r="I166" i="6"/>
  <c r="A166" i="18" s="1"/>
  <c r="I167" i="6"/>
  <c r="A167" i="18" s="1"/>
  <c r="I168" i="6"/>
  <c r="A168" i="18" s="1"/>
  <c r="I169" i="6"/>
  <c r="A169" i="18" s="1"/>
  <c r="I170" i="6"/>
  <c r="A170" i="18" s="1"/>
  <c r="I171" i="6"/>
  <c r="A171" i="18" s="1"/>
  <c r="I172" i="6"/>
  <c r="A172" i="18" s="1"/>
  <c r="I173" i="6"/>
  <c r="A173" i="18" s="1"/>
  <c r="I174" i="6"/>
  <c r="A174" i="18" s="1"/>
  <c r="I175" i="6"/>
  <c r="A175" i="18" s="1"/>
  <c r="I176" i="6"/>
  <c r="A176" i="18" s="1"/>
  <c r="I177" i="6"/>
  <c r="A177" i="18" s="1"/>
  <c r="I178" i="6"/>
  <c r="A178" i="18" s="1"/>
  <c r="I179" i="6"/>
  <c r="A179" i="18" s="1"/>
  <c r="I180" i="6"/>
  <c r="A180" i="18" s="1"/>
  <c r="I181" i="6"/>
  <c r="A181" i="18" s="1"/>
  <c r="I182" i="6"/>
  <c r="A182" i="18" s="1"/>
  <c r="I183" i="6"/>
  <c r="A183" i="18" s="1"/>
  <c r="I184" i="6"/>
  <c r="A184" i="18" s="1"/>
  <c r="I185" i="6"/>
  <c r="A185" i="18" s="1"/>
  <c r="I186" i="6"/>
  <c r="A186" i="18" s="1"/>
  <c r="I187" i="6"/>
  <c r="A187" i="18" s="1"/>
  <c r="I188" i="6"/>
  <c r="A188" i="18" s="1"/>
  <c r="I189" i="6"/>
  <c r="A189" i="18" s="1"/>
  <c r="I190" i="6"/>
  <c r="A190" i="18" s="1"/>
  <c r="I191" i="6"/>
  <c r="A191" i="18" s="1"/>
  <c r="I192" i="6"/>
  <c r="A192" i="18" s="1"/>
  <c r="I193" i="6"/>
  <c r="A193" i="18" s="1"/>
  <c r="I194" i="6"/>
  <c r="A194" i="18" s="1"/>
  <c r="I195" i="6"/>
  <c r="A195" i="18" s="1"/>
  <c r="I196" i="6"/>
  <c r="A196" i="18" s="1"/>
  <c r="I197" i="6"/>
  <c r="A197" i="18" s="1"/>
  <c r="I198" i="6"/>
  <c r="A198" i="18" s="1"/>
  <c r="I199" i="6"/>
  <c r="A199" i="18" s="1"/>
  <c r="I200" i="6"/>
  <c r="A200" i="18" s="1"/>
  <c r="I201" i="6"/>
  <c r="A201" i="18" s="1"/>
  <c r="I202" i="6"/>
  <c r="A202" i="18" s="1"/>
  <c r="I203" i="6"/>
  <c r="A203" i="18" s="1"/>
  <c r="I204" i="6"/>
  <c r="A204" i="18" s="1"/>
  <c r="I205" i="6"/>
  <c r="A205" i="18" s="1"/>
  <c r="I206" i="6"/>
  <c r="A206" i="18" s="1"/>
  <c r="I207" i="6"/>
  <c r="A207" i="18" s="1"/>
  <c r="I208" i="6"/>
  <c r="A208" i="18" s="1"/>
  <c r="I209" i="6"/>
  <c r="A209" i="18" s="1"/>
  <c r="I210" i="6"/>
  <c r="A210" i="18" s="1"/>
  <c r="I211" i="6"/>
  <c r="A211" i="18" s="1"/>
  <c r="I212" i="6"/>
  <c r="A212" i="18" s="1"/>
  <c r="I213" i="6"/>
  <c r="A213" i="18" s="1"/>
  <c r="I214" i="6"/>
  <c r="A214" i="18" s="1"/>
  <c r="I215" i="6"/>
  <c r="A215" i="18" s="1"/>
  <c r="I216" i="6"/>
  <c r="A216" i="18" s="1"/>
  <c r="I217" i="6"/>
  <c r="A217" i="18" s="1"/>
  <c r="I218" i="6"/>
  <c r="A218" i="18" s="1"/>
  <c r="I219" i="6"/>
  <c r="A219" i="18" s="1"/>
  <c r="I220" i="6"/>
  <c r="A220" i="18" s="1"/>
  <c r="I221" i="6"/>
  <c r="A221" i="18" s="1"/>
  <c r="I222" i="6"/>
  <c r="A222" i="18" s="1"/>
  <c r="I223" i="6"/>
  <c r="A223" i="18" s="1"/>
  <c r="I224" i="6"/>
  <c r="A224" i="18" s="1"/>
  <c r="I225" i="6"/>
  <c r="A225" i="18" s="1"/>
  <c r="I226" i="6"/>
  <c r="A226" i="18" s="1"/>
  <c r="I227" i="6"/>
  <c r="A227" i="18" s="1"/>
  <c r="I228" i="6"/>
  <c r="A228" i="18" s="1"/>
  <c r="I229" i="6"/>
  <c r="A229" i="18" s="1"/>
  <c r="I230" i="6"/>
  <c r="A230" i="18" s="1"/>
  <c r="I231" i="6"/>
  <c r="A231" i="18" s="1"/>
  <c r="I232" i="6"/>
  <c r="A232" i="18" s="1"/>
  <c r="I233" i="6"/>
  <c r="A233" i="18" s="1"/>
  <c r="I234" i="6"/>
  <c r="A234" i="18" s="1"/>
  <c r="I235" i="6"/>
  <c r="A235" i="18" s="1"/>
  <c r="I236" i="6"/>
  <c r="A236" i="18" s="1"/>
  <c r="I237" i="6"/>
  <c r="A237" i="18" s="1"/>
  <c r="I238" i="6"/>
  <c r="A238" i="18" s="1"/>
  <c r="I239" i="6"/>
  <c r="A239" i="18" s="1"/>
  <c r="I240" i="6"/>
  <c r="A240" i="18" s="1"/>
  <c r="I241" i="6"/>
  <c r="A241" i="18" s="1"/>
  <c r="I242" i="6"/>
  <c r="A242" i="18" s="1"/>
  <c r="I243" i="6"/>
  <c r="A243" i="18" s="1"/>
  <c r="I244" i="6"/>
  <c r="A244" i="18" s="1"/>
  <c r="I245" i="6"/>
  <c r="A245" i="18" s="1"/>
  <c r="I246" i="6"/>
  <c r="A246" i="18" s="1"/>
  <c r="I247" i="6"/>
  <c r="A247" i="18" s="1"/>
  <c r="I248" i="6"/>
  <c r="A248" i="18" s="1"/>
  <c r="I249" i="6"/>
  <c r="A249" i="18" s="1"/>
  <c r="I250" i="6"/>
  <c r="A250" i="18" s="1"/>
  <c r="I251" i="6"/>
  <c r="A251" i="18" s="1"/>
  <c r="I252" i="6"/>
  <c r="A252" i="18" s="1"/>
  <c r="I253" i="6"/>
  <c r="A253" i="18" s="1"/>
  <c r="I254" i="6"/>
  <c r="A254" i="18" s="1"/>
  <c r="I255" i="6"/>
  <c r="A255" i="18" s="1"/>
  <c r="I256" i="6"/>
  <c r="A256" i="18" s="1"/>
  <c r="I257" i="6"/>
  <c r="A257" i="18" s="1"/>
  <c r="I258" i="6"/>
  <c r="A258" i="18" s="1"/>
  <c r="I259" i="6"/>
  <c r="A259" i="18" s="1"/>
  <c r="I260" i="6"/>
  <c r="A260" i="18" s="1"/>
  <c r="I261" i="6"/>
  <c r="A261" i="18" s="1"/>
  <c r="I262" i="6"/>
  <c r="A262" i="18" s="1"/>
  <c r="I263" i="6"/>
  <c r="A263" i="18" s="1"/>
  <c r="I264" i="6"/>
  <c r="A264" i="18" s="1"/>
  <c r="I265" i="6"/>
  <c r="A265" i="18" s="1"/>
  <c r="I266" i="6"/>
  <c r="A266" i="18" s="1"/>
  <c r="I267" i="6"/>
  <c r="A267" i="18" s="1"/>
  <c r="I268" i="6"/>
  <c r="A268" i="18" s="1"/>
  <c r="I269" i="6"/>
  <c r="A269" i="18" s="1"/>
  <c r="I270" i="6"/>
  <c r="A270" i="18" s="1"/>
  <c r="I271" i="6"/>
  <c r="A271" i="18" s="1"/>
  <c r="I272" i="6"/>
  <c r="A272" i="18" s="1"/>
  <c r="I273" i="6"/>
  <c r="A273" i="18" s="1"/>
  <c r="I274" i="6"/>
  <c r="A274" i="18" s="1"/>
  <c r="I275" i="6"/>
  <c r="A275" i="18" s="1"/>
  <c r="I276" i="6"/>
  <c r="A276" i="18" s="1"/>
  <c r="I277" i="6"/>
  <c r="A277" i="18" s="1"/>
  <c r="I278" i="6"/>
  <c r="A278" i="18" s="1"/>
  <c r="I279" i="6"/>
  <c r="A279" i="18" s="1"/>
  <c r="I280" i="6"/>
  <c r="A280" i="18" s="1"/>
  <c r="I281" i="6"/>
  <c r="A281" i="18" s="1"/>
  <c r="I282" i="6"/>
  <c r="A282" i="18" s="1"/>
  <c r="I283" i="6"/>
  <c r="A283" i="18" s="1"/>
  <c r="I284" i="6"/>
  <c r="A284" i="18" s="1"/>
  <c r="I285" i="6"/>
  <c r="A285" i="18" s="1"/>
  <c r="I286" i="6"/>
  <c r="A286" i="18" s="1"/>
  <c r="I287" i="6"/>
  <c r="A287" i="18" s="1"/>
  <c r="I288" i="6"/>
  <c r="A288" i="18" s="1"/>
  <c r="I289" i="6"/>
  <c r="A289" i="18" s="1"/>
  <c r="I290" i="6"/>
  <c r="A290" i="18" s="1"/>
  <c r="I291" i="6"/>
  <c r="A291" i="18" s="1"/>
  <c r="I292" i="6"/>
  <c r="A292" i="18" s="1"/>
  <c r="I293" i="6"/>
  <c r="A293" i="18" s="1"/>
  <c r="I294" i="6"/>
  <c r="A294" i="18" s="1"/>
  <c r="I295" i="6"/>
  <c r="A295" i="18" s="1"/>
  <c r="I296" i="6"/>
  <c r="A296" i="18" s="1"/>
  <c r="I297" i="6"/>
  <c r="A297" i="18" s="1"/>
  <c r="I298" i="6"/>
  <c r="A298" i="18" s="1"/>
  <c r="I299" i="6"/>
  <c r="A299" i="18" s="1"/>
  <c r="I300" i="6"/>
  <c r="A300" i="18" s="1"/>
  <c r="I301" i="6"/>
  <c r="A301" i="18" s="1"/>
  <c r="I302" i="6"/>
  <c r="A302" i="18" s="1"/>
  <c r="I303" i="6"/>
  <c r="A303" i="18" s="1"/>
  <c r="I304" i="6"/>
  <c r="A304" i="18" s="1"/>
  <c r="I305" i="6"/>
  <c r="A305" i="18" s="1"/>
  <c r="I306" i="6"/>
  <c r="A306" i="18" s="1"/>
  <c r="I307" i="6"/>
  <c r="A307" i="18" s="1"/>
  <c r="I308" i="6"/>
  <c r="A308" i="18" s="1"/>
  <c r="I309" i="6"/>
  <c r="A309" i="18" s="1"/>
  <c r="I310" i="6"/>
  <c r="A310" i="18" s="1"/>
  <c r="I311" i="6"/>
  <c r="A311" i="18" s="1"/>
  <c r="I3" i="5"/>
  <c r="I4" i="5"/>
  <c r="I5" i="5"/>
  <c r="I6" i="5"/>
  <c r="I7" i="5"/>
  <c r="I8" i="5"/>
  <c r="I9" i="5"/>
  <c r="I10" i="5"/>
  <c r="A10" i="7" s="1"/>
  <c r="I11" i="5"/>
  <c r="I12" i="5"/>
  <c r="I13" i="5"/>
  <c r="I14" i="5"/>
  <c r="I15" i="5"/>
  <c r="I16" i="5"/>
  <c r="I17" i="5"/>
  <c r="I18" i="5"/>
  <c r="A18" i="7" s="1"/>
  <c r="I19" i="5"/>
  <c r="I20" i="5"/>
  <c r="I21" i="5"/>
  <c r="I22" i="5"/>
  <c r="I23" i="5"/>
  <c r="I24" i="5"/>
  <c r="I25" i="5"/>
  <c r="I26" i="5"/>
  <c r="A26" i="7" s="1"/>
  <c r="I27" i="5"/>
  <c r="I28" i="5"/>
  <c r="I29" i="5"/>
  <c r="I30" i="5"/>
  <c r="I31" i="5"/>
  <c r="I32" i="5"/>
  <c r="I33" i="5"/>
  <c r="I34" i="5"/>
  <c r="A34" i="7" s="1"/>
  <c r="I35" i="5"/>
  <c r="I36" i="5"/>
  <c r="I37" i="5"/>
  <c r="I38" i="5"/>
  <c r="I39" i="5"/>
  <c r="I40" i="5"/>
  <c r="I41" i="5"/>
  <c r="I42" i="5"/>
  <c r="A42" i="7" s="1"/>
  <c r="I43" i="5"/>
  <c r="I44" i="5"/>
  <c r="I45" i="5"/>
  <c r="I46" i="5"/>
  <c r="I47" i="5"/>
  <c r="I48" i="5"/>
  <c r="I49" i="5"/>
  <c r="I50" i="5"/>
  <c r="A50" i="7" s="1"/>
  <c r="I51" i="5"/>
  <c r="I52" i="5"/>
  <c r="I53" i="5"/>
  <c r="I54" i="5"/>
  <c r="I55" i="5"/>
  <c r="I56" i="5"/>
  <c r="I57" i="5"/>
  <c r="I58" i="5"/>
  <c r="A58" i="7" s="1"/>
  <c r="I59" i="5"/>
  <c r="I60" i="5"/>
  <c r="I61" i="5"/>
  <c r="I62" i="5"/>
  <c r="I63" i="5"/>
  <c r="I64" i="5"/>
  <c r="I65" i="5"/>
  <c r="I66" i="5"/>
  <c r="A66" i="7" s="1"/>
  <c r="I67" i="5"/>
  <c r="I68" i="5"/>
  <c r="I69" i="5"/>
  <c r="I70" i="5"/>
  <c r="I71" i="5"/>
  <c r="I72" i="5"/>
  <c r="I73" i="5"/>
  <c r="I74" i="5"/>
  <c r="A74" i="7" s="1"/>
  <c r="I75" i="5"/>
  <c r="I76" i="5"/>
  <c r="I77" i="5"/>
  <c r="I78" i="5"/>
  <c r="I79" i="5"/>
  <c r="I80" i="5"/>
  <c r="I81" i="5"/>
  <c r="I82" i="5"/>
  <c r="A82" i="7" s="1"/>
  <c r="I83" i="5"/>
  <c r="I84" i="5"/>
  <c r="I85" i="5"/>
  <c r="I86" i="5"/>
  <c r="I87" i="5"/>
  <c r="I88" i="5"/>
  <c r="I89" i="5"/>
  <c r="I90" i="5"/>
  <c r="A90" i="7" s="1"/>
  <c r="I91" i="5"/>
  <c r="I92" i="5"/>
  <c r="I93" i="5"/>
  <c r="I94" i="5"/>
  <c r="I95" i="5"/>
  <c r="I96" i="5"/>
  <c r="I97" i="5"/>
  <c r="I98" i="5"/>
  <c r="A98" i="7" s="1"/>
  <c r="I99" i="5"/>
  <c r="I100" i="5"/>
  <c r="I101" i="5"/>
  <c r="I102" i="5"/>
  <c r="I103" i="5"/>
  <c r="I104" i="5"/>
  <c r="I105" i="5"/>
  <c r="I106" i="5"/>
  <c r="A106" i="7" s="1"/>
  <c r="I107" i="5"/>
  <c r="I108" i="5"/>
  <c r="I109" i="5"/>
  <c r="I110" i="5"/>
  <c r="I111" i="5"/>
  <c r="I112" i="5"/>
  <c r="I113" i="5"/>
  <c r="I114" i="5"/>
  <c r="A114" i="7" s="1"/>
  <c r="I115" i="5"/>
  <c r="I116" i="5"/>
  <c r="I117" i="5"/>
  <c r="I118" i="5"/>
  <c r="I119" i="5"/>
  <c r="I120" i="5"/>
  <c r="I121" i="5"/>
  <c r="I122" i="5"/>
  <c r="A122" i="7" s="1"/>
  <c r="I123" i="5"/>
  <c r="I124" i="5"/>
  <c r="I125" i="5"/>
  <c r="I126" i="5"/>
  <c r="I127" i="5"/>
  <c r="I128" i="5"/>
  <c r="I129" i="5"/>
  <c r="I130" i="5"/>
  <c r="A130" i="7" s="1"/>
  <c r="I131" i="5"/>
  <c r="I132" i="5"/>
  <c r="I133" i="5"/>
  <c r="I134" i="5"/>
  <c r="I135" i="5"/>
  <c r="I136" i="5"/>
  <c r="I137" i="5"/>
  <c r="I138" i="5"/>
  <c r="A138" i="7" s="1"/>
  <c r="I139" i="5"/>
  <c r="I140" i="5"/>
  <c r="I141" i="5"/>
  <c r="I142" i="5"/>
  <c r="I143" i="5"/>
  <c r="I144" i="5"/>
  <c r="I145" i="5"/>
  <c r="I146" i="5"/>
  <c r="A146" i="7" s="1"/>
  <c r="I147" i="5"/>
  <c r="I148" i="5"/>
  <c r="I149" i="5"/>
  <c r="I150" i="5"/>
  <c r="I151" i="5"/>
  <c r="I152" i="5"/>
  <c r="I153" i="5"/>
  <c r="I154" i="5"/>
  <c r="A154" i="7" s="1"/>
  <c r="I155" i="5"/>
  <c r="I156" i="5"/>
  <c r="I157" i="5"/>
  <c r="I158" i="5"/>
  <c r="I159" i="5"/>
  <c r="I160" i="5"/>
  <c r="I161" i="5"/>
  <c r="I162" i="5"/>
  <c r="A162" i="7" s="1"/>
  <c r="I163" i="5"/>
  <c r="I164" i="5"/>
  <c r="I165" i="5"/>
  <c r="I166" i="5"/>
  <c r="I167" i="5"/>
  <c r="I168" i="5"/>
  <c r="I169" i="5"/>
  <c r="I170" i="5"/>
  <c r="A170" i="7" s="1"/>
  <c r="I171" i="5"/>
  <c r="I172" i="5"/>
  <c r="I173" i="5"/>
  <c r="I174" i="5"/>
  <c r="I175" i="5"/>
  <c r="I176" i="5"/>
  <c r="I177" i="5"/>
  <c r="I178" i="5"/>
  <c r="A178" i="7" s="1"/>
  <c r="I179" i="5"/>
  <c r="I180" i="5"/>
  <c r="I181" i="5"/>
  <c r="I182" i="5"/>
  <c r="I183" i="5"/>
  <c r="I184" i="5"/>
  <c r="I185" i="5"/>
  <c r="I186" i="5"/>
  <c r="A186" i="7" s="1"/>
  <c r="I187" i="5"/>
  <c r="I188" i="5"/>
  <c r="I189" i="5"/>
  <c r="I190" i="5"/>
  <c r="I191" i="5"/>
  <c r="I192" i="5"/>
  <c r="I193" i="5"/>
  <c r="I194" i="5"/>
  <c r="A194" i="7" s="1"/>
  <c r="I195" i="5"/>
  <c r="I196" i="5"/>
  <c r="I197" i="5"/>
  <c r="I198" i="5"/>
  <c r="I199" i="5"/>
  <c r="I200" i="5"/>
  <c r="I201" i="5"/>
  <c r="I202" i="5"/>
  <c r="A202" i="7" s="1"/>
  <c r="I203" i="5"/>
  <c r="I204" i="5"/>
  <c r="I205" i="5"/>
  <c r="I206" i="5"/>
  <c r="I207" i="5"/>
  <c r="I208" i="5"/>
  <c r="I209" i="5"/>
  <c r="I210" i="5"/>
  <c r="A210" i="7" s="1"/>
  <c r="I211" i="5"/>
  <c r="I212" i="5"/>
  <c r="I213" i="5"/>
  <c r="I214" i="5"/>
  <c r="I215" i="5"/>
  <c r="I216" i="5"/>
  <c r="I217" i="5"/>
  <c r="I218" i="5"/>
  <c r="A218" i="7" s="1"/>
  <c r="I219" i="5"/>
  <c r="I220" i="5"/>
  <c r="I221" i="5"/>
  <c r="I222" i="5"/>
  <c r="I223" i="5"/>
  <c r="I224" i="5"/>
  <c r="I225" i="5"/>
  <c r="I226" i="5"/>
  <c r="A226" i="7" s="1"/>
  <c r="I227" i="5"/>
  <c r="I228" i="5"/>
  <c r="I229" i="5"/>
  <c r="I230" i="5"/>
  <c r="I231" i="5"/>
  <c r="I232" i="5"/>
  <c r="I233" i="5"/>
  <c r="I234" i="5"/>
  <c r="A234" i="7" s="1"/>
  <c r="I235" i="5"/>
  <c r="I236" i="5"/>
  <c r="I237" i="5"/>
  <c r="I238" i="5"/>
  <c r="I239" i="5"/>
  <c r="I240" i="5"/>
  <c r="I241" i="5"/>
  <c r="I242" i="5"/>
  <c r="A242" i="7" s="1"/>
  <c r="I243" i="5"/>
  <c r="I244" i="5"/>
  <c r="I245" i="5"/>
  <c r="I246" i="5"/>
  <c r="I247" i="5"/>
  <c r="I248" i="5"/>
  <c r="I249" i="5"/>
  <c r="I250" i="5"/>
  <c r="A250" i="7" s="1"/>
  <c r="I251" i="5"/>
  <c r="I252" i="5"/>
  <c r="I253" i="5"/>
  <c r="I254" i="5"/>
  <c r="I255" i="5"/>
  <c r="I256" i="5"/>
  <c r="I257" i="5"/>
  <c r="I258" i="5"/>
  <c r="A258" i="7" s="1"/>
  <c r="I259" i="5"/>
  <c r="I260" i="5"/>
  <c r="I261" i="5"/>
  <c r="I262" i="5"/>
  <c r="I263" i="5"/>
  <c r="I264" i="5"/>
  <c r="I265" i="5"/>
  <c r="I266" i="5"/>
  <c r="A266" i="7" s="1"/>
  <c r="I267" i="5"/>
  <c r="I268" i="5"/>
  <c r="I269" i="5"/>
  <c r="I270" i="5"/>
  <c r="I271" i="5"/>
  <c r="I272" i="5"/>
  <c r="I273" i="5"/>
  <c r="I274" i="5"/>
  <c r="A274" i="7" s="1"/>
  <c r="I275" i="5"/>
  <c r="I276" i="5"/>
  <c r="I277" i="5"/>
  <c r="I278" i="5"/>
  <c r="I279" i="5"/>
  <c r="I280" i="5"/>
  <c r="I281" i="5"/>
  <c r="I282" i="5"/>
  <c r="A282" i="7" s="1"/>
  <c r="I283" i="5"/>
  <c r="I284" i="5"/>
  <c r="I285" i="5"/>
  <c r="I286" i="5"/>
  <c r="I287" i="5"/>
  <c r="I288" i="5"/>
  <c r="I289" i="5"/>
  <c r="I290" i="5"/>
  <c r="A290" i="7" s="1"/>
  <c r="I291" i="5"/>
  <c r="I292" i="5"/>
  <c r="I293" i="5"/>
  <c r="I294" i="5"/>
  <c r="I295" i="5"/>
  <c r="I296" i="5"/>
  <c r="I297" i="5"/>
  <c r="I298" i="5"/>
  <c r="A298" i="7" s="1"/>
  <c r="I299" i="5"/>
  <c r="I300" i="5"/>
  <c r="I301" i="5"/>
  <c r="I302" i="5"/>
  <c r="I303" i="5"/>
  <c r="I304" i="5"/>
  <c r="I305" i="5"/>
  <c r="I306" i="5"/>
  <c r="A306" i="7" s="1"/>
  <c r="I307" i="5"/>
  <c r="I308" i="5"/>
  <c r="I309" i="5"/>
  <c r="I310" i="5"/>
  <c r="I311" i="5"/>
  <c r="I2" i="6"/>
  <c r="A2" i="18" s="1"/>
  <c r="B1" i="18"/>
  <c r="A1" i="18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2" i="13"/>
  <c r="B1" i="13"/>
  <c r="A1" i="13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B306" i="7"/>
  <c r="A307" i="7"/>
  <c r="B307" i="7"/>
  <c r="A308" i="7"/>
  <c r="B308" i="7"/>
  <c r="A309" i="7"/>
  <c r="B309" i="7"/>
  <c r="A310" i="7"/>
  <c r="B310" i="7"/>
  <c r="A311" i="7"/>
  <c r="B311" i="7"/>
  <c r="A2" i="7"/>
  <c r="B2" i="7"/>
  <c r="B1" i="7"/>
  <c r="A1" i="7"/>
  <c r="J4" i="5"/>
  <c r="K4" i="5"/>
  <c r="L4" i="5"/>
  <c r="N4" i="5"/>
  <c r="O4" i="5"/>
  <c r="P4" i="5"/>
  <c r="R4" i="5" s="1"/>
  <c r="AF4" i="5"/>
  <c r="AG4" i="5" s="1"/>
  <c r="J5" i="5"/>
  <c r="K5" i="5"/>
  <c r="L5" i="5"/>
  <c r="R5" i="5" s="1"/>
  <c r="N5" i="5"/>
  <c r="O5" i="5"/>
  <c r="P5" i="5"/>
  <c r="AF5" i="5"/>
  <c r="AG5" i="5"/>
  <c r="J6" i="5"/>
  <c r="K6" i="5"/>
  <c r="L6" i="5"/>
  <c r="R6" i="5" s="1"/>
  <c r="N6" i="5"/>
  <c r="O6" i="5"/>
  <c r="P6" i="5"/>
  <c r="AF6" i="5"/>
  <c r="AG6" i="5"/>
  <c r="J7" i="5"/>
  <c r="K7" i="5"/>
  <c r="L7" i="5"/>
  <c r="R7" i="5" s="1"/>
  <c r="N7" i="5"/>
  <c r="O7" i="5"/>
  <c r="P7" i="5"/>
  <c r="AF7" i="5"/>
  <c r="AG7" i="5" s="1"/>
  <c r="J8" i="5"/>
  <c r="K8" i="5"/>
  <c r="L8" i="5"/>
  <c r="N8" i="5"/>
  <c r="O8" i="5"/>
  <c r="P8" i="5"/>
  <c r="R8" i="5" s="1"/>
  <c r="AF8" i="5"/>
  <c r="AG8" i="5" s="1"/>
  <c r="J9" i="5"/>
  <c r="K9" i="5"/>
  <c r="L9" i="5"/>
  <c r="N9" i="5"/>
  <c r="O9" i="5"/>
  <c r="P9" i="5"/>
  <c r="R9" i="5" s="1"/>
  <c r="AF9" i="5"/>
  <c r="AG9" i="5" s="1"/>
  <c r="J10" i="5"/>
  <c r="K10" i="5"/>
  <c r="L10" i="5"/>
  <c r="R10" i="5" s="1"/>
  <c r="N10" i="5"/>
  <c r="O10" i="5"/>
  <c r="P10" i="5"/>
  <c r="AF10" i="5"/>
  <c r="AG10" i="5"/>
  <c r="J11" i="5"/>
  <c r="K11" i="5"/>
  <c r="L11" i="5"/>
  <c r="N11" i="5"/>
  <c r="O11" i="5"/>
  <c r="P11" i="5"/>
  <c r="R11" i="5" s="1"/>
  <c r="AF11" i="5"/>
  <c r="AG11" i="5" s="1"/>
  <c r="J12" i="5"/>
  <c r="K12" i="5"/>
  <c r="L12" i="5"/>
  <c r="N12" i="5"/>
  <c r="O12" i="5"/>
  <c r="P12" i="5"/>
  <c r="R12" i="5" s="1"/>
  <c r="AF12" i="5"/>
  <c r="AG12" i="5" s="1"/>
  <c r="J13" i="5"/>
  <c r="K13" i="5"/>
  <c r="L13" i="5"/>
  <c r="N13" i="5"/>
  <c r="O13" i="5"/>
  <c r="P13" i="5"/>
  <c r="R13" i="5" s="1"/>
  <c r="AF13" i="5"/>
  <c r="AG13" i="5" s="1"/>
  <c r="J14" i="5"/>
  <c r="K14" i="5"/>
  <c r="L14" i="5"/>
  <c r="R14" i="5" s="1"/>
  <c r="N14" i="5"/>
  <c r="O14" i="5"/>
  <c r="P14" i="5"/>
  <c r="AF14" i="5"/>
  <c r="AG14" i="5"/>
  <c r="J15" i="5"/>
  <c r="K15" i="5"/>
  <c r="L15" i="5"/>
  <c r="N15" i="5"/>
  <c r="O15" i="5"/>
  <c r="P15" i="5"/>
  <c r="AF15" i="5"/>
  <c r="AG15" i="5" s="1"/>
  <c r="J16" i="5"/>
  <c r="K16" i="5"/>
  <c r="L16" i="5"/>
  <c r="N16" i="5"/>
  <c r="O16" i="5"/>
  <c r="P16" i="5"/>
  <c r="R16" i="5"/>
  <c r="AF16" i="5"/>
  <c r="AG16" i="5" s="1"/>
  <c r="J17" i="5"/>
  <c r="K17" i="5"/>
  <c r="L17" i="5"/>
  <c r="R17" i="5" s="1"/>
  <c r="N17" i="5"/>
  <c r="O17" i="5"/>
  <c r="P17" i="5"/>
  <c r="AF17" i="5"/>
  <c r="AG17" i="5"/>
  <c r="J18" i="5"/>
  <c r="K18" i="5"/>
  <c r="L18" i="5"/>
  <c r="R18" i="5" s="1"/>
  <c r="N18" i="5"/>
  <c r="O18" i="5"/>
  <c r="P18" i="5"/>
  <c r="AF18" i="5"/>
  <c r="AG18" i="5" s="1"/>
  <c r="J19" i="5"/>
  <c r="K19" i="5"/>
  <c r="L19" i="5"/>
  <c r="N19" i="5"/>
  <c r="O19" i="5"/>
  <c r="P19" i="5"/>
  <c r="R19" i="5"/>
  <c r="AF19" i="5"/>
  <c r="AG19" i="5" s="1"/>
  <c r="J20" i="5"/>
  <c r="K20" i="5"/>
  <c r="L20" i="5"/>
  <c r="R20" i="5" s="1"/>
  <c r="N20" i="5"/>
  <c r="O20" i="5"/>
  <c r="P20" i="5"/>
  <c r="AF20" i="5"/>
  <c r="AG20" i="5"/>
  <c r="J21" i="5"/>
  <c r="K21" i="5"/>
  <c r="L21" i="5"/>
  <c r="R21" i="5" s="1"/>
  <c r="N21" i="5"/>
  <c r="O21" i="5"/>
  <c r="P21" i="5"/>
  <c r="AF21" i="5"/>
  <c r="AG21" i="5" s="1"/>
  <c r="J22" i="5"/>
  <c r="K22" i="5"/>
  <c r="L22" i="5"/>
  <c r="N22" i="5"/>
  <c r="O22" i="5"/>
  <c r="P22" i="5"/>
  <c r="R22" i="5"/>
  <c r="AF22" i="5"/>
  <c r="AG22" i="5" s="1"/>
  <c r="J23" i="5"/>
  <c r="K23" i="5"/>
  <c r="L23" i="5"/>
  <c r="R23" i="5" s="1"/>
  <c r="N23" i="5"/>
  <c r="O23" i="5"/>
  <c r="P23" i="5"/>
  <c r="AF23" i="5"/>
  <c r="AG23" i="5" s="1"/>
  <c r="J24" i="5"/>
  <c r="K24" i="5"/>
  <c r="L24" i="5"/>
  <c r="N24" i="5"/>
  <c r="O24" i="5"/>
  <c r="P24" i="5"/>
  <c r="R24" i="5"/>
  <c r="AF24" i="5"/>
  <c r="AG24" i="5" s="1"/>
  <c r="J25" i="5"/>
  <c r="K25" i="5"/>
  <c r="L25" i="5"/>
  <c r="N25" i="5"/>
  <c r="O25" i="5"/>
  <c r="P25" i="5"/>
  <c r="R25" i="5" s="1"/>
  <c r="AF25" i="5"/>
  <c r="AG25" i="5"/>
  <c r="J26" i="5"/>
  <c r="K26" i="5"/>
  <c r="L26" i="5"/>
  <c r="R26" i="5" s="1"/>
  <c r="N26" i="5"/>
  <c r="O26" i="5"/>
  <c r="P26" i="5"/>
  <c r="AF26" i="5"/>
  <c r="AG26" i="5"/>
  <c r="J27" i="5"/>
  <c r="K27" i="5"/>
  <c r="L27" i="5"/>
  <c r="N27" i="5"/>
  <c r="O27" i="5"/>
  <c r="P27" i="5"/>
  <c r="R27" i="5" s="1"/>
  <c r="AF27" i="5"/>
  <c r="AG27" i="5" s="1"/>
  <c r="J28" i="5"/>
  <c r="K28" i="5"/>
  <c r="L28" i="5"/>
  <c r="R28" i="5" s="1"/>
  <c r="N28" i="5"/>
  <c r="O28" i="5"/>
  <c r="P28" i="5"/>
  <c r="AF28" i="5"/>
  <c r="AG28" i="5"/>
  <c r="J29" i="5"/>
  <c r="K29" i="5"/>
  <c r="L29" i="5"/>
  <c r="R29" i="5" s="1"/>
  <c r="N29" i="5"/>
  <c r="O29" i="5"/>
  <c r="P29" i="5"/>
  <c r="AF29" i="5"/>
  <c r="AG29" i="5" s="1"/>
  <c r="J30" i="5"/>
  <c r="K30" i="5"/>
  <c r="L30" i="5"/>
  <c r="N30" i="5"/>
  <c r="O30" i="5"/>
  <c r="P30" i="5"/>
  <c r="R30" i="5"/>
  <c r="AF30" i="5"/>
  <c r="AG30" i="5" s="1"/>
  <c r="J31" i="5"/>
  <c r="K31" i="5"/>
  <c r="L31" i="5"/>
  <c r="R31" i="5" s="1"/>
  <c r="N31" i="5"/>
  <c r="O31" i="5"/>
  <c r="P31" i="5"/>
  <c r="AF31" i="5"/>
  <c r="AG31" i="5" s="1"/>
  <c r="J32" i="5"/>
  <c r="K32" i="5"/>
  <c r="L32" i="5"/>
  <c r="N32" i="5"/>
  <c r="O32" i="5"/>
  <c r="P32" i="5"/>
  <c r="R32" i="5"/>
  <c r="AF32" i="5"/>
  <c r="AG32" i="5" s="1"/>
  <c r="J33" i="5"/>
  <c r="K33" i="5"/>
  <c r="L33" i="5"/>
  <c r="N33" i="5"/>
  <c r="O33" i="5"/>
  <c r="P33" i="5"/>
  <c r="R33" i="5" s="1"/>
  <c r="AF33" i="5"/>
  <c r="AG33" i="5"/>
  <c r="J34" i="5"/>
  <c r="K34" i="5"/>
  <c r="L34" i="5"/>
  <c r="R34" i="5" s="1"/>
  <c r="N34" i="5"/>
  <c r="O34" i="5"/>
  <c r="P34" i="5"/>
  <c r="AF34" i="5"/>
  <c r="AG34" i="5"/>
  <c r="J35" i="5"/>
  <c r="K35" i="5"/>
  <c r="L35" i="5"/>
  <c r="N35" i="5"/>
  <c r="O35" i="5"/>
  <c r="P35" i="5"/>
  <c r="R35" i="5" s="1"/>
  <c r="AF35" i="5"/>
  <c r="AG35" i="5" s="1"/>
  <c r="J36" i="5"/>
  <c r="K36" i="5"/>
  <c r="L36" i="5"/>
  <c r="R36" i="5" s="1"/>
  <c r="N36" i="5"/>
  <c r="O36" i="5"/>
  <c r="P36" i="5"/>
  <c r="AF36" i="5"/>
  <c r="AG36" i="5"/>
  <c r="J37" i="5"/>
  <c r="K37" i="5"/>
  <c r="L37" i="5"/>
  <c r="R37" i="5" s="1"/>
  <c r="N37" i="5"/>
  <c r="O37" i="5"/>
  <c r="P37" i="5"/>
  <c r="AF37" i="5"/>
  <c r="AG37" i="5" s="1"/>
  <c r="J38" i="5"/>
  <c r="K38" i="5"/>
  <c r="L38" i="5"/>
  <c r="N38" i="5"/>
  <c r="O38" i="5"/>
  <c r="P38" i="5"/>
  <c r="R38" i="5"/>
  <c r="AF38" i="5"/>
  <c r="AG38" i="5" s="1"/>
  <c r="J39" i="5"/>
  <c r="K39" i="5"/>
  <c r="L39" i="5"/>
  <c r="R39" i="5" s="1"/>
  <c r="N39" i="5"/>
  <c r="O39" i="5"/>
  <c r="P39" i="5"/>
  <c r="AF39" i="5"/>
  <c r="AG39" i="5" s="1"/>
  <c r="J40" i="5"/>
  <c r="K40" i="5"/>
  <c r="L40" i="5"/>
  <c r="N40" i="5"/>
  <c r="O40" i="5"/>
  <c r="P40" i="5"/>
  <c r="R40" i="5"/>
  <c r="AF40" i="5"/>
  <c r="AG40" i="5" s="1"/>
  <c r="J41" i="5"/>
  <c r="K41" i="5"/>
  <c r="L41" i="5"/>
  <c r="N41" i="5"/>
  <c r="O41" i="5"/>
  <c r="P41" i="5"/>
  <c r="R41" i="5" s="1"/>
  <c r="AF41" i="5"/>
  <c r="AG41" i="5"/>
  <c r="J42" i="5"/>
  <c r="K42" i="5"/>
  <c r="L42" i="5"/>
  <c r="R42" i="5" s="1"/>
  <c r="N42" i="5"/>
  <c r="O42" i="5"/>
  <c r="P42" i="5"/>
  <c r="AF42" i="5"/>
  <c r="AG42" i="5"/>
  <c r="J43" i="5"/>
  <c r="K43" i="5"/>
  <c r="L43" i="5"/>
  <c r="N43" i="5"/>
  <c r="O43" i="5"/>
  <c r="P43" i="5"/>
  <c r="R43" i="5" s="1"/>
  <c r="AF43" i="5"/>
  <c r="AG43" i="5" s="1"/>
  <c r="J44" i="5"/>
  <c r="K44" i="5"/>
  <c r="L44" i="5"/>
  <c r="R44" i="5" s="1"/>
  <c r="N44" i="5"/>
  <c r="O44" i="5"/>
  <c r="P44" i="5"/>
  <c r="AF44" i="5"/>
  <c r="AG44" i="5"/>
  <c r="J45" i="5"/>
  <c r="K45" i="5"/>
  <c r="L45" i="5"/>
  <c r="R45" i="5" s="1"/>
  <c r="N45" i="5"/>
  <c r="O45" i="5"/>
  <c r="P45" i="5"/>
  <c r="AF45" i="5"/>
  <c r="AG45" i="5"/>
  <c r="J46" i="5"/>
  <c r="K46" i="5"/>
  <c r="L46" i="5"/>
  <c r="N46" i="5"/>
  <c r="O46" i="5"/>
  <c r="P46" i="5"/>
  <c r="R46" i="5" s="1"/>
  <c r="AF46" i="5"/>
  <c r="AG46" i="5" s="1"/>
  <c r="J47" i="5"/>
  <c r="K47" i="5"/>
  <c r="L47" i="5"/>
  <c r="R47" i="5" s="1"/>
  <c r="N47" i="5"/>
  <c r="O47" i="5"/>
  <c r="P47" i="5"/>
  <c r="AF47" i="5"/>
  <c r="AG47" i="5"/>
  <c r="J48" i="5"/>
  <c r="K48" i="5"/>
  <c r="L48" i="5"/>
  <c r="R48" i="5" s="1"/>
  <c r="N48" i="5"/>
  <c r="O48" i="5"/>
  <c r="P48" i="5"/>
  <c r="AF48" i="5"/>
  <c r="AG48" i="5"/>
  <c r="J49" i="5"/>
  <c r="K49" i="5"/>
  <c r="L49" i="5"/>
  <c r="N49" i="5"/>
  <c r="O49" i="5"/>
  <c r="P49" i="5"/>
  <c r="AF49" i="5"/>
  <c r="AG49" i="5" s="1"/>
  <c r="J50" i="5"/>
  <c r="K50" i="5"/>
  <c r="L50" i="5"/>
  <c r="N50" i="5"/>
  <c r="O50" i="5"/>
  <c r="P50" i="5"/>
  <c r="R50" i="5" s="1"/>
  <c r="AF50" i="5"/>
  <c r="AG50" i="5"/>
  <c r="J51" i="5"/>
  <c r="K51" i="5"/>
  <c r="L51" i="5"/>
  <c r="R51" i="5" s="1"/>
  <c r="N51" i="5"/>
  <c r="O51" i="5"/>
  <c r="P51" i="5"/>
  <c r="AF51" i="5"/>
  <c r="AG51" i="5" s="1"/>
  <c r="J52" i="5"/>
  <c r="K52" i="5"/>
  <c r="L52" i="5"/>
  <c r="N52" i="5"/>
  <c r="O52" i="5"/>
  <c r="P52" i="5"/>
  <c r="R52" i="5"/>
  <c r="AF52" i="5"/>
  <c r="AG52" i="5" s="1"/>
  <c r="J53" i="5"/>
  <c r="K53" i="5"/>
  <c r="L53" i="5"/>
  <c r="N53" i="5"/>
  <c r="O53" i="5"/>
  <c r="P53" i="5"/>
  <c r="AF53" i="5"/>
  <c r="AG53" i="5" s="1"/>
  <c r="J54" i="5"/>
  <c r="K54" i="5"/>
  <c r="L54" i="5"/>
  <c r="R54" i="5" s="1"/>
  <c r="N54" i="5"/>
  <c r="O54" i="5"/>
  <c r="P54" i="5"/>
  <c r="AF54" i="5"/>
  <c r="AG54" i="5" s="1"/>
  <c r="J55" i="5"/>
  <c r="K55" i="5"/>
  <c r="L55" i="5"/>
  <c r="N55" i="5"/>
  <c r="O55" i="5"/>
  <c r="P55" i="5"/>
  <c r="AF55" i="5"/>
  <c r="AG55" i="5" s="1"/>
  <c r="J56" i="5"/>
  <c r="K56" i="5"/>
  <c r="L56" i="5"/>
  <c r="N56" i="5"/>
  <c r="O56" i="5"/>
  <c r="P56" i="5"/>
  <c r="R56" i="5"/>
  <c r="AF56" i="5"/>
  <c r="AG56" i="5" s="1"/>
  <c r="J57" i="5"/>
  <c r="K57" i="5"/>
  <c r="L57" i="5"/>
  <c r="R57" i="5" s="1"/>
  <c r="N57" i="5"/>
  <c r="O57" i="5"/>
  <c r="P57" i="5"/>
  <c r="AF57" i="5"/>
  <c r="AG57" i="5"/>
  <c r="J58" i="5"/>
  <c r="K58" i="5"/>
  <c r="L58" i="5"/>
  <c r="R58" i="5" s="1"/>
  <c r="N58" i="5"/>
  <c r="O58" i="5"/>
  <c r="P58" i="5"/>
  <c r="AF58" i="5"/>
  <c r="AG58" i="5" s="1"/>
  <c r="J59" i="5"/>
  <c r="K59" i="5"/>
  <c r="L59" i="5"/>
  <c r="N59" i="5"/>
  <c r="O59" i="5"/>
  <c r="P59" i="5"/>
  <c r="AF59" i="5"/>
  <c r="AG59" i="5" s="1"/>
  <c r="J60" i="5"/>
  <c r="K60" i="5"/>
  <c r="L60" i="5"/>
  <c r="R60" i="5" s="1"/>
  <c r="N60" i="5"/>
  <c r="O60" i="5"/>
  <c r="P60" i="5"/>
  <c r="AF60" i="5"/>
  <c r="AG60" i="5"/>
  <c r="J61" i="5"/>
  <c r="K61" i="5"/>
  <c r="L61" i="5"/>
  <c r="R61" i="5" s="1"/>
  <c r="N61" i="5"/>
  <c r="O61" i="5"/>
  <c r="P61" i="5"/>
  <c r="AF61" i="5"/>
  <c r="AG61" i="5"/>
  <c r="J62" i="5"/>
  <c r="K62" i="5"/>
  <c r="L62" i="5"/>
  <c r="N62" i="5"/>
  <c r="O62" i="5"/>
  <c r="P62" i="5"/>
  <c r="AF62" i="5"/>
  <c r="AG62" i="5" s="1"/>
  <c r="J63" i="5"/>
  <c r="K63" i="5"/>
  <c r="L63" i="5"/>
  <c r="N63" i="5"/>
  <c r="O63" i="5"/>
  <c r="P63" i="5"/>
  <c r="R63" i="5" s="1"/>
  <c r="AF63" i="5"/>
  <c r="AG63" i="5"/>
  <c r="J64" i="5"/>
  <c r="K64" i="5"/>
  <c r="L64" i="5"/>
  <c r="R64" i="5" s="1"/>
  <c r="N64" i="5"/>
  <c r="O64" i="5"/>
  <c r="P64" i="5"/>
  <c r="AF64" i="5"/>
  <c r="AG64" i="5" s="1"/>
  <c r="J65" i="5"/>
  <c r="K65" i="5"/>
  <c r="L65" i="5"/>
  <c r="N65" i="5"/>
  <c r="O65" i="5"/>
  <c r="P65" i="5"/>
  <c r="R65" i="5"/>
  <c r="AF65" i="5"/>
  <c r="AG65" i="5" s="1"/>
  <c r="J66" i="5"/>
  <c r="K66" i="5"/>
  <c r="L66" i="5"/>
  <c r="N66" i="5"/>
  <c r="O66" i="5"/>
  <c r="P66" i="5"/>
  <c r="R66" i="5" s="1"/>
  <c r="AF66" i="5"/>
  <c r="AG66" i="5" s="1"/>
  <c r="J67" i="5"/>
  <c r="K67" i="5"/>
  <c r="L67" i="5"/>
  <c r="R67" i="5" s="1"/>
  <c r="N67" i="5"/>
  <c r="O67" i="5"/>
  <c r="P67" i="5"/>
  <c r="AF67" i="5"/>
  <c r="AG67" i="5" s="1"/>
  <c r="J68" i="5"/>
  <c r="K68" i="5"/>
  <c r="L68" i="5"/>
  <c r="N68" i="5"/>
  <c r="O68" i="5"/>
  <c r="P68" i="5"/>
  <c r="AF68" i="5"/>
  <c r="AG68" i="5"/>
  <c r="J69" i="5"/>
  <c r="K69" i="5"/>
  <c r="L69" i="5"/>
  <c r="R69" i="5" s="1"/>
  <c r="N69" i="5"/>
  <c r="O69" i="5"/>
  <c r="P69" i="5"/>
  <c r="AF69" i="5"/>
  <c r="AG69" i="5" s="1"/>
  <c r="J70" i="5"/>
  <c r="K70" i="5"/>
  <c r="L70" i="5"/>
  <c r="N70" i="5"/>
  <c r="O70" i="5"/>
  <c r="P70" i="5"/>
  <c r="AF70" i="5"/>
  <c r="AG70" i="5" s="1"/>
  <c r="J71" i="5"/>
  <c r="K71" i="5"/>
  <c r="L71" i="5"/>
  <c r="N71" i="5"/>
  <c r="O71" i="5"/>
  <c r="P71" i="5"/>
  <c r="R71" i="5" s="1"/>
  <c r="AF71" i="5"/>
  <c r="AG71" i="5" s="1"/>
  <c r="J72" i="5"/>
  <c r="K72" i="5"/>
  <c r="L72" i="5"/>
  <c r="N72" i="5"/>
  <c r="O72" i="5"/>
  <c r="P72" i="5"/>
  <c r="AF72" i="5"/>
  <c r="AG72" i="5" s="1"/>
  <c r="J73" i="5"/>
  <c r="K73" i="5"/>
  <c r="L73" i="5"/>
  <c r="R73" i="5" s="1"/>
  <c r="N73" i="5"/>
  <c r="O73" i="5"/>
  <c r="P73" i="5"/>
  <c r="AF73" i="5"/>
  <c r="AG73" i="5" s="1"/>
  <c r="J74" i="5"/>
  <c r="K74" i="5"/>
  <c r="L74" i="5"/>
  <c r="N74" i="5"/>
  <c r="O74" i="5"/>
  <c r="P74" i="5"/>
  <c r="AF74" i="5"/>
  <c r="AG74" i="5" s="1"/>
  <c r="J75" i="5"/>
  <c r="K75" i="5"/>
  <c r="L75" i="5"/>
  <c r="N75" i="5"/>
  <c r="O75" i="5"/>
  <c r="P75" i="5"/>
  <c r="AF75" i="5"/>
  <c r="AG75" i="5" s="1"/>
  <c r="J76" i="5"/>
  <c r="K76" i="5"/>
  <c r="L76" i="5"/>
  <c r="N76" i="5"/>
  <c r="O76" i="5"/>
  <c r="P76" i="5"/>
  <c r="R76" i="5" s="1"/>
  <c r="AF76" i="5"/>
  <c r="AG76" i="5" s="1"/>
  <c r="J77" i="5"/>
  <c r="K77" i="5"/>
  <c r="L77" i="5"/>
  <c r="N77" i="5"/>
  <c r="O77" i="5"/>
  <c r="P77" i="5"/>
  <c r="R77" i="5" s="1"/>
  <c r="AF77" i="5"/>
  <c r="AG77" i="5" s="1"/>
  <c r="J78" i="5"/>
  <c r="K78" i="5"/>
  <c r="L78" i="5"/>
  <c r="R78" i="5" s="1"/>
  <c r="N78" i="5"/>
  <c r="O78" i="5"/>
  <c r="P78" i="5"/>
  <c r="AF78" i="5"/>
  <c r="AG78" i="5" s="1"/>
  <c r="J79" i="5"/>
  <c r="K79" i="5"/>
  <c r="L79" i="5"/>
  <c r="R79" i="5" s="1"/>
  <c r="N79" i="5"/>
  <c r="O79" i="5"/>
  <c r="P79" i="5"/>
  <c r="AF79" i="5"/>
  <c r="AG79" i="5" s="1"/>
  <c r="J80" i="5"/>
  <c r="K80" i="5"/>
  <c r="L80" i="5"/>
  <c r="N80" i="5"/>
  <c r="O80" i="5"/>
  <c r="P80" i="5"/>
  <c r="AF80" i="5"/>
  <c r="AG80" i="5" s="1"/>
  <c r="J81" i="5"/>
  <c r="K81" i="5"/>
  <c r="L81" i="5"/>
  <c r="N81" i="5"/>
  <c r="O81" i="5"/>
  <c r="P81" i="5"/>
  <c r="AF81" i="5"/>
  <c r="AG81" i="5"/>
  <c r="J82" i="5"/>
  <c r="K82" i="5"/>
  <c r="L82" i="5"/>
  <c r="N82" i="5"/>
  <c r="O82" i="5"/>
  <c r="P82" i="5"/>
  <c r="AF82" i="5"/>
  <c r="AG82" i="5" s="1"/>
  <c r="J83" i="5"/>
  <c r="K83" i="5"/>
  <c r="L83" i="5"/>
  <c r="N83" i="5"/>
  <c r="O83" i="5"/>
  <c r="P83" i="5"/>
  <c r="AF83" i="5"/>
  <c r="AG83" i="5" s="1"/>
  <c r="J84" i="5"/>
  <c r="K84" i="5"/>
  <c r="L84" i="5"/>
  <c r="N84" i="5"/>
  <c r="O84" i="5"/>
  <c r="P84" i="5"/>
  <c r="R84" i="5" s="1"/>
  <c r="AF84" i="5"/>
  <c r="AG84" i="5" s="1"/>
  <c r="J85" i="5"/>
  <c r="K85" i="5"/>
  <c r="L85" i="5"/>
  <c r="N85" i="5"/>
  <c r="O85" i="5"/>
  <c r="P85" i="5"/>
  <c r="AF85" i="5"/>
  <c r="AG85" i="5"/>
  <c r="J86" i="5"/>
  <c r="K86" i="5"/>
  <c r="L86" i="5"/>
  <c r="R86" i="5" s="1"/>
  <c r="N86" i="5"/>
  <c r="O86" i="5"/>
  <c r="P86" i="5"/>
  <c r="AF86" i="5"/>
  <c r="AG86" i="5" s="1"/>
  <c r="J87" i="5"/>
  <c r="K87" i="5"/>
  <c r="L87" i="5"/>
  <c r="N87" i="5"/>
  <c r="O87" i="5"/>
  <c r="P87" i="5"/>
  <c r="AF87" i="5"/>
  <c r="AG87" i="5" s="1"/>
  <c r="J88" i="5"/>
  <c r="K88" i="5"/>
  <c r="L88" i="5"/>
  <c r="N88" i="5"/>
  <c r="O88" i="5"/>
  <c r="P88" i="5"/>
  <c r="R88" i="5" s="1"/>
  <c r="AF88" i="5"/>
  <c r="AG88" i="5" s="1"/>
  <c r="J89" i="5"/>
  <c r="K89" i="5"/>
  <c r="L89" i="5"/>
  <c r="N89" i="5"/>
  <c r="O89" i="5"/>
  <c r="P89" i="5"/>
  <c r="R89" i="5" s="1"/>
  <c r="AF89" i="5"/>
  <c r="AG89" i="5" s="1"/>
  <c r="J90" i="5"/>
  <c r="K90" i="5"/>
  <c r="L90" i="5"/>
  <c r="N90" i="5"/>
  <c r="O90" i="5"/>
  <c r="P90" i="5"/>
  <c r="AF90" i="5"/>
  <c r="AG90" i="5" s="1"/>
  <c r="J91" i="5"/>
  <c r="K91" i="5"/>
  <c r="L91" i="5"/>
  <c r="N91" i="5"/>
  <c r="O91" i="5"/>
  <c r="P91" i="5"/>
  <c r="AF91" i="5"/>
  <c r="AG91" i="5" s="1"/>
  <c r="J92" i="5"/>
  <c r="K92" i="5"/>
  <c r="L92" i="5"/>
  <c r="N92" i="5"/>
  <c r="O92" i="5"/>
  <c r="P92" i="5"/>
  <c r="R92" i="5" s="1"/>
  <c r="AF92" i="5"/>
  <c r="AG92" i="5" s="1"/>
  <c r="J93" i="5"/>
  <c r="K93" i="5"/>
  <c r="L93" i="5"/>
  <c r="N93" i="5"/>
  <c r="O93" i="5"/>
  <c r="P93" i="5"/>
  <c r="R93" i="5" s="1"/>
  <c r="AF93" i="5"/>
  <c r="AG93" i="5" s="1"/>
  <c r="J94" i="5"/>
  <c r="K94" i="5"/>
  <c r="L94" i="5"/>
  <c r="N94" i="5"/>
  <c r="O94" i="5"/>
  <c r="P94" i="5"/>
  <c r="AF94" i="5"/>
  <c r="AG94" i="5" s="1"/>
  <c r="J95" i="5"/>
  <c r="K95" i="5"/>
  <c r="L95" i="5"/>
  <c r="N95" i="5"/>
  <c r="O95" i="5"/>
  <c r="P95" i="5"/>
  <c r="AF95" i="5"/>
  <c r="AG95" i="5" s="1"/>
  <c r="J96" i="5"/>
  <c r="K96" i="5"/>
  <c r="L96" i="5"/>
  <c r="N96" i="5"/>
  <c r="O96" i="5"/>
  <c r="P96" i="5"/>
  <c r="R96" i="5" s="1"/>
  <c r="AF96" i="5"/>
  <c r="AG96" i="5" s="1"/>
  <c r="J97" i="5"/>
  <c r="K97" i="5"/>
  <c r="L97" i="5"/>
  <c r="N97" i="5"/>
  <c r="O97" i="5"/>
  <c r="P97" i="5"/>
  <c r="R97" i="5" s="1"/>
  <c r="AF97" i="5"/>
  <c r="AG97" i="5" s="1"/>
  <c r="J98" i="5"/>
  <c r="K98" i="5"/>
  <c r="L98" i="5"/>
  <c r="N98" i="5"/>
  <c r="O98" i="5"/>
  <c r="P98" i="5"/>
  <c r="AF98" i="5"/>
  <c r="AG98" i="5" s="1"/>
  <c r="J99" i="5"/>
  <c r="K99" i="5"/>
  <c r="L99" i="5"/>
  <c r="N99" i="5"/>
  <c r="O99" i="5"/>
  <c r="P99" i="5"/>
  <c r="AF99" i="5"/>
  <c r="AG99" i="5" s="1"/>
  <c r="J100" i="5"/>
  <c r="K100" i="5"/>
  <c r="L100" i="5"/>
  <c r="N100" i="5"/>
  <c r="O100" i="5"/>
  <c r="P100" i="5"/>
  <c r="R100" i="5" s="1"/>
  <c r="AF100" i="5"/>
  <c r="AG100" i="5" s="1"/>
  <c r="J101" i="5"/>
  <c r="K101" i="5"/>
  <c r="L101" i="5"/>
  <c r="N101" i="5"/>
  <c r="O101" i="5"/>
  <c r="P101" i="5"/>
  <c r="R101" i="5" s="1"/>
  <c r="AF101" i="5"/>
  <c r="AG101" i="5" s="1"/>
  <c r="J102" i="5"/>
  <c r="K102" i="5"/>
  <c r="L102" i="5"/>
  <c r="N102" i="5"/>
  <c r="O102" i="5"/>
  <c r="P102" i="5"/>
  <c r="AF102" i="5"/>
  <c r="AG102" i="5" s="1"/>
  <c r="J103" i="5"/>
  <c r="K103" i="5"/>
  <c r="L103" i="5"/>
  <c r="N103" i="5"/>
  <c r="O103" i="5"/>
  <c r="P103" i="5"/>
  <c r="AF103" i="5"/>
  <c r="AG103" i="5" s="1"/>
  <c r="J104" i="5"/>
  <c r="K104" i="5"/>
  <c r="L104" i="5"/>
  <c r="N104" i="5"/>
  <c r="O104" i="5"/>
  <c r="P104" i="5"/>
  <c r="R104" i="5" s="1"/>
  <c r="AF104" i="5"/>
  <c r="AG104" i="5" s="1"/>
  <c r="J105" i="5"/>
  <c r="K105" i="5"/>
  <c r="L105" i="5"/>
  <c r="N105" i="5"/>
  <c r="O105" i="5"/>
  <c r="P105" i="5"/>
  <c r="R105" i="5" s="1"/>
  <c r="AF105" i="5"/>
  <c r="AG105" i="5" s="1"/>
  <c r="J106" i="5"/>
  <c r="K106" i="5"/>
  <c r="L106" i="5"/>
  <c r="N106" i="5"/>
  <c r="O106" i="5"/>
  <c r="P106" i="5"/>
  <c r="R106" i="5" s="1"/>
  <c r="AF106" i="5"/>
  <c r="AG106" i="5" s="1"/>
  <c r="J107" i="5"/>
  <c r="K107" i="5"/>
  <c r="L107" i="5"/>
  <c r="N107" i="5"/>
  <c r="O107" i="5"/>
  <c r="P107" i="5"/>
  <c r="AF107" i="5"/>
  <c r="AG107" i="5" s="1"/>
  <c r="J108" i="5"/>
  <c r="K108" i="5"/>
  <c r="L108" i="5"/>
  <c r="N108" i="5"/>
  <c r="O108" i="5"/>
  <c r="P108" i="5"/>
  <c r="R108" i="5" s="1"/>
  <c r="AF108" i="5"/>
  <c r="AG108" i="5" s="1"/>
  <c r="J109" i="5"/>
  <c r="K109" i="5"/>
  <c r="L109" i="5"/>
  <c r="N109" i="5"/>
  <c r="O109" i="5"/>
  <c r="P109" i="5"/>
  <c r="R109" i="5" s="1"/>
  <c r="AF109" i="5"/>
  <c r="AG109" i="5" s="1"/>
  <c r="J110" i="5"/>
  <c r="K110" i="5"/>
  <c r="L110" i="5"/>
  <c r="N110" i="5"/>
  <c r="O110" i="5"/>
  <c r="P110" i="5"/>
  <c r="AF110" i="5"/>
  <c r="AG110" i="5" s="1"/>
  <c r="J111" i="5"/>
  <c r="K111" i="5"/>
  <c r="L111" i="5"/>
  <c r="N111" i="5"/>
  <c r="O111" i="5"/>
  <c r="P111" i="5"/>
  <c r="R111" i="5" s="1"/>
  <c r="S111" i="5"/>
  <c r="AF111" i="5"/>
  <c r="AG111" i="5" s="1"/>
  <c r="J112" i="5"/>
  <c r="K112" i="5"/>
  <c r="L112" i="5"/>
  <c r="N112" i="5"/>
  <c r="O112" i="5"/>
  <c r="P112" i="5"/>
  <c r="AF112" i="5"/>
  <c r="AG112" i="5" s="1"/>
  <c r="J113" i="5"/>
  <c r="K113" i="5"/>
  <c r="L113" i="5"/>
  <c r="N113" i="5"/>
  <c r="O113" i="5"/>
  <c r="P113" i="5"/>
  <c r="R113" i="5" s="1"/>
  <c r="S113" i="5"/>
  <c r="AF113" i="5"/>
  <c r="AG113" i="5" s="1"/>
  <c r="J114" i="5"/>
  <c r="K114" i="5"/>
  <c r="L114" i="5"/>
  <c r="N114" i="5"/>
  <c r="O114" i="5"/>
  <c r="P114" i="5"/>
  <c r="R114" i="5" s="1"/>
  <c r="AF114" i="5"/>
  <c r="AG114" i="5" s="1"/>
  <c r="J115" i="5"/>
  <c r="K115" i="5"/>
  <c r="L115" i="5"/>
  <c r="N115" i="5"/>
  <c r="O115" i="5"/>
  <c r="P115" i="5"/>
  <c r="AF115" i="5"/>
  <c r="AG115" i="5" s="1"/>
  <c r="J116" i="5"/>
  <c r="K116" i="5"/>
  <c r="L116" i="5"/>
  <c r="N116" i="5"/>
  <c r="O116" i="5"/>
  <c r="P116" i="5"/>
  <c r="R116" i="5" s="1"/>
  <c r="AF116" i="5"/>
  <c r="AG116" i="5" s="1"/>
  <c r="J117" i="5"/>
  <c r="K117" i="5"/>
  <c r="L117" i="5"/>
  <c r="N117" i="5"/>
  <c r="O117" i="5"/>
  <c r="P117" i="5"/>
  <c r="R117" i="5" s="1"/>
  <c r="AF117" i="5"/>
  <c r="AG117" i="5" s="1"/>
  <c r="J118" i="5"/>
  <c r="K118" i="5"/>
  <c r="L118" i="5"/>
  <c r="N118" i="5"/>
  <c r="O118" i="5"/>
  <c r="P118" i="5"/>
  <c r="AF118" i="5"/>
  <c r="AG118" i="5" s="1"/>
  <c r="J119" i="5"/>
  <c r="K119" i="5"/>
  <c r="L119" i="5"/>
  <c r="N119" i="5"/>
  <c r="O119" i="5"/>
  <c r="P119" i="5"/>
  <c r="R119" i="5" s="1"/>
  <c r="S119" i="5"/>
  <c r="AF119" i="5"/>
  <c r="AG119" i="5" s="1"/>
  <c r="J120" i="5"/>
  <c r="K120" i="5"/>
  <c r="L120" i="5"/>
  <c r="N120" i="5"/>
  <c r="O120" i="5"/>
  <c r="P120" i="5"/>
  <c r="R120" i="5" s="1"/>
  <c r="AF120" i="5"/>
  <c r="AG120" i="5" s="1"/>
  <c r="J121" i="5"/>
  <c r="K121" i="5"/>
  <c r="L121" i="5"/>
  <c r="N121" i="5"/>
  <c r="O121" i="5"/>
  <c r="P121" i="5"/>
  <c r="AF121" i="5"/>
  <c r="AG121" i="5" s="1"/>
  <c r="J122" i="5"/>
  <c r="K122" i="5"/>
  <c r="L122" i="5"/>
  <c r="N122" i="5"/>
  <c r="O122" i="5"/>
  <c r="P122" i="5"/>
  <c r="R122" i="5"/>
  <c r="AF122" i="5"/>
  <c r="AG122" i="5" s="1"/>
  <c r="J123" i="5"/>
  <c r="K123" i="5"/>
  <c r="L123" i="5"/>
  <c r="N123" i="5"/>
  <c r="O123" i="5"/>
  <c r="P123" i="5"/>
  <c r="AF123" i="5"/>
  <c r="AG123" i="5" s="1"/>
  <c r="J124" i="5"/>
  <c r="K124" i="5"/>
  <c r="L124" i="5"/>
  <c r="N124" i="5"/>
  <c r="O124" i="5"/>
  <c r="P124" i="5"/>
  <c r="R124" i="5"/>
  <c r="AF124" i="5"/>
  <c r="AG124" i="5" s="1"/>
  <c r="J125" i="5"/>
  <c r="K125" i="5"/>
  <c r="L125" i="5"/>
  <c r="N125" i="5"/>
  <c r="O125" i="5"/>
  <c r="P125" i="5"/>
  <c r="R125" i="5" s="1"/>
  <c r="AF125" i="5"/>
  <c r="AG125" i="5" s="1"/>
  <c r="J126" i="5"/>
  <c r="K126" i="5"/>
  <c r="L126" i="5"/>
  <c r="R126" i="5" s="1"/>
  <c r="N126" i="5"/>
  <c r="O126" i="5"/>
  <c r="P126" i="5"/>
  <c r="AF126" i="5"/>
  <c r="AG126" i="5" s="1"/>
  <c r="J127" i="5"/>
  <c r="K127" i="5"/>
  <c r="L127" i="5"/>
  <c r="N127" i="5"/>
  <c r="O127" i="5"/>
  <c r="P127" i="5"/>
  <c r="R127" i="5"/>
  <c r="AF127" i="5"/>
  <c r="AG127" i="5" s="1"/>
  <c r="J128" i="5"/>
  <c r="K128" i="5"/>
  <c r="L128" i="5"/>
  <c r="N128" i="5"/>
  <c r="O128" i="5"/>
  <c r="P128" i="5"/>
  <c r="AF128" i="5"/>
  <c r="AG128" i="5" s="1"/>
  <c r="J129" i="5"/>
  <c r="K129" i="5"/>
  <c r="L129" i="5"/>
  <c r="N129" i="5"/>
  <c r="O129" i="5"/>
  <c r="P129" i="5"/>
  <c r="AF129" i="5"/>
  <c r="AG129" i="5" s="1"/>
  <c r="J130" i="5"/>
  <c r="K130" i="5"/>
  <c r="L130" i="5"/>
  <c r="N130" i="5"/>
  <c r="O130" i="5"/>
  <c r="P130" i="5"/>
  <c r="R130" i="5" s="1"/>
  <c r="AF130" i="5"/>
  <c r="AG130" i="5" s="1"/>
  <c r="J131" i="5"/>
  <c r="K131" i="5"/>
  <c r="L131" i="5"/>
  <c r="N131" i="5"/>
  <c r="O131" i="5"/>
  <c r="P131" i="5"/>
  <c r="AF131" i="5"/>
  <c r="AG131" i="5"/>
  <c r="J132" i="5"/>
  <c r="K132" i="5"/>
  <c r="L132" i="5"/>
  <c r="R132" i="5" s="1"/>
  <c r="N132" i="5"/>
  <c r="O132" i="5"/>
  <c r="P132" i="5"/>
  <c r="AF132" i="5"/>
  <c r="AG132" i="5" s="1"/>
  <c r="J133" i="5"/>
  <c r="K133" i="5"/>
  <c r="L133" i="5"/>
  <c r="N133" i="5"/>
  <c r="O133" i="5"/>
  <c r="P133" i="5"/>
  <c r="R133" i="5" s="1"/>
  <c r="AF133" i="5"/>
  <c r="AG133" i="5" s="1"/>
  <c r="J134" i="5"/>
  <c r="K134" i="5"/>
  <c r="L134" i="5"/>
  <c r="R134" i="5" s="1"/>
  <c r="N134" i="5"/>
  <c r="O134" i="5"/>
  <c r="P134" i="5"/>
  <c r="AF134" i="5"/>
  <c r="AG134" i="5" s="1"/>
  <c r="J135" i="5"/>
  <c r="K135" i="5"/>
  <c r="L135" i="5"/>
  <c r="N135" i="5"/>
  <c r="O135" i="5"/>
  <c r="P135" i="5"/>
  <c r="AF135" i="5"/>
  <c r="AG135" i="5"/>
  <c r="J136" i="5"/>
  <c r="K136" i="5"/>
  <c r="L136" i="5"/>
  <c r="R136" i="5" s="1"/>
  <c r="N136" i="5"/>
  <c r="O136" i="5"/>
  <c r="P136" i="5"/>
  <c r="AF136" i="5"/>
  <c r="AG136" i="5" s="1"/>
  <c r="J137" i="5"/>
  <c r="K137" i="5"/>
  <c r="L137" i="5"/>
  <c r="N137" i="5"/>
  <c r="O137" i="5"/>
  <c r="P137" i="5"/>
  <c r="R137" i="5" s="1"/>
  <c r="AF137" i="5"/>
  <c r="AG137" i="5" s="1"/>
  <c r="J138" i="5"/>
  <c r="K138" i="5"/>
  <c r="L138" i="5"/>
  <c r="N138" i="5"/>
  <c r="O138" i="5"/>
  <c r="P138" i="5"/>
  <c r="R138" i="5" s="1"/>
  <c r="AF138" i="5"/>
  <c r="AG138" i="5" s="1"/>
  <c r="J139" i="5"/>
  <c r="K139" i="5"/>
  <c r="L139" i="5"/>
  <c r="R139" i="5" s="1"/>
  <c r="N139" i="5"/>
  <c r="O139" i="5"/>
  <c r="P139" i="5"/>
  <c r="AF139" i="5"/>
  <c r="AG139" i="5"/>
  <c r="J140" i="5"/>
  <c r="K140" i="5"/>
  <c r="L140" i="5"/>
  <c r="N140" i="5"/>
  <c r="O140" i="5"/>
  <c r="P140" i="5"/>
  <c r="R140" i="5"/>
  <c r="S140" i="5"/>
  <c r="AF140" i="5"/>
  <c r="AG140" i="5" s="1"/>
  <c r="J141" i="5"/>
  <c r="K141" i="5"/>
  <c r="L141" i="5"/>
  <c r="N141" i="5"/>
  <c r="O141" i="5"/>
  <c r="P141" i="5"/>
  <c r="AF141" i="5"/>
  <c r="AG141" i="5" s="1"/>
  <c r="J142" i="5"/>
  <c r="K142" i="5"/>
  <c r="L142" i="5"/>
  <c r="N142" i="5"/>
  <c r="O142" i="5"/>
  <c r="P142" i="5"/>
  <c r="AF142" i="5"/>
  <c r="AG142" i="5" s="1"/>
  <c r="J143" i="5"/>
  <c r="K143" i="5"/>
  <c r="L143" i="5"/>
  <c r="N143" i="5"/>
  <c r="O143" i="5"/>
  <c r="P143" i="5"/>
  <c r="R143" i="5"/>
  <c r="AF143" i="5"/>
  <c r="AG143" i="5"/>
  <c r="J144" i="5"/>
  <c r="K144" i="5"/>
  <c r="L144" i="5"/>
  <c r="R144" i="5" s="1"/>
  <c r="N144" i="5"/>
  <c r="O144" i="5"/>
  <c r="P144" i="5"/>
  <c r="AF144" i="5"/>
  <c r="AG144" i="5" s="1"/>
  <c r="J145" i="5"/>
  <c r="K145" i="5"/>
  <c r="L145" i="5"/>
  <c r="N145" i="5"/>
  <c r="O145" i="5"/>
  <c r="P145" i="5"/>
  <c r="R145" i="5" s="1"/>
  <c r="AF145" i="5"/>
  <c r="AG145" i="5" s="1"/>
  <c r="J146" i="5"/>
  <c r="K146" i="5"/>
  <c r="L146" i="5"/>
  <c r="N146" i="5"/>
  <c r="O146" i="5"/>
  <c r="P146" i="5"/>
  <c r="AF146" i="5"/>
  <c r="AG146" i="5"/>
  <c r="J147" i="5"/>
  <c r="K147" i="5"/>
  <c r="L147" i="5"/>
  <c r="R147" i="5" s="1"/>
  <c r="N147" i="5"/>
  <c r="O147" i="5"/>
  <c r="P147" i="5"/>
  <c r="AF147" i="5"/>
  <c r="AG147" i="5"/>
  <c r="J148" i="5"/>
  <c r="K148" i="5"/>
  <c r="L148" i="5"/>
  <c r="N148" i="5"/>
  <c r="O148" i="5"/>
  <c r="P148" i="5"/>
  <c r="R148" i="5"/>
  <c r="S148" i="5"/>
  <c r="AF148" i="5"/>
  <c r="AG148" i="5" s="1"/>
  <c r="J149" i="5"/>
  <c r="K149" i="5"/>
  <c r="L149" i="5"/>
  <c r="N149" i="5"/>
  <c r="O149" i="5"/>
  <c r="P149" i="5"/>
  <c r="AF149" i="5"/>
  <c r="AG149" i="5" s="1"/>
  <c r="J150" i="5"/>
  <c r="K150" i="5"/>
  <c r="L150" i="5"/>
  <c r="R150" i="5" s="1"/>
  <c r="N150" i="5"/>
  <c r="O150" i="5"/>
  <c r="P150" i="5"/>
  <c r="AF150" i="5"/>
  <c r="AG150" i="5"/>
  <c r="J151" i="5"/>
  <c r="K151" i="5"/>
  <c r="L151" i="5"/>
  <c r="N151" i="5"/>
  <c r="O151" i="5"/>
  <c r="P151" i="5"/>
  <c r="AF151" i="5"/>
  <c r="AG151" i="5" s="1"/>
  <c r="J152" i="5"/>
  <c r="K152" i="5"/>
  <c r="L152" i="5"/>
  <c r="N152" i="5"/>
  <c r="O152" i="5"/>
  <c r="P152" i="5"/>
  <c r="AF152" i="5"/>
  <c r="AG152" i="5" s="1"/>
  <c r="J153" i="5"/>
  <c r="K153" i="5"/>
  <c r="L153" i="5"/>
  <c r="R153" i="5" s="1"/>
  <c r="N153" i="5"/>
  <c r="O153" i="5"/>
  <c r="P153" i="5"/>
  <c r="AF153" i="5"/>
  <c r="AG153" i="5" s="1"/>
  <c r="J154" i="5"/>
  <c r="K154" i="5"/>
  <c r="L154" i="5"/>
  <c r="N154" i="5"/>
  <c r="O154" i="5"/>
  <c r="P154" i="5"/>
  <c r="AF154" i="5"/>
  <c r="AG154" i="5"/>
  <c r="J155" i="5"/>
  <c r="K155" i="5"/>
  <c r="L155" i="5"/>
  <c r="N155" i="5"/>
  <c r="O155" i="5"/>
  <c r="P155" i="5"/>
  <c r="R155" i="5"/>
  <c r="AF155" i="5"/>
  <c r="AG155" i="5"/>
  <c r="J156" i="5"/>
  <c r="K156" i="5"/>
  <c r="L156" i="5"/>
  <c r="R156" i="5" s="1"/>
  <c r="N156" i="5"/>
  <c r="O156" i="5"/>
  <c r="P156" i="5"/>
  <c r="AF156" i="5"/>
  <c r="AG156" i="5" s="1"/>
  <c r="J157" i="5"/>
  <c r="K157" i="5"/>
  <c r="L157" i="5"/>
  <c r="N157" i="5"/>
  <c r="O157" i="5"/>
  <c r="P157" i="5"/>
  <c r="R157" i="5" s="1"/>
  <c r="AF157" i="5"/>
  <c r="AG157" i="5" s="1"/>
  <c r="J158" i="5"/>
  <c r="K158" i="5"/>
  <c r="L158" i="5"/>
  <c r="N158" i="5"/>
  <c r="O158" i="5"/>
  <c r="P158" i="5"/>
  <c r="AF158" i="5"/>
  <c r="AG158" i="5"/>
  <c r="J159" i="5"/>
  <c r="K159" i="5"/>
  <c r="L159" i="5"/>
  <c r="N159" i="5"/>
  <c r="O159" i="5"/>
  <c r="P159" i="5"/>
  <c r="AF159" i="5"/>
  <c r="AG159" i="5"/>
  <c r="J160" i="5"/>
  <c r="K160" i="5"/>
  <c r="L160" i="5"/>
  <c r="N160" i="5"/>
  <c r="O160" i="5"/>
  <c r="P160" i="5"/>
  <c r="AF160" i="5"/>
  <c r="AG160" i="5" s="1"/>
  <c r="J161" i="5"/>
  <c r="K161" i="5"/>
  <c r="L161" i="5"/>
  <c r="N161" i="5"/>
  <c r="O161" i="5"/>
  <c r="P161" i="5"/>
  <c r="AF161" i="5"/>
  <c r="AG161" i="5" s="1"/>
  <c r="J162" i="5"/>
  <c r="K162" i="5"/>
  <c r="L162" i="5"/>
  <c r="N162" i="5"/>
  <c r="O162" i="5"/>
  <c r="P162" i="5"/>
  <c r="R162" i="5" s="1"/>
  <c r="AF162" i="5"/>
  <c r="AG162" i="5" s="1"/>
  <c r="J163" i="5"/>
  <c r="K163" i="5"/>
  <c r="L163" i="5"/>
  <c r="N163" i="5"/>
  <c r="O163" i="5"/>
  <c r="P163" i="5"/>
  <c r="AF163" i="5"/>
  <c r="AG163" i="5"/>
  <c r="J164" i="5"/>
  <c r="K164" i="5"/>
  <c r="L164" i="5"/>
  <c r="N164" i="5"/>
  <c r="O164" i="5"/>
  <c r="P164" i="5"/>
  <c r="R164" i="5" s="1"/>
  <c r="AF164" i="5"/>
  <c r="AG164" i="5" s="1"/>
  <c r="J165" i="5"/>
  <c r="K165" i="5"/>
  <c r="L165" i="5"/>
  <c r="N165" i="5"/>
  <c r="O165" i="5"/>
  <c r="P165" i="5"/>
  <c r="AF165" i="5"/>
  <c r="AG165" i="5" s="1"/>
  <c r="J166" i="5"/>
  <c r="K166" i="5"/>
  <c r="L166" i="5"/>
  <c r="N166" i="5"/>
  <c r="O166" i="5"/>
  <c r="P166" i="5"/>
  <c r="AF166" i="5"/>
  <c r="AG166" i="5" s="1"/>
  <c r="J167" i="5"/>
  <c r="K167" i="5"/>
  <c r="L167" i="5"/>
  <c r="N167" i="5"/>
  <c r="O167" i="5"/>
  <c r="P167" i="5"/>
  <c r="AF167" i="5"/>
  <c r="AG167" i="5" s="1"/>
  <c r="J168" i="5"/>
  <c r="K168" i="5"/>
  <c r="L168" i="5"/>
  <c r="N168" i="5"/>
  <c r="O168" i="5"/>
  <c r="P168" i="5"/>
  <c r="AF168" i="5"/>
  <c r="AG168" i="5" s="1"/>
  <c r="J169" i="5"/>
  <c r="K169" i="5"/>
  <c r="L169" i="5"/>
  <c r="N169" i="5"/>
  <c r="O169" i="5"/>
  <c r="P169" i="5"/>
  <c r="R169" i="5" s="1"/>
  <c r="AF169" i="5"/>
  <c r="AG169" i="5" s="1"/>
  <c r="J170" i="5"/>
  <c r="K170" i="5"/>
  <c r="L170" i="5"/>
  <c r="N170" i="5"/>
  <c r="O170" i="5"/>
  <c r="P170" i="5"/>
  <c r="R170" i="5" s="1"/>
  <c r="AF170" i="5"/>
  <c r="AG170" i="5" s="1"/>
  <c r="J171" i="5"/>
  <c r="K171" i="5"/>
  <c r="L171" i="5"/>
  <c r="N171" i="5"/>
  <c r="O171" i="5"/>
  <c r="P171" i="5"/>
  <c r="AF171" i="5"/>
  <c r="AG171" i="5" s="1"/>
  <c r="J172" i="5"/>
  <c r="K172" i="5"/>
  <c r="L172" i="5"/>
  <c r="N172" i="5"/>
  <c r="O172" i="5"/>
  <c r="P172" i="5"/>
  <c r="R172" i="5" s="1"/>
  <c r="AF172" i="5"/>
  <c r="AG172" i="5" s="1"/>
  <c r="J173" i="5"/>
  <c r="K173" i="5"/>
  <c r="L173" i="5"/>
  <c r="N173" i="5"/>
  <c r="O173" i="5"/>
  <c r="P173" i="5"/>
  <c r="AF173" i="5"/>
  <c r="AG173" i="5" s="1"/>
  <c r="J174" i="5"/>
  <c r="K174" i="5"/>
  <c r="L174" i="5"/>
  <c r="N174" i="5"/>
  <c r="O174" i="5"/>
  <c r="P174" i="5"/>
  <c r="AF174" i="5"/>
  <c r="AG174" i="5" s="1"/>
  <c r="J175" i="5"/>
  <c r="K175" i="5"/>
  <c r="L175" i="5"/>
  <c r="N175" i="5"/>
  <c r="O175" i="5"/>
  <c r="P175" i="5"/>
  <c r="AF175" i="5"/>
  <c r="AG175" i="5" s="1"/>
  <c r="J176" i="5"/>
  <c r="K176" i="5"/>
  <c r="L176" i="5"/>
  <c r="N176" i="5"/>
  <c r="O176" i="5"/>
  <c r="P176" i="5"/>
  <c r="R176" i="5" s="1"/>
  <c r="AF176" i="5"/>
  <c r="AG176" i="5" s="1"/>
  <c r="J177" i="5"/>
  <c r="K177" i="5"/>
  <c r="L177" i="5"/>
  <c r="N177" i="5"/>
  <c r="O177" i="5"/>
  <c r="P177" i="5"/>
  <c r="AF177" i="5"/>
  <c r="AG177" i="5" s="1"/>
  <c r="J178" i="5"/>
  <c r="K178" i="5"/>
  <c r="L178" i="5"/>
  <c r="N178" i="5"/>
  <c r="O178" i="5"/>
  <c r="P178" i="5"/>
  <c r="AF178" i="5"/>
  <c r="AG178" i="5" s="1"/>
  <c r="J179" i="5"/>
  <c r="K179" i="5"/>
  <c r="L179" i="5"/>
  <c r="N179" i="5"/>
  <c r="O179" i="5"/>
  <c r="P179" i="5"/>
  <c r="R179" i="5" s="1"/>
  <c r="AF179" i="5"/>
  <c r="AG179" i="5" s="1"/>
  <c r="J180" i="5"/>
  <c r="K180" i="5"/>
  <c r="L180" i="5"/>
  <c r="N180" i="5"/>
  <c r="O180" i="5"/>
  <c r="P180" i="5"/>
  <c r="R180" i="5" s="1"/>
  <c r="AF180" i="5"/>
  <c r="AG180" i="5" s="1"/>
  <c r="J181" i="5"/>
  <c r="K181" i="5"/>
  <c r="L181" i="5"/>
  <c r="N181" i="5"/>
  <c r="O181" i="5"/>
  <c r="P181" i="5"/>
  <c r="R181" i="5" s="1"/>
  <c r="AF181" i="5"/>
  <c r="AG181" i="5" s="1"/>
  <c r="J182" i="5"/>
  <c r="K182" i="5"/>
  <c r="L182" i="5"/>
  <c r="N182" i="5"/>
  <c r="O182" i="5"/>
  <c r="P182" i="5"/>
  <c r="R182" i="5" s="1"/>
  <c r="AF182" i="5"/>
  <c r="AG182" i="5" s="1"/>
  <c r="J183" i="5"/>
  <c r="K183" i="5"/>
  <c r="L183" i="5"/>
  <c r="N183" i="5"/>
  <c r="O183" i="5"/>
  <c r="P183" i="5"/>
  <c r="AF183" i="5"/>
  <c r="AG183" i="5" s="1"/>
  <c r="J184" i="5"/>
  <c r="K184" i="5"/>
  <c r="L184" i="5"/>
  <c r="N184" i="5"/>
  <c r="O184" i="5"/>
  <c r="P184" i="5"/>
  <c r="AF184" i="5"/>
  <c r="AG184" i="5" s="1"/>
  <c r="J185" i="5"/>
  <c r="K185" i="5"/>
  <c r="L185" i="5"/>
  <c r="N185" i="5"/>
  <c r="O185" i="5"/>
  <c r="P185" i="5"/>
  <c r="AF185" i="5"/>
  <c r="AG185" i="5" s="1"/>
  <c r="J186" i="5"/>
  <c r="K186" i="5"/>
  <c r="L186" i="5"/>
  <c r="N186" i="5"/>
  <c r="O186" i="5"/>
  <c r="P186" i="5"/>
  <c r="AF186" i="5"/>
  <c r="AG186" i="5" s="1"/>
  <c r="J187" i="5"/>
  <c r="K187" i="5"/>
  <c r="L187" i="5"/>
  <c r="N187" i="5"/>
  <c r="O187" i="5"/>
  <c r="P187" i="5"/>
  <c r="AF187" i="5"/>
  <c r="AG187" i="5" s="1"/>
  <c r="J188" i="5"/>
  <c r="K188" i="5"/>
  <c r="L188" i="5"/>
  <c r="N188" i="5"/>
  <c r="O188" i="5"/>
  <c r="P188" i="5"/>
  <c r="AF188" i="5"/>
  <c r="AG188" i="5" s="1"/>
  <c r="J189" i="5"/>
  <c r="K189" i="5"/>
  <c r="L189" i="5"/>
  <c r="N189" i="5"/>
  <c r="O189" i="5"/>
  <c r="P189" i="5"/>
  <c r="R189" i="5" s="1"/>
  <c r="AF189" i="5"/>
  <c r="AG189" i="5" s="1"/>
  <c r="J190" i="5"/>
  <c r="K190" i="5"/>
  <c r="L190" i="5"/>
  <c r="N190" i="5"/>
  <c r="O190" i="5"/>
  <c r="P190" i="5"/>
  <c r="AF190" i="5"/>
  <c r="AG190" i="5" s="1"/>
  <c r="J191" i="5"/>
  <c r="K191" i="5"/>
  <c r="L191" i="5"/>
  <c r="N191" i="5"/>
  <c r="O191" i="5"/>
  <c r="P191" i="5"/>
  <c r="R191" i="5" s="1"/>
  <c r="S191" i="5" s="1"/>
  <c r="AF191" i="5"/>
  <c r="AG191" i="5" s="1"/>
  <c r="J192" i="5"/>
  <c r="K192" i="5"/>
  <c r="L192" i="5"/>
  <c r="N192" i="5"/>
  <c r="O192" i="5"/>
  <c r="P192" i="5"/>
  <c r="R192" i="5" s="1"/>
  <c r="AF192" i="5"/>
  <c r="AG192" i="5" s="1"/>
  <c r="J193" i="5"/>
  <c r="K193" i="5"/>
  <c r="L193" i="5"/>
  <c r="N193" i="5"/>
  <c r="O193" i="5"/>
  <c r="P193" i="5"/>
  <c r="R193" i="5" s="1"/>
  <c r="AF193" i="5"/>
  <c r="AG193" i="5" s="1"/>
  <c r="J194" i="5"/>
  <c r="K194" i="5"/>
  <c r="L194" i="5"/>
  <c r="N194" i="5"/>
  <c r="O194" i="5"/>
  <c r="P194" i="5"/>
  <c r="R194" i="5" s="1"/>
  <c r="S194" i="5" s="1"/>
  <c r="AF194" i="5"/>
  <c r="AG194" i="5"/>
  <c r="J195" i="5"/>
  <c r="K195" i="5"/>
  <c r="L195" i="5"/>
  <c r="R195" i="5" s="1"/>
  <c r="N195" i="5"/>
  <c r="O195" i="5"/>
  <c r="P195" i="5"/>
  <c r="AF195" i="5"/>
  <c r="AG195" i="5"/>
  <c r="J196" i="5"/>
  <c r="K196" i="5"/>
  <c r="L196" i="5"/>
  <c r="N196" i="5"/>
  <c r="O196" i="5"/>
  <c r="P196" i="5"/>
  <c r="R196" i="5" s="1"/>
  <c r="AF196" i="5"/>
  <c r="AG196" i="5" s="1"/>
  <c r="J197" i="5"/>
  <c r="K197" i="5"/>
  <c r="L197" i="5"/>
  <c r="N197" i="5"/>
  <c r="O197" i="5"/>
  <c r="P197" i="5"/>
  <c r="AF197" i="5"/>
  <c r="AG197" i="5" s="1"/>
  <c r="J198" i="5"/>
  <c r="K198" i="5"/>
  <c r="L198" i="5"/>
  <c r="N198" i="5"/>
  <c r="O198" i="5"/>
  <c r="P198" i="5"/>
  <c r="AF198" i="5"/>
  <c r="AG198" i="5"/>
  <c r="J199" i="5"/>
  <c r="K199" i="5"/>
  <c r="L199" i="5"/>
  <c r="N199" i="5"/>
  <c r="O199" i="5"/>
  <c r="P199" i="5"/>
  <c r="R199" i="5" s="1"/>
  <c r="AF199" i="5"/>
  <c r="AG199" i="5" s="1"/>
  <c r="J200" i="5"/>
  <c r="K200" i="5"/>
  <c r="L200" i="5"/>
  <c r="N200" i="5"/>
  <c r="O200" i="5"/>
  <c r="P200" i="5"/>
  <c r="AF200" i="5"/>
  <c r="AG200" i="5" s="1"/>
  <c r="J201" i="5"/>
  <c r="K201" i="5"/>
  <c r="L201" i="5"/>
  <c r="R201" i="5" s="1"/>
  <c r="N201" i="5"/>
  <c r="O201" i="5"/>
  <c r="P201" i="5"/>
  <c r="AF201" i="5"/>
  <c r="AG201" i="5"/>
  <c r="J202" i="5"/>
  <c r="K202" i="5"/>
  <c r="L202" i="5"/>
  <c r="N202" i="5"/>
  <c r="O202" i="5"/>
  <c r="P202" i="5"/>
  <c r="R202" i="5" s="1"/>
  <c r="AF202" i="5"/>
  <c r="AG202" i="5" s="1"/>
  <c r="J203" i="5"/>
  <c r="K203" i="5"/>
  <c r="L203" i="5"/>
  <c r="R203" i="5" s="1"/>
  <c r="N203" i="5"/>
  <c r="O203" i="5"/>
  <c r="P203" i="5"/>
  <c r="AF203" i="5"/>
  <c r="AG203" i="5" s="1"/>
  <c r="J204" i="5"/>
  <c r="K204" i="5"/>
  <c r="L204" i="5"/>
  <c r="R204" i="5" s="1"/>
  <c r="N204" i="5"/>
  <c r="O204" i="5"/>
  <c r="P204" i="5"/>
  <c r="AF204" i="5"/>
  <c r="AG204" i="5" s="1"/>
  <c r="J205" i="5"/>
  <c r="K205" i="5"/>
  <c r="L205" i="5"/>
  <c r="R205" i="5" s="1"/>
  <c r="N205" i="5"/>
  <c r="O205" i="5"/>
  <c r="P205" i="5"/>
  <c r="AF205" i="5"/>
  <c r="AG205" i="5" s="1"/>
  <c r="J206" i="5"/>
  <c r="K206" i="5"/>
  <c r="L206" i="5"/>
  <c r="R206" i="5" s="1"/>
  <c r="N206" i="5"/>
  <c r="O206" i="5"/>
  <c r="P206" i="5"/>
  <c r="AF206" i="5"/>
  <c r="AG206" i="5"/>
  <c r="J207" i="5"/>
  <c r="K207" i="5"/>
  <c r="L207" i="5"/>
  <c r="N207" i="5"/>
  <c r="O207" i="5"/>
  <c r="P207" i="5"/>
  <c r="R207" i="5" s="1"/>
  <c r="AF207" i="5"/>
  <c r="AG207" i="5" s="1"/>
  <c r="J208" i="5"/>
  <c r="K208" i="5"/>
  <c r="L208" i="5"/>
  <c r="N208" i="5"/>
  <c r="O208" i="5"/>
  <c r="P208" i="5"/>
  <c r="AF208" i="5"/>
  <c r="AG208" i="5" s="1"/>
  <c r="J209" i="5"/>
  <c r="K209" i="5"/>
  <c r="L209" i="5"/>
  <c r="R209" i="5" s="1"/>
  <c r="N209" i="5"/>
  <c r="O209" i="5"/>
  <c r="P209" i="5"/>
  <c r="AF209" i="5"/>
  <c r="AG209" i="5"/>
  <c r="J210" i="5"/>
  <c r="K210" i="5"/>
  <c r="L210" i="5"/>
  <c r="N210" i="5"/>
  <c r="O210" i="5"/>
  <c r="P210" i="5"/>
  <c r="R210" i="5" s="1"/>
  <c r="AF210" i="5"/>
  <c r="AG210" i="5" s="1"/>
  <c r="J211" i="5"/>
  <c r="K211" i="5"/>
  <c r="L211" i="5"/>
  <c r="R211" i="5" s="1"/>
  <c r="N211" i="5"/>
  <c r="O211" i="5"/>
  <c r="P211" i="5"/>
  <c r="AF211" i="5"/>
  <c r="AG211" i="5" s="1"/>
  <c r="J212" i="5"/>
  <c r="K212" i="5"/>
  <c r="L212" i="5"/>
  <c r="R212" i="5" s="1"/>
  <c r="N212" i="5"/>
  <c r="O212" i="5"/>
  <c r="P212" i="5"/>
  <c r="AF212" i="5"/>
  <c r="AG212" i="5" s="1"/>
  <c r="J213" i="5"/>
  <c r="K213" i="5"/>
  <c r="L213" i="5"/>
  <c r="R213" i="5" s="1"/>
  <c r="N213" i="5"/>
  <c r="O213" i="5"/>
  <c r="P213" i="5"/>
  <c r="AF213" i="5"/>
  <c r="AG213" i="5" s="1"/>
  <c r="J214" i="5"/>
  <c r="K214" i="5"/>
  <c r="L214" i="5"/>
  <c r="R214" i="5" s="1"/>
  <c r="N214" i="5"/>
  <c r="O214" i="5"/>
  <c r="P214" i="5"/>
  <c r="AF214" i="5"/>
  <c r="AG214" i="5"/>
  <c r="J215" i="5"/>
  <c r="K215" i="5"/>
  <c r="L215" i="5"/>
  <c r="R215" i="5" s="1"/>
  <c r="N215" i="5"/>
  <c r="O215" i="5"/>
  <c r="P215" i="5"/>
  <c r="AF215" i="5"/>
  <c r="AG215" i="5" s="1"/>
  <c r="J216" i="5"/>
  <c r="K216" i="5"/>
  <c r="L216" i="5"/>
  <c r="N216" i="5"/>
  <c r="O216" i="5"/>
  <c r="P216" i="5"/>
  <c r="AF216" i="5"/>
  <c r="AG216" i="5" s="1"/>
  <c r="J217" i="5"/>
  <c r="K217" i="5"/>
  <c r="L217" i="5"/>
  <c r="N217" i="5"/>
  <c r="O217" i="5"/>
  <c r="P217" i="5"/>
  <c r="R217" i="5" s="1"/>
  <c r="AF217" i="5"/>
  <c r="AG217" i="5" s="1"/>
  <c r="J218" i="5"/>
  <c r="K218" i="5"/>
  <c r="L218" i="5"/>
  <c r="N218" i="5"/>
  <c r="O218" i="5"/>
  <c r="P218" i="5"/>
  <c r="AF218" i="5"/>
  <c r="AG218" i="5" s="1"/>
  <c r="J219" i="5"/>
  <c r="K219" i="5"/>
  <c r="L219" i="5"/>
  <c r="N219" i="5"/>
  <c r="O219" i="5"/>
  <c r="P219" i="5"/>
  <c r="R219" i="5" s="1"/>
  <c r="AF219" i="5"/>
  <c r="AG219" i="5" s="1"/>
  <c r="J220" i="5"/>
  <c r="K220" i="5"/>
  <c r="L220" i="5"/>
  <c r="N220" i="5"/>
  <c r="O220" i="5"/>
  <c r="P220" i="5"/>
  <c r="AF220" i="5"/>
  <c r="AG220" i="5" s="1"/>
  <c r="J221" i="5"/>
  <c r="K221" i="5"/>
  <c r="L221" i="5"/>
  <c r="N221" i="5"/>
  <c r="O221" i="5"/>
  <c r="P221" i="5"/>
  <c r="R221" i="5" s="1"/>
  <c r="AF221" i="5"/>
  <c r="AG221" i="5" s="1"/>
  <c r="J222" i="5"/>
  <c r="K222" i="5"/>
  <c r="L222" i="5"/>
  <c r="N222" i="5"/>
  <c r="O222" i="5"/>
  <c r="P222" i="5"/>
  <c r="AF222" i="5"/>
  <c r="AG222" i="5" s="1"/>
  <c r="J223" i="5"/>
  <c r="K223" i="5"/>
  <c r="L223" i="5"/>
  <c r="N223" i="5"/>
  <c r="O223" i="5"/>
  <c r="P223" i="5"/>
  <c r="R223" i="5" s="1"/>
  <c r="AF223" i="5"/>
  <c r="AG223" i="5" s="1"/>
  <c r="J224" i="5"/>
  <c r="K224" i="5"/>
  <c r="L224" i="5"/>
  <c r="N224" i="5"/>
  <c r="O224" i="5"/>
  <c r="P224" i="5"/>
  <c r="AF224" i="5"/>
  <c r="AG224" i="5" s="1"/>
  <c r="J225" i="5"/>
  <c r="K225" i="5"/>
  <c r="L225" i="5"/>
  <c r="N225" i="5"/>
  <c r="O225" i="5"/>
  <c r="P225" i="5"/>
  <c r="R225" i="5" s="1"/>
  <c r="AF225" i="5"/>
  <c r="AG225" i="5" s="1"/>
  <c r="J226" i="5"/>
  <c r="K226" i="5"/>
  <c r="L226" i="5"/>
  <c r="N226" i="5"/>
  <c r="O226" i="5"/>
  <c r="P226" i="5"/>
  <c r="AF226" i="5"/>
  <c r="AG226" i="5" s="1"/>
  <c r="J227" i="5"/>
  <c r="K227" i="5"/>
  <c r="L227" i="5"/>
  <c r="N227" i="5"/>
  <c r="O227" i="5"/>
  <c r="P227" i="5"/>
  <c r="R227" i="5" s="1"/>
  <c r="AF227" i="5"/>
  <c r="AG227" i="5" s="1"/>
  <c r="J228" i="5"/>
  <c r="K228" i="5"/>
  <c r="L228" i="5"/>
  <c r="N228" i="5"/>
  <c r="O228" i="5"/>
  <c r="P228" i="5"/>
  <c r="AF228" i="5"/>
  <c r="AG228" i="5" s="1"/>
  <c r="J229" i="5"/>
  <c r="K229" i="5"/>
  <c r="L229" i="5"/>
  <c r="N229" i="5"/>
  <c r="O229" i="5"/>
  <c r="P229" i="5"/>
  <c r="R229" i="5" s="1"/>
  <c r="AF229" i="5"/>
  <c r="AG229" i="5" s="1"/>
  <c r="J230" i="5"/>
  <c r="K230" i="5"/>
  <c r="L230" i="5"/>
  <c r="N230" i="5"/>
  <c r="O230" i="5"/>
  <c r="P230" i="5"/>
  <c r="AF230" i="5"/>
  <c r="AG230" i="5" s="1"/>
  <c r="J231" i="5"/>
  <c r="K231" i="5"/>
  <c r="L231" i="5"/>
  <c r="N231" i="5"/>
  <c r="O231" i="5"/>
  <c r="P231" i="5"/>
  <c r="R231" i="5" s="1"/>
  <c r="AF231" i="5"/>
  <c r="AG231" i="5" s="1"/>
  <c r="J232" i="5"/>
  <c r="K232" i="5"/>
  <c r="L232" i="5"/>
  <c r="N232" i="5"/>
  <c r="O232" i="5"/>
  <c r="P232" i="5"/>
  <c r="AF232" i="5"/>
  <c r="AG232" i="5" s="1"/>
  <c r="J233" i="5"/>
  <c r="K233" i="5"/>
  <c r="L233" i="5"/>
  <c r="N233" i="5"/>
  <c r="O233" i="5"/>
  <c r="P233" i="5"/>
  <c r="R233" i="5" s="1"/>
  <c r="AF233" i="5"/>
  <c r="AG233" i="5" s="1"/>
  <c r="J234" i="5"/>
  <c r="K234" i="5"/>
  <c r="L234" i="5"/>
  <c r="N234" i="5"/>
  <c r="O234" i="5"/>
  <c r="P234" i="5"/>
  <c r="AF234" i="5"/>
  <c r="AG234" i="5" s="1"/>
  <c r="J235" i="5"/>
  <c r="K235" i="5"/>
  <c r="L235" i="5"/>
  <c r="N235" i="5"/>
  <c r="O235" i="5"/>
  <c r="P235" i="5"/>
  <c r="AF235" i="5"/>
  <c r="AG235" i="5" s="1"/>
  <c r="J236" i="5"/>
  <c r="K236" i="5"/>
  <c r="L236" i="5"/>
  <c r="N236" i="5"/>
  <c r="O236" i="5"/>
  <c r="P236" i="5"/>
  <c r="R236" i="5" s="1"/>
  <c r="AF236" i="5"/>
  <c r="AG236" i="5" s="1"/>
  <c r="J237" i="5"/>
  <c r="K237" i="5"/>
  <c r="L237" i="5"/>
  <c r="N237" i="5"/>
  <c r="O237" i="5"/>
  <c r="P237" i="5"/>
  <c r="R237" i="5" s="1"/>
  <c r="AF237" i="5"/>
  <c r="AG237" i="5" s="1"/>
  <c r="J238" i="5"/>
  <c r="K238" i="5"/>
  <c r="L238" i="5"/>
  <c r="N238" i="5"/>
  <c r="O238" i="5"/>
  <c r="P238" i="5"/>
  <c r="AF238" i="5"/>
  <c r="AG238" i="5" s="1"/>
  <c r="J239" i="5"/>
  <c r="K239" i="5"/>
  <c r="L239" i="5"/>
  <c r="N239" i="5"/>
  <c r="O239" i="5"/>
  <c r="P239" i="5"/>
  <c r="R239" i="5" s="1"/>
  <c r="AF239" i="5"/>
  <c r="AG239" i="5" s="1"/>
  <c r="J240" i="5"/>
  <c r="K240" i="5"/>
  <c r="L240" i="5"/>
  <c r="N240" i="5"/>
  <c r="O240" i="5"/>
  <c r="P240" i="5"/>
  <c r="R240" i="5" s="1"/>
  <c r="AF240" i="5"/>
  <c r="AG240" i="5" s="1"/>
  <c r="J241" i="5"/>
  <c r="K241" i="5"/>
  <c r="L241" i="5"/>
  <c r="N241" i="5"/>
  <c r="O241" i="5"/>
  <c r="P241" i="5"/>
  <c r="R241" i="5" s="1"/>
  <c r="AF241" i="5"/>
  <c r="AG241" i="5" s="1"/>
  <c r="J242" i="5"/>
  <c r="K242" i="5"/>
  <c r="L242" i="5"/>
  <c r="N242" i="5"/>
  <c r="O242" i="5"/>
  <c r="P242" i="5"/>
  <c r="AF242" i="5"/>
  <c r="AG242" i="5" s="1"/>
  <c r="J243" i="5"/>
  <c r="K243" i="5"/>
  <c r="L243" i="5"/>
  <c r="N243" i="5"/>
  <c r="O243" i="5"/>
  <c r="P243" i="5"/>
  <c r="AF243" i="5"/>
  <c r="AG243" i="5" s="1"/>
  <c r="J244" i="5"/>
  <c r="K244" i="5"/>
  <c r="L244" i="5"/>
  <c r="N244" i="5"/>
  <c r="O244" i="5"/>
  <c r="P244" i="5"/>
  <c r="R244" i="5" s="1"/>
  <c r="AF244" i="5"/>
  <c r="AG244" i="5" s="1"/>
  <c r="J245" i="5"/>
  <c r="K245" i="5"/>
  <c r="L245" i="5"/>
  <c r="N245" i="5"/>
  <c r="O245" i="5"/>
  <c r="P245" i="5"/>
  <c r="R245" i="5" s="1"/>
  <c r="AF245" i="5"/>
  <c r="AG245" i="5" s="1"/>
  <c r="J246" i="5"/>
  <c r="K246" i="5"/>
  <c r="L246" i="5"/>
  <c r="N246" i="5"/>
  <c r="O246" i="5"/>
  <c r="P246" i="5"/>
  <c r="AF246" i="5"/>
  <c r="AG246" i="5" s="1"/>
  <c r="J247" i="5"/>
  <c r="K247" i="5"/>
  <c r="L247" i="5"/>
  <c r="N247" i="5"/>
  <c r="O247" i="5"/>
  <c r="P247" i="5"/>
  <c r="R247" i="5" s="1"/>
  <c r="S247" i="5" s="1"/>
  <c r="AF247" i="5"/>
  <c r="AG247" i="5" s="1"/>
  <c r="J248" i="5"/>
  <c r="K248" i="5"/>
  <c r="L248" i="5"/>
  <c r="N248" i="5"/>
  <c r="O248" i="5"/>
  <c r="P248" i="5"/>
  <c r="W248" i="5"/>
  <c r="X248" i="5" s="1"/>
  <c r="AF248" i="5"/>
  <c r="AG248" i="5" s="1"/>
  <c r="J249" i="5"/>
  <c r="K249" i="5"/>
  <c r="L249" i="5"/>
  <c r="N249" i="5"/>
  <c r="O249" i="5"/>
  <c r="P249" i="5"/>
  <c r="R249" i="5" s="1"/>
  <c r="W249" i="5"/>
  <c r="X249" i="5" s="1"/>
  <c r="AF249" i="5"/>
  <c r="AG249" i="5" s="1"/>
  <c r="J250" i="5"/>
  <c r="K250" i="5"/>
  <c r="L250" i="5"/>
  <c r="N250" i="5"/>
  <c r="O250" i="5"/>
  <c r="P250" i="5"/>
  <c r="AF250" i="5"/>
  <c r="AG250" i="5" s="1"/>
  <c r="J251" i="5"/>
  <c r="K251" i="5"/>
  <c r="L251" i="5"/>
  <c r="N251" i="5"/>
  <c r="O251" i="5"/>
  <c r="P251" i="5"/>
  <c r="R251" i="5" s="1"/>
  <c r="S251" i="5" s="1"/>
  <c r="AF251" i="5"/>
  <c r="AG251" i="5" s="1"/>
  <c r="J252" i="5"/>
  <c r="K252" i="5"/>
  <c r="L252" i="5"/>
  <c r="N252" i="5"/>
  <c r="O252" i="5"/>
  <c r="P252" i="5"/>
  <c r="W252" i="5"/>
  <c r="X252" i="5" s="1"/>
  <c r="AF252" i="5"/>
  <c r="AG252" i="5" s="1"/>
  <c r="J253" i="5"/>
  <c r="K253" i="5"/>
  <c r="L253" i="5"/>
  <c r="N253" i="5"/>
  <c r="O253" i="5"/>
  <c r="P253" i="5"/>
  <c r="R253" i="5"/>
  <c r="Z253" i="5"/>
  <c r="AA253" i="5" s="1"/>
  <c r="D253" i="7" s="1"/>
  <c r="AF253" i="5"/>
  <c r="AG253" i="5"/>
  <c r="J254" i="5"/>
  <c r="K254" i="5"/>
  <c r="L254" i="5"/>
  <c r="N254" i="5"/>
  <c r="O254" i="5"/>
  <c r="P254" i="5"/>
  <c r="AF254" i="5"/>
  <c r="AG254" i="5"/>
  <c r="J255" i="5"/>
  <c r="K255" i="5"/>
  <c r="L255" i="5"/>
  <c r="N255" i="5"/>
  <c r="O255" i="5"/>
  <c r="P255" i="5"/>
  <c r="R255" i="5" s="1"/>
  <c r="S255" i="5" s="1"/>
  <c r="AF255" i="5"/>
  <c r="AG255" i="5" s="1"/>
  <c r="J256" i="5"/>
  <c r="K256" i="5"/>
  <c r="L256" i="5"/>
  <c r="N256" i="5"/>
  <c r="O256" i="5"/>
  <c r="P256" i="5"/>
  <c r="R256" i="5" s="1"/>
  <c r="AF256" i="5"/>
  <c r="AG256" i="5"/>
  <c r="J257" i="5"/>
  <c r="K257" i="5"/>
  <c r="L257" i="5"/>
  <c r="N257" i="5"/>
  <c r="O257" i="5"/>
  <c r="P257" i="5"/>
  <c r="R257" i="5" s="1"/>
  <c r="AF257" i="5"/>
  <c r="AG257" i="5" s="1"/>
  <c r="J258" i="5"/>
  <c r="K258" i="5"/>
  <c r="L258" i="5"/>
  <c r="N258" i="5"/>
  <c r="O258" i="5"/>
  <c r="P258" i="5"/>
  <c r="R258" i="5"/>
  <c r="AF258" i="5"/>
  <c r="AG258" i="5"/>
  <c r="J259" i="5"/>
  <c r="K259" i="5"/>
  <c r="L259" i="5"/>
  <c r="R259" i="5" s="1"/>
  <c r="N259" i="5"/>
  <c r="O259" i="5"/>
  <c r="P259" i="5"/>
  <c r="Z259" i="5"/>
  <c r="AA259" i="5" s="1"/>
  <c r="D259" i="7" s="1"/>
  <c r="AF259" i="5"/>
  <c r="AG259" i="5"/>
  <c r="J260" i="5"/>
  <c r="K260" i="5"/>
  <c r="L260" i="5"/>
  <c r="N260" i="5"/>
  <c r="O260" i="5"/>
  <c r="P260" i="5"/>
  <c r="AF260" i="5"/>
  <c r="AG260" i="5" s="1"/>
  <c r="J261" i="5"/>
  <c r="K261" i="5"/>
  <c r="L261" i="5"/>
  <c r="R261" i="5" s="1"/>
  <c r="N261" i="5"/>
  <c r="O261" i="5"/>
  <c r="P261" i="5"/>
  <c r="W261" i="5"/>
  <c r="X261" i="5" s="1"/>
  <c r="AF261" i="5"/>
  <c r="AG261" i="5" s="1"/>
  <c r="J262" i="5"/>
  <c r="K262" i="5"/>
  <c r="L262" i="5"/>
  <c r="N262" i="5"/>
  <c r="O262" i="5"/>
  <c r="P262" i="5"/>
  <c r="Z262" i="5"/>
  <c r="AA262" i="5" s="1"/>
  <c r="D262" i="7" s="1"/>
  <c r="AF262" i="5"/>
  <c r="AG262" i="5" s="1"/>
  <c r="J263" i="5"/>
  <c r="K263" i="5"/>
  <c r="L263" i="5"/>
  <c r="N263" i="5"/>
  <c r="O263" i="5"/>
  <c r="P263" i="5"/>
  <c r="W263" i="5"/>
  <c r="X263" i="5" s="1"/>
  <c r="AF263" i="5"/>
  <c r="AG263" i="5" s="1"/>
  <c r="J264" i="5"/>
  <c r="K264" i="5"/>
  <c r="L264" i="5"/>
  <c r="N264" i="5"/>
  <c r="O264" i="5"/>
  <c r="P264" i="5"/>
  <c r="R264" i="5"/>
  <c r="AF264" i="5"/>
  <c r="AG264" i="5" s="1"/>
  <c r="J265" i="5"/>
  <c r="K265" i="5"/>
  <c r="L265" i="5"/>
  <c r="N265" i="5"/>
  <c r="O265" i="5"/>
  <c r="P265" i="5"/>
  <c r="AF265" i="5"/>
  <c r="AG265" i="5" s="1"/>
  <c r="J266" i="5"/>
  <c r="K266" i="5"/>
  <c r="L266" i="5"/>
  <c r="N266" i="5"/>
  <c r="O266" i="5"/>
  <c r="P266" i="5"/>
  <c r="R266" i="5"/>
  <c r="Z266" i="5"/>
  <c r="AA266" i="5" s="1"/>
  <c r="D266" i="7" s="1"/>
  <c r="AF266" i="5"/>
  <c r="AG266" i="5"/>
  <c r="J267" i="5"/>
  <c r="K267" i="5"/>
  <c r="L267" i="5"/>
  <c r="N267" i="5"/>
  <c r="O267" i="5"/>
  <c r="P267" i="5"/>
  <c r="Z267" i="5"/>
  <c r="AA267" i="5" s="1"/>
  <c r="D267" i="7" s="1"/>
  <c r="AF267" i="5"/>
  <c r="AG267" i="5"/>
  <c r="J268" i="5"/>
  <c r="K268" i="5"/>
  <c r="L268" i="5"/>
  <c r="N268" i="5"/>
  <c r="O268" i="5"/>
  <c r="P268" i="5"/>
  <c r="AF268" i="5"/>
  <c r="AG268" i="5" s="1"/>
  <c r="J269" i="5"/>
  <c r="K269" i="5"/>
  <c r="L269" i="5"/>
  <c r="R269" i="5" s="1"/>
  <c r="N269" i="5"/>
  <c r="O269" i="5"/>
  <c r="P269" i="5"/>
  <c r="AF269" i="5"/>
  <c r="AG269" i="5" s="1"/>
  <c r="J270" i="5"/>
  <c r="K270" i="5"/>
  <c r="L270" i="5"/>
  <c r="N270" i="5"/>
  <c r="O270" i="5"/>
  <c r="P270" i="5"/>
  <c r="AF270" i="5"/>
  <c r="AG270" i="5" s="1"/>
  <c r="J271" i="5"/>
  <c r="K271" i="5"/>
  <c r="L271" i="5"/>
  <c r="N271" i="5"/>
  <c r="O271" i="5"/>
  <c r="P271" i="5"/>
  <c r="AF271" i="5"/>
  <c r="AG271" i="5" s="1"/>
  <c r="J272" i="5"/>
  <c r="K272" i="5"/>
  <c r="L272" i="5"/>
  <c r="R272" i="5" s="1"/>
  <c r="N272" i="5"/>
  <c r="O272" i="5"/>
  <c r="P272" i="5"/>
  <c r="AF272" i="5"/>
  <c r="AG272" i="5" s="1"/>
  <c r="J273" i="5"/>
  <c r="K273" i="5"/>
  <c r="L273" i="5"/>
  <c r="N273" i="5"/>
  <c r="O273" i="5"/>
  <c r="P273" i="5"/>
  <c r="AF273" i="5"/>
  <c r="AG273" i="5" s="1"/>
  <c r="J274" i="5"/>
  <c r="K274" i="5"/>
  <c r="L274" i="5"/>
  <c r="R274" i="5" s="1"/>
  <c r="N274" i="5"/>
  <c r="O274" i="5"/>
  <c r="P274" i="5"/>
  <c r="AF274" i="5"/>
  <c r="AG274" i="5"/>
  <c r="J275" i="5"/>
  <c r="K275" i="5"/>
  <c r="L275" i="5"/>
  <c r="N275" i="5"/>
  <c r="O275" i="5"/>
  <c r="P275" i="5"/>
  <c r="Z275" i="5"/>
  <c r="AA275" i="5" s="1"/>
  <c r="D275" i="7" s="1"/>
  <c r="AF275" i="5"/>
  <c r="AG275" i="5"/>
  <c r="J276" i="5"/>
  <c r="K276" i="5"/>
  <c r="L276" i="5"/>
  <c r="N276" i="5"/>
  <c r="O276" i="5"/>
  <c r="P276" i="5"/>
  <c r="Z276" i="5"/>
  <c r="AA276" i="5" s="1"/>
  <c r="D276" i="7" s="1"/>
  <c r="AF276" i="5"/>
  <c r="AG276" i="5" s="1"/>
  <c r="J277" i="5"/>
  <c r="K277" i="5"/>
  <c r="L277" i="5"/>
  <c r="R277" i="5" s="1"/>
  <c r="N277" i="5"/>
  <c r="O277" i="5"/>
  <c r="P277" i="5"/>
  <c r="W277" i="5"/>
  <c r="X277" i="5" s="1"/>
  <c r="AF277" i="5"/>
  <c r="AG277" i="5" s="1"/>
  <c r="J278" i="5"/>
  <c r="K278" i="5"/>
  <c r="L278" i="5"/>
  <c r="N278" i="5"/>
  <c r="O278" i="5"/>
  <c r="P278" i="5"/>
  <c r="Z278" i="5"/>
  <c r="AA278" i="5" s="1"/>
  <c r="D278" i="7" s="1"/>
  <c r="AF278" i="5"/>
  <c r="AG278" i="5" s="1"/>
  <c r="J279" i="5"/>
  <c r="K279" i="5"/>
  <c r="L279" i="5"/>
  <c r="N279" i="5"/>
  <c r="O279" i="5"/>
  <c r="P279" i="5"/>
  <c r="W279" i="5"/>
  <c r="X279" i="5" s="1"/>
  <c r="Z279" i="5"/>
  <c r="AA279" i="5" s="1"/>
  <c r="D279" i="7" s="1"/>
  <c r="AF279" i="5"/>
  <c r="AG279" i="5" s="1"/>
  <c r="J280" i="5"/>
  <c r="K280" i="5"/>
  <c r="L280" i="5"/>
  <c r="N280" i="5"/>
  <c r="O280" i="5"/>
  <c r="P280" i="5"/>
  <c r="R280" i="5"/>
  <c r="W280" i="5"/>
  <c r="X280" i="5" s="1"/>
  <c r="Z280" i="5"/>
  <c r="AA280" i="5" s="1"/>
  <c r="D280" i="7" s="1"/>
  <c r="AF280" i="5"/>
  <c r="AG280" i="5" s="1"/>
  <c r="J281" i="5"/>
  <c r="K281" i="5"/>
  <c r="L281" i="5"/>
  <c r="N281" i="5"/>
  <c r="O281" i="5"/>
  <c r="P281" i="5"/>
  <c r="R281" i="5" s="1"/>
  <c r="W281" i="5"/>
  <c r="X281" i="5" s="1"/>
  <c r="AF281" i="5"/>
  <c r="AG281" i="5" s="1"/>
  <c r="J282" i="5"/>
  <c r="K282" i="5"/>
  <c r="L282" i="5"/>
  <c r="N282" i="5"/>
  <c r="O282" i="5"/>
  <c r="P282" i="5"/>
  <c r="AF282" i="5"/>
  <c r="AG282" i="5" s="1"/>
  <c r="J283" i="5"/>
  <c r="K283" i="5"/>
  <c r="L283" i="5"/>
  <c r="N283" i="5"/>
  <c r="O283" i="5"/>
  <c r="P283" i="5"/>
  <c r="Z283" i="5"/>
  <c r="AA283" i="5" s="1"/>
  <c r="D283" i="7" s="1"/>
  <c r="AF283" i="5"/>
  <c r="AG283" i="5" s="1"/>
  <c r="J284" i="5"/>
  <c r="K284" i="5"/>
  <c r="L284" i="5"/>
  <c r="N284" i="5"/>
  <c r="O284" i="5"/>
  <c r="P284" i="5"/>
  <c r="W284" i="5"/>
  <c r="X284" i="5" s="1"/>
  <c r="Z284" i="5"/>
  <c r="AA284" i="5" s="1"/>
  <c r="D284" i="7" s="1"/>
  <c r="AF284" i="5"/>
  <c r="AG284" i="5" s="1"/>
  <c r="J285" i="5"/>
  <c r="K285" i="5"/>
  <c r="L285" i="5"/>
  <c r="N285" i="5"/>
  <c r="O285" i="5"/>
  <c r="P285" i="5"/>
  <c r="W285" i="5"/>
  <c r="X285" i="5" s="1"/>
  <c r="Z285" i="5"/>
  <c r="AA285" i="5" s="1"/>
  <c r="D285" i="7" s="1"/>
  <c r="AF285" i="5"/>
  <c r="AG285" i="5" s="1"/>
  <c r="J286" i="5"/>
  <c r="K286" i="5"/>
  <c r="L286" i="5"/>
  <c r="N286" i="5"/>
  <c r="O286" i="5"/>
  <c r="P286" i="5"/>
  <c r="W286" i="5"/>
  <c r="X286" i="5" s="1"/>
  <c r="Z286" i="5"/>
  <c r="AA286" i="5" s="1"/>
  <c r="D286" i="7" s="1"/>
  <c r="AF286" i="5"/>
  <c r="AG286" i="5" s="1"/>
  <c r="J287" i="5"/>
  <c r="K287" i="5"/>
  <c r="L287" i="5"/>
  <c r="N287" i="5"/>
  <c r="O287" i="5"/>
  <c r="P287" i="5"/>
  <c r="R287" i="5" s="1"/>
  <c r="W287" i="5"/>
  <c r="X287" i="5" s="1"/>
  <c r="AF287" i="5"/>
  <c r="AG287" i="5" s="1"/>
  <c r="J288" i="5"/>
  <c r="K288" i="5"/>
  <c r="L288" i="5"/>
  <c r="N288" i="5"/>
  <c r="O288" i="5"/>
  <c r="P288" i="5"/>
  <c r="Z288" i="5"/>
  <c r="AA288" i="5" s="1"/>
  <c r="D288" i="7" s="1"/>
  <c r="AF288" i="5"/>
  <c r="AG288" i="5" s="1"/>
  <c r="J289" i="5"/>
  <c r="K289" i="5"/>
  <c r="L289" i="5"/>
  <c r="N289" i="5"/>
  <c r="O289" i="5"/>
  <c r="P289" i="5"/>
  <c r="W289" i="5"/>
  <c r="X289" i="5" s="1"/>
  <c r="Z289" i="5"/>
  <c r="AA289" i="5" s="1"/>
  <c r="D289" i="7" s="1"/>
  <c r="AF289" i="5"/>
  <c r="AG289" i="5" s="1"/>
  <c r="J290" i="5"/>
  <c r="K290" i="5"/>
  <c r="L290" i="5"/>
  <c r="N290" i="5"/>
  <c r="O290" i="5"/>
  <c r="P290" i="5"/>
  <c r="W290" i="5"/>
  <c r="X290" i="5" s="1"/>
  <c r="Z290" i="5"/>
  <c r="AA290" i="5" s="1"/>
  <c r="D290" i="7" s="1"/>
  <c r="AF290" i="5"/>
  <c r="AG290" i="5" s="1"/>
  <c r="J291" i="5"/>
  <c r="K291" i="5"/>
  <c r="L291" i="5"/>
  <c r="N291" i="5"/>
  <c r="O291" i="5"/>
  <c r="P291" i="5"/>
  <c r="AF291" i="5"/>
  <c r="AG291" i="5" s="1"/>
  <c r="J292" i="5"/>
  <c r="K292" i="5"/>
  <c r="L292" i="5"/>
  <c r="N292" i="5"/>
  <c r="O292" i="5"/>
  <c r="P292" i="5"/>
  <c r="Z292" i="5"/>
  <c r="AA292" i="5" s="1"/>
  <c r="D292" i="7" s="1"/>
  <c r="AF292" i="5"/>
  <c r="AG292" i="5" s="1"/>
  <c r="J293" i="5"/>
  <c r="K293" i="5"/>
  <c r="L293" i="5"/>
  <c r="R293" i="5" s="1"/>
  <c r="N293" i="5"/>
  <c r="O293" i="5"/>
  <c r="P293" i="5"/>
  <c r="W293" i="5"/>
  <c r="X293" i="5" s="1"/>
  <c r="Z293" i="5"/>
  <c r="AA293" i="5" s="1"/>
  <c r="D293" i="7" s="1"/>
  <c r="AF293" i="5"/>
  <c r="AG293" i="5" s="1"/>
  <c r="J294" i="5"/>
  <c r="K294" i="5"/>
  <c r="L294" i="5"/>
  <c r="N294" i="5"/>
  <c r="O294" i="5"/>
  <c r="P294" i="5"/>
  <c r="W294" i="5"/>
  <c r="X294" i="5" s="1"/>
  <c r="Z294" i="5"/>
  <c r="AA294" i="5" s="1"/>
  <c r="D294" i="7" s="1"/>
  <c r="AF294" i="5"/>
  <c r="AG294" i="5" s="1"/>
  <c r="J295" i="5"/>
  <c r="K295" i="5"/>
  <c r="L295" i="5"/>
  <c r="N295" i="5"/>
  <c r="O295" i="5"/>
  <c r="P295" i="5"/>
  <c r="R295" i="5" s="1"/>
  <c r="W295" i="5"/>
  <c r="X295" i="5" s="1"/>
  <c r="Z295" i="5"/>
  <c r="AA295" i="5" s="1"/>
  <c r="D295" i="7" s="1"/>
  <c r="AF295" i="5"/>
  <c r="AG295" i="5" s="1"/>
  <c r="J296" i="5"/>
  <c r="K296" i="5"/>
  <c r="L296" i="5"/>
  <c r="N296" i="5"/>
  <c r="O296" i="5"/>
  <c r="P296" i="5"/>
  <c r="W296" i="5"/>
  <c r="X296" i="5" s="1"/>
  <c r="AF296" i="5"/>
  <c r="AG296" i="5" s="1"/>
  <c r="J297" i="5"/>
  <c r="K297" i="5"/>
  <c r="L297" i="5"/>
  <c r="N297" i="5"/>
  <c r="O297" i="5"/>
  <c r="P297" i="5"/>
  <c r="Z297" i="5"/>
  <c r="AA297" i="5" s="1"/>
  <c r="D297" i="7" s="1"/>
  <c r="AF297" i="5"/>
  <c r="AG297" i="5" s="1"/>
  <c r="J298" i="5"/>
  <c r="K298" i="5"/>
  <c r="L298" i="5"/>
  <c r="N298" i="5"/>
  <c r="O298" i="5"/>
  <c r="P298" i="5"/>
  <c r="W298" i="5"/>
  <c r="X298" i="5" s="1"/>
  <c r="Z298" i="5"/>
  <c r="AA298" i="5" s="1"/>
  <c r="D298" i="7" s="1"/>
  <c r="AF298" i="5"/>
  <c r="AG298" i="5" s="1"/>
  <c r="J299" i="5"/>
  <c r="K299" i="5"/>
  <c r="L299" i="5"/>
  <c r="N299" i="5"/>
  <c r="O299" i="5"/>
  <c r="P299" i="5"/>
  <c r="W299" i="5"/>
  <c r="X299" i="5" s="1"/>
  <c r="Z299" i="5"/>
  <c r="AA299" i="5" s="1"/>
  <c r="D299" i="7" s="1"/>
  <c r="AF299" i="5"/>
  <c r="AG299" i="5" s="1"/>
  <c r="J300" i="5"/>
  <c r="K300" i="5"/>
  <c r="L300" i="5"/>
  <c r="N300" i="5"/>
  <c r="O300" i="5"/>
  <c r="P300" i="5"/>
  <c r="W300" i="5"/>
  <c r="X300" i="5" s="1"/>
  <c r="AF300" i="5"/>
  <c r="AG300" i="5" s="1"/>
  <c r="J301" i="5"/>
  <c r="K301" i="5"/>
  <c r="L301" i="5"/>
  <c r="N301" i="5"/>
  <c r="O301" i="5"/>
  <c r="P301" i="5"/>
  <c r="Z301" i="5"/>
  <c r="AA301" i="5" s="1"/>
  <c r="D301" i="7" s="1"/>
  <c r="AF301" i="5"/>
  <c r="AG301" i="5" s="1"/>
  <c r="J302" i="5"/>
  <c r="K302" i="5"/>
  <c r="L302" i="5"/>
  <c r="N302" i="5"/>
  <c r="O302" i="5"/>
  <c r="P302" i="5"/>
  <c r="W302" i="5"/>
  <c r="X302" i="5" s="1"/>
  <c r="Z302" i="5"/>
  <c r="AA302" i="5" s="1"/>
  <c r="D302" i="7" s="1"/>
  <c r="AF302" i="5"/>
  <c r="AG302" i="5" s="1"/>
  <c r="J303" i="5"/>
  <c r="K303" i="5"/>
  <c r="L303" i="5"/>
  <c r="N303" i="5"/>
  <c r="O303" i="5"/>
  <c r="P303" i="5"/>
  <c r="W303" i="5"/>
  <c r="X303" i="5" s="1"/>
  <c r="Z303" i="5"/>
  <c r="AA303" i="5" s="1"/>
  <c r="D303" i="7" s="1"/>
  <c r="AF303" i="5"/>
  <c r="AG303" i="5" s="1"/>
  <c r="J304" i="5"/>
  <c r="K304" i="5"/>
  <c r="L304" i="5"/>
  <c r="N304" i="5"/>
  <c r="O304" i="5"/>
  <c r="P304" i="5"/>
  <c r="W304" i="5"/>
  <c r="X304" i="5" s="1"/>
  <c r="AF304" i="5"/>
  <c r="AG304" i="5" s="1"/>
  <c r="J305" i="5"/>
  <c r="K305" i="5"/>
  <c r="L305" i="5"/>
  <c r="N305" i="5"/>
  <c r="O305" i="5"/>
  <c r="P305" i="5"/>
  <c r="Z305" i="5"/>
  <c r="AA305" i="5" s="1"/>
  <c r="D305" i="7" s="1"/>
  <c r="AF305" i="5"/>
  <c r="AG305" i="5" s="1"/>
  <c r="J306" i="5"/>
  <c r="K306" i="5"/>
  <c r="L306" i="5"/>
  <c r="N306" i="5"/>
  <c r="O306" i="5"/>
  <c r="P306" i="5"/>
  <c r="W306" i="5"/>
  <c r="X306" i="5" s="1"/>
  <c r="Z306" i="5"/>
  <c r="AA306" i="5" s="1"/>
  <c r="D306" i="7" s="1"/>
  <c r="AF306" i="5"/>
  <c r="AG306" i="5" s="1"/>
  <c r="J307" i="5"/>
  <c r="K307" i="5"/>
  <c r="L307" i="5"/>
  <c r="N307" i="5"/>
  <c r="O307" i="5"/>
  <c r="P307" i="5"/>
  <c r="W307" i="5"/>
  <c r="X307" i="5" s="1"/>
  <c r="Z307" i="5"/>
  <c r="AA307" i="5" s="1"/>
  <c r="D307" i="7" s="1"/>
  <c r="AF307" i="5"/>
  <c r="AG307" i="5" s="1"/>
  <c r="J308" i="5"/>
  <c r="K308" i="5"/>
  <c r="L308" i="5"/>
  <c r="N308" i="5"/>
  <c r="O308" i="5"/>
  <c r="P308" i="5"/>
  <c r="W308" i="5"/>
  <c r="X308" i="5" s="1"/>
  <c r="AF308" i="5"/>
  <c r="AG308" i="5" s="1"/>
  <c r="J309" i="5"/>
  <c r="K309" i="5"/>
  <c r="L309" i="5"/>
  <c r="N309" i="5"/>
  <c r="O309" i="5"/>
  <c r="P309" i="5"/>
  <c r="Z309" i="5"/>
  <c r="AA309" i="5" s="1"/>
  <c r="D309" i="7" s="1"/>
  <c r="AF309" i="5"/>
  <c r="AG309" i="5" s="1"/>
  <c r="J310" i="5"/>
  <c r="K310" i="5"/>
  <c r="L310" i="5"/>
  <c r="N310" i="5"/>
  <c r="O310" i="5"/>
  <c r="P310" i="5"/>
  <c r="W310" i="5"/>
  <c r="X310" i="5" s="1"/>
  <c r="Z310" i="5"/>
  <c r="AA310" i="5" s="1"/>
  <c r="D310" i="7" s="1"/>
  <c r="AF310" i="5"/>
  <c r="AG310" i="5" s="1"/>
  <c r="J311" i="5"/>
  <c r="K311" i="5"/>
  <c r="L311" i="5"/>
  <c r="N311" i="5"/>
  <c r="O311" i="5"/>
  <c r="P311" i="5"/>
  <c r="W311" i="5"/>
  <c r="X311" i="5" s="1"/>
  <c r="Z311" i="5"/>
  <c r="AA311" i="5" s="1"/>
  <c r="D311" i="7" s="1"/>
  <c r="AF311" i="5"/>
  <c r="AG311" i="5" s="1"/>
  <c r="Z258" i="5"/>
  <c r="AA258" i="5" s="1"/>
  <c r="D258" i="7" s="1"/>
  <c r="AF3" i="5"/>
  <c r="AG3" i="5" s="1"/>
  <c r="P3" i="5"/>
  <c r="O3" i="5"/>
  <c r="N3" i="5"/>
  <c r="L3" i="5"/>
  <c r="R3" i="5" s="1"/>
  <c r="K3" i="5"/>
  <c r="J3" i="5"/>
  <c r="AF2" i="5"/>
  <c r="AG2" i="5" s="1"/>
  <c r="P2" i="5"/>
  <c r="O2" i="5"/>
  <c r="N2" i="5"/>
  <c r="L2" i="5"/>
  <c r="R2" i="5" s="1"/>
  <c r="K2" i="5"/>
  <c r="J2" i="5"/>
  <c r="J4" i="4"/>
  <c r="K4" i="4"/>
  <c r="L4" i="4"/>
  <c r="N4" i="4"/>
  <c r="O4" i="4"/>
  <c r="P4" i="4"/>
  <c r="R4" i="4" s="1"/>
  <c r="J5" i="4"/>
  <c r="K5" i="4"/>
  <c r="L5" i="4"/>
  <c r="N5" i="4"/>
  <c r="O5" i="4"/>
  <c r="P5" i="4"/>
  <c r="J6" i="4"/>
  <c r="K6" i="4"/>
  <c r="L6" i="4"/>
  <c r="N6" i="4"/>
  <c r="O6" i="4"/>
  <c r="P6" i="4"/>
  <c r="J7" i="4"/>
  <c r="K7" i="4"/>
  <c r="L7" i="4"/>
  <c r="N7" i="4"/>
  <c r="O7" i="4"/>
  <c r="P7" i="4"/>
  <c r="J8" i="4"/>
  <c r="K8" i="4"/>
  <c r="L8" i="4"/>
  <c r="N8" i="4"/>
  <c r="O8" i="4"/>
  <c r="P8" i="4"/>
  <c r="J9" i="4"/>
  <c r="K9" i="4"/>
  <c r="L9" i="4"/>
  <c r="N9" i="4"/>
  <c r="O9" i="4"/>
  <c r="P9" i="4"/>
  <c r="J10" i="4"/>
  <c r="K10" i="4"/>
  <c r="L10" i="4"/>
  <c r="R10" i="4" s="1"/>
  <c r="N10" i="4"/>
  <c r="O10" i="4"/>
  <c r="P10" i="4"/>
  <c r="J11" i="4"/>
  <c r="K11" i="4"/>
  <c r="L11" i="4"/>
  <c r="R11" i="4" s="1"/>
  <c r="N11" i="4"/>
  <c r="O11" i="4"/>
  <c r="P11" i="4"/>
  <c r="J12" i="4"/>
  <c r="K12" i="4"/>
  <c r="L12" i="4"/>
  <c r="N12" i="4"/>
  <c r="O12" i="4"/>
  <c r="P12" i="4"/>
  <c r="R12" i="4" s="1"/>
  <c r="J13" i="4"/>
  <c r="K13" i="4"/>
  <c r="L13" i="4"/>
  <c r="N13" i="4"/>
  <c r="O13" i="4"/>
  <c r="P13" i="4"/>
  <c r="J14" i="4"/>
  <c r="K14" i="4"/>
  <c r="L14" i="4"/>
  <c r="N14" i="4"/>
  <c r="O14" i="4"/>
  <c r="P14" i="4"/>
  <c r="J15" i="4"/>
  <c r="K15" i="4"/>
  <c r="L15" i="4"/>
  <c r="N15" i="4"/>
  <c r="O15" i="4"/>
  <c r="P15" i="4"/>
  <c r="J16" i="4"/>
  <c r="K16" i="4"/>
  <c r="L16" i="4"/>
  <c r="N16" i="4"/>
  <c r="O16" i="4"/>
  <c r="P16" i="4"/>
  <c r="J17" i="4"/>
  <c r="K17" i="4"/>
  <c r="L17" i="4"/>
  <c r="R17" i="4" s="1"/>
  <c r="N17" i="4"/>
  <c r="O17" i="4"/>
  <c r="P17" i="4"/>
  <c r="J18" i="4"/>
  <c r="K18" i="4"/>
  <c r="L18" i="4"/>
  <c r="N18" i="4"/>
  <c r="O18" i="4"/>
  <c r="P18" i="4"/>
  <c r="J19" i="4"/>
  <c r="K19" i="4"/>
  <c r="L19" i="4"/>
  <c r="R19" i="4" s="1"/>
  <c r="N19" i="4"/>
  <c r="O19" i="4"/>
  <c r="P19" i="4"/>
  <c r="J20" i="4"/>
  <c r="K20" i="4"/>
  <c r="L20" i="4"/>
  <c r="N20" i="4"/>
  <c r="O20" i="4"/>
  <c r="P20" i="4"/>
  <c r="R20" i="4" s="1"/>
  <c r="J21" i="4"/>
  <c r="K21" i="4"/>
  <c r="L21" i="4"/>
  <c r="R21" i="4" s="1"/>
  <c r="N21" i="4"/>
  <c r="O21" i="4"/>
  <c r="P21" i="4"/>
  <c r="J22" i="4"/>
  <c r="K22" i="4"/>
  <c r="L22" i="4"/>
  <c r="N22" i="4"/>
  <c r="O22" i="4"/>
  <c r="P22" i="4"/>
  <c r="J23" i="4"/>
  <c r="K23" i="4"/>
  <c r="L23" i="4"/>
  <c r="N23" i="4"/>
  <c r="O23" i="4"/>
  <c r="P23" i="4"/>
  <c r="J24" i="4"/>
  <c r="K24" i="4"/>
  <c r="L24" i="4"/>
  <c r="N24" i="4"/>
  <c r="O24" i="4"/>
  <c r="P24" i="4"/>
  <c r="J25" i="4"/>
  <c r="K25" i="4"/>
  <c r="L25" i="4"/>
  <c r="R25" i="4" s="1"/>
  <c r="N25" i="4"/>
  <c r="O25" i="4"/>
  <c r="P25" i="4"/>
  <c r="J26" i="4"/>
  <c r="K26" i="4"/>
  <c r="L26" i="4"/>
  <c r="N26" i="4"/>
  <c r="O26" i="4"/>
  <c r="P26" i="4"/>
  <c r="J27" i="4"/>
  <c r="K27" i="4"/>
  <c r="L27" i="4"/>
  <c r="N27" i="4"/>
  <c r="O27" i="4"/>
  <c r="P27" i="4"/>
  <c r="R27" i="4"/>
  <c r="J28" i="4"/>
  <c r="K28" i="4"/>
  <c r="L28" i="4"/>
  <c r="N28" i="4"/>
  <c r="O28" i="4"/>
  <c r="P28" i="4"/>
  <c r="J29" i="4"/>
  <c r="K29" i="4"/>
  <c r="L29" i="4"/>
  <c r="R29" i="4" s="1"/>
  <c r="N29" i="4"/>
  <c r="O29" i="4"/>
  <c r="P29" i="4"/>
  <c r="J30" i="4"/>
  <c r="K30" i="4"/>
  <c r="L30" i="4"/>
  <c r="N30" i="4"/>
  <c r="O30" i="4"/>
  <c r="P30" i="4"/>
  <c r="J31" i="4"/>
  <c r="K31" i="4"/>
  <c r="L31" i="4"/>
  <c r="N31" i="4"/>
  <c r="O31" i="4"/>
  <c r="P31" i="4"/>
  <c r="J32" i="4"/>
  <c r="K32" i="4"/>
  <c r="L32" i="4"/>
  <c r="N32" i="4"/>
  <c r="O32" i="4"/>
  <c r="P32" i="4"/>
  <c r="J33" i="4"/>
  <c r="K33" i="4"/>
  <c r="L33" i="4"/>
  <c r="R33" i="4" s="1"/>
  <c r="N33" i="4"/>
  <c r="O33" i="4"/>
  <c r="P33" i="4"/>
  <c r="J34" i="4"/>
  <c r="K34" i="4"/>
  <c r="L34" i="4"/>
  <c r="N34" i="4"/>
  <c r="O34" i="4"/>
  <c r="P34" i="4"/>
  <c r="J35" i="4"/>
  <c r="K35" i="4"/>
  <c r="L35" i="4"/>
  <c r="R35" i="4" s="1"/>
  <c r="N35" i="4"/>
  <c r="O35" i="4"/>
  <c r="P35" i="4"/>
  <c r="J36" i="4"/>
  <c r="K36" i="4"/>
  <c r="L36" i="4"/>
  <c r="N36" i="4"/>
  <c r="O36" i="4"/>
  <c r="P36" i="4"/>
  <c r="J37" i="4"/>
  <c r="K37" i="4"/>
  <c r="L37" i="4"/>
  <c r="N37" i="4"/>
  <c r="O37" i="4"/>
  <c r="P37" i="4"/>
  <c r="J38" i="4"/>
  <c r="K38" i="4"/>
  <c r="L38" i="4"/>
  <c r="R38" i="4" s="1"/>
  <c r="N38" i="4"/>
  <c r="O38" i="4"/>
  <c r="P38" i="4"/>
  <c r="J39" i="4"/>
  <c r="K39" i="4"/>
  <c r="L39" i="4"/>
  <c r="N39" i="4"/>
  <c r="O39" i="4"/>
  <c r="P39" i="4"/>
  <c r="J40" i="4"/>
  <c r="K40" i="4"/>
  <c r="L40" i="4"/>
  <c r="N40" i="4"/>
  <c r="O40" i="4"/>
  <c r="P40" i="4"/>
  <c r="J41" i="4"/>
  <c r="K41" i="4"/>
  <c r="L41" i="4"/>
  <c r="N41" i="4"/>
  <c r="O41" i="4"/>
  <c r="P41" i="4"/>
  <c r="J42" i="4"/>
  <c r="K42" i="4"/>
  <c r="L42" i="4"/>
  <c r="R42" i="4" s="1"/>
  <c r="N42" i="4"/>
  <c r="O42" i="4"/>
  <c r="P42" i="4"/>
  <c r="J43" i="4"/>
  <c r="K43" i="4"/>
  <c r="L43" i="4"/>
  <c r="N43" i="4"/>
  <c r="O43" i="4"/>
  <c r="P43" i="4"/>
  <c r="J44" i="4"/>
  <c r="K44" i="4"/>
  <c r="L44" i="4"/>
  <c r="N44" i="4"/>
  <c r="O44" i="4"/>
  <c r="P44" i="4"/>
  <c r="R44" i="4" s="1"/>
  <c r="J45" i="4"/>
  <c r="K45" i="4"/>
  <c r="L45" i="4"/>
  <c r="N45" i="4"/>
  <c r="O45" i="4"/>
  <c r="P45" i="4"/>
  <c r="J46" i="4"/>
  <c r="K46" i="4"/>
  <c r="L46" i="4"/>
  <c r="N46" i="4"/>
  <c r="O46" i="4"/>
  <c r="P46" i="4"/>
  <c r="J47" i="4"/>
  <c r="K47" i="4"/>
  <c r="L47" i="4"/>
  <c r="N47" i="4"/>
  <c r="O47" i="4"/>
  <c r="P47" i="4"/>
  <c r="J48" i="4"/>
  <c r="K48" i="4"/>
  <c r="L48" i="4"/>
  <c r="N48" i="4"/>
  <c r="O48" i="4"/>
  <c r="P48" i="4"/>
  <c r="R48" i="4" s="1"/>
  <c r="J49" i="4"/>
  <c r="K49" i="4"/>
  <c r="L49" i="4"/>
  <c r="N49" i="4"/>
  <c r="O49" i="4"/>
  <c r="P49" i="4"/>
  <c r="R49" i="4" s="1"/>
  <c r="J50" i="4"/>
  <c r="K50" i="4"/>
  <c r="L50" i="4"/>
  <c r="N50" i="4"/>
  <c r="O50" i="4"/>
  <c r="P50" i="4"/>
  <c r="J51" i="4"/>
  <c r="K51" i="4"/>
  <c r="L51" i="4"/>
  <c r="N51" i="4"/>
  <c r="O51" i="4"/>
  <c r="P51" i="4"/>
  <c r="R51" i="4" s="1"/>
  <c r="J52" i="4"/>
  <c r="K52" i="4"/>
  <c r="L52" i="4"/>
  <c r="N52" i="4"/>
  <c r="O52" i="4"/>
  <c r="P52" i="4"/>
  <c r="R52" i="4" s="1"/>
  <c r="J53" i="4"/>
  <c r="K53" i="4"/>
  <c r="L53" i="4"/>
  <c r="N53" i="4"/>
  <c r="O53" i="4"/>
  <c r="P53" i="4"/>
  <c r="J54" i="4"/>
  <c r="K54" i="4"/>
  <c r="L54" i="4"/>
  <c r="N54" i="4"/>
  <c r="O54" i="4"/>
  <c r="P54" i="4"/>
  <c r="J55" i="4"/>
  <c r="K55" i="4"/>
  <c r="L55" i="4"/>
  <c r="N55" i="4"/>
  <c r="O55" i="4"/>
  <c r="P55" i="4"/>
  <c r="J56" i="4"/>
  <c r="K56" i="4"/>
  <c r="L56" i="4"/>
  <c r="N56" i="4"/>
  <c r="O56" i="4"/>
  <c r="P56" i="4"/>
  <c r="J57" i="4"/>
  <c r="K57" i="4"/>
  <c r="L57" i="4"/>
  <c r="N57" i="4"/>
  <c r="O57" i="4"/>
  <c r="P57" i="4"/>
  <c r="J58" i="4"/>
  <c r="K58" i="4"/>
  <c r="L58" i="4"/>
  <c r="R58" i="4" s="1"/>
  <c r="N58" i="4"/>
  <c r="O58" i="4"/>
  <c r="P58" i="4"/>
  <c r="J59" i="4"/>
  <c r="K59" i="4"/>
  <c r="L59" i="4"/>
  <c r="N59" i="4"/>
  <c r="O59" i="4"/>
  <c r="P59" i="4"/>
  <c r="J60" i="4"/>
  <c r="K60" i="4"/>
  <c r="L60" i="4"/>
  <c r="N60" i="4"/>
  <c r="O60" i="4"/>
  <c r="P60" i="4"/>
  <c r="R60" i="4" s="1"/>
  <c r="J61" i="4"/>
  <c r="K61" i="4"/>
  <c r="L61" i="4"/>
  <c r="N61" i="4"/>
  <c r="O61" i="4"/>
  <c r="P61" i="4"/>
  <c r="J62" i="4"/>
  <c r="K62" i="4"/>
  <c r="L62" i="4"/>
  <c r="N62" i="4"/>
  <c r="O62" i="4"/>
  <c r="P62" i="4"/>
  <c r="J63" i="4"/>
  <c r="K63" i="4"/>
  <c r="L63" i="4"/>
  <c r="N63" i="4"/>
  <c r="O63" i="4"/>
  <c r="P63" i="4"/>
  <c r="J64" i="4"/>
  <c r="K64" i="4"/>
  <c r="L64" i="4"/>
  <c r="N64" i="4"/>
  <c r="O64" i="4"/>
  <c r="P64" i="4"/>
  <c r="R64" i="4" s="1"/>
  <c r="J65" i="4"/>
  <c r="K65" i="4"/>
  <c r="L65" i="4"/>
  <c r="R65" i="4" s="1"/>
  <c r="N65" i="4"/>
  <c r="O65" i="4"/>
  <c r="P65" i="4"/>
  <c r="J66" i="4"/>
  <c r="K66" i="4"/>
  <c r="L66" i="4"/>
  <c r="N66" i="4"/>
  <c r="O66" i="4"/>
  <c r="P66" i="4"/>
  <c r="J67" i="4"/>
  <c r="K67" i="4"/>
  <c r="L67" i="4"/>
  <c r="N67" i="4"/>
  <c r="O67" i="4"/>
  <c r="P67" i="4"/>
  <c r="J68" i="4"/>
  <c r="K68" i="4"/>
  <c r="L68" i="4"/>
  <c r="N68" i="4"/>
  <c r="O68" i="4"/>
  <c r="P68" i="4"/>
  <c r="J69" i="4"/>
  <c r="K69" i="4"/>
  <c r="L69" i="4"/>
  <c r="N69" i="4"/>
  <c r="O69" i="4"/>
  <c r="P69" i="4"/>
  <c r="J70" i="4"/>
  <c r="K70" i="4"/>
  <c r="L70" i="4"/>
  <c r="N70" i="4"/>
  <c r="O70" i="4"/>
  <c r="P70" i="4"/>
  <c r="J71" i="4"/>
  <c r="K71" i="4"/>
  <c r="L71" i="4"/>
  <c r="N71" i="4"/>
  <c r="O71" i="4"/>
  <c r="P71" i="4"/>
  <c r="J72" i="4"/>
  <c r="K72" i="4"/>
  <c r="L72" i="4"/>
  <c r="N72" i="4"/>
  <c r="O72" i="4"/>
  <c r="P72" i="4"/>
  <c r="J73" i="4"/>
  <c r="K73" i="4"/>
  <c r="L73" i="4"/>
  <c r="N73" i="4"/>
  <c r="O73" i="4"/>
  <c r="P73" i="4"/>
  <c r="J74" i="4"/>
  <c r="K74" i="4"/>
  <c r="L74" i="4"/>
  <c r="R74" i="4" s="1"/>
  <c r="N74" i="4"/>
  <c r="O74" i="4"/>
  <c r="P74" i="4"/>
  <c r="J75" i="4"/>
  <c r="K75" i="4"/>
  <c r="L75" i="4"/>
  <c r="N75" i="4"/>
  <c r="O75" i="4"/>
  <c r="P75" i="4"/>
  <c r="J76" i="4"/>
  <c r="K76" i="4"/>
  <c r="L76" i="4"/>
  <c r="N76" i="4"/>
  <c r="O76" i="4"/>
  <c r="P76" i="4"/>
  <c r="J77" i="4"/>
  <c r="K77" i="4"/>
  <c r="L77" i="4"/>
  <c r="N77" i="4"/>
  <c r="O77" i="4"/>
  <c r="P77" i="4"/>
  <c r="J78" i="4"/>
  <c r="K78" i="4"/>
  <c r="L78" i="4"/>
  <c r="N78" i="4"/>
  <c r="O78" i="4"/>
  <c r="P78" i="4"/>
  <c r="J79" i="4"/>
  <c r="K79" i="4"/>
  <c r="L79" i="4"/>
  <c r="N79" i="4"/>
  <c r="O79" i="4"/>
  <c r="P79" i="4"/>
  <c r="J80" i="4"/>
  <c r="K80" i="4"/>
  <c r="L80" i="4"/>
  <c r="N80" i="4"/>
  <c r="O80" i="4"/>
  <c r="P80" i="4"/>
  <c r="J81" i="4"/>
  <c r="K81" i="4"/>
  <c r="L81" i="4"/>
  <c r="N81" i="4"/>
  <c r="O81" i="4"/>
  <c r="P81" i="4"/>
  <c r="J82" i="4"/>
  <c r="K82" i="4"/>
  <c r="L82" i="4"/>
  <c r="N82" i="4"/>
  <c r="O82" i="4"/>
  <c r="P82" i="4"/>
  <c r="J83" i="4"/>
  <c r="K83" i="4"/>
  <c r="L83" i="4"/>
  <c r="N83" i="4"/>
  <c r="O83" i="4"/>
  <c r="P83" i="4"/>
  <c r="J84" i="4"/>
  <c r="K84" i="4"/>
  <c r="L84" i="4"/>
  <c r="N84" i="4"/>
  <c r="O84" i="4"/>
  <c r="P84" i="4"/>
  <c r="J85" i="4"/>
  <c r="K85" i="4"/>
  <c r="L85" i="4"/>
  <c r="N85" i="4"/>
  <c r="O85" i="4"/>
  <c r="P85" i="4"/>
  <c r="J86" i="4"/>
  <c r="K86" i="4"/>
  <c r="L86" i="4"/>
  <c r="N86" i="4"/>
  <c r="O86" i="4"/>
  <c r="P86" i="4"/>
  <c r="J87" i="4"/>
  <c r="K87" i="4"/>
  <c r="L87" i="4"/>
  <c r="N87" i="4"/>
  <c r="O87" i="4"/>
  <c r="P87" i="4"/>
  <c r="J88" i="4"/>
  <c r="K88" i="4"/>
  <c r="L88" i="4"/>
  <c r="N88" i="4"/>
  <c r="O88" i="4"/>
  <c r="P88" i="4"/>
  <c r="J89" i="4"/>
  <c r="K89" i="4"/>
  <c r="L89" i="4"/>
  <c r="N89" i="4"/>
  <c r="O89" i="4"/>
  <c r="P89" i="4"/>
  <c r="J90" i="4"/>
  <c r="K90" i="4"/>
  <c r="L90" i="4"/>
  <c r="R90" i="4" s="1"/>
  <c r="N90" i="4"/>
  <c r="O90" i="4"/>
  <c r="P90" i="4"/>
  <c r="J91" i="4"/>
  <c r="K91" i="4"/>
  <c r="L91" i="4"/>
  <c r="N91" i="4"/>
  <c r="O91" i="4"/>
  <c r="P91" i="4"/>
  <c r="R91" i="4" s="1"/>
  <c r="J92" i="4"/>
  <c r="K92" i="4"/>
  <c r="L92" i="4"/>
  <c r="N92" i="4"/>
  <c r="O92" i="4"/>
  <c r="P92" i="4"/>
  <c r="J93" i="4"/>
  <c r="K93" i="4"/>
  <c r="L93" i="4"/>
  <c r="N93" i="4"/>
  <c r="O93" i="4"/>
  <c r="P93" i="4"/>
  <c r="J94" i="4"/>
  <c r="K94" i="4"/>
  <c r="L94" i="4"/>
  <c r="R94" i="4" s="1"/>
  <c r="N94" i="4"/>
  <c r="O94" i="4"/>
  <c r="P94" i="4"/>
  <c r="J95" i="4"/>
  <c r="K95" i="4"/>
  <c r="L95" i="4"/>
  <c r="N95" i="4"/>
  <c r="O95" i="4"/>
  <c r="P95" i="4"/>
  <c r="J96" i="4"/>
  <c r="K96" i="4"/>
  <c r="L96" i="4"/>
  <c r="R96" i="4" s="1"/>
  <c r="N96" i="4"/>
  <c r="O96" i="4"/>
  <c r="P96" i="4"/>
  <c r="J97" i="4"/>
  <c r="K97" i="4"/>
  <c r="L97" i="4"/>
  <c r="N97" i="4"/>
  <c r="O97" i="4"/>
  <c r="P97" i="4"/>
  <c r="J98" i="4"/>
  <c r="K98" i="4"/>
  <c r="L98" i="4"/>
  <c r="N98" i="4"/>
  <c r="O98" i="4"/>
  <c r="P98" i="4"/>
  <c r="J99" i="4"/>
  <c r="K99" i="4"/>
  <c r="L99" i="4"/>
  <c r="N99" i="4"/>
  <c r="O99" i="4"/>
  <c r="P99" i="4"/>
  <c r="J100" i="4"/>
  <c r="K100" i="4"/>
  <c r="L100" i="4"/>
  <c r="R100" i="4" s="1"/>
  <c r="N100" i="4"/>
  <c r="O100" i="4"/>
  <c r="P100" i="4"/>
  <c r="J101" i="4"/>
  <c r="K101" i="4"/>
  <c r="L101" i="4"/>
  <c r="N101" i="4"/>
  <c r="O101" i="4"/>
  <c r="P101" i="4"/>
  <c r="J102" i="4"/>
  <c r="K102" i="4"/>
  <c r="L102" i="4"/>
  <c r="N102" i="4"/>
  <c r="O102" i="4"/>
  <c r="P102" i="4"/>
  <c r="J103" i="4"/>
  <c r="K103" i="4"/>
  <c r="L103" i="4"/>
  <c r="N103" i="4"/>
  <c r="O103" i="4"/>
  <c r="P103" i="4"/>
  <c r="J104" i="4"/>
  <c r="K104" i="4"/>
  <c r="L104" i="4"/>
  <c r="R104" i="4" s="1"/>
  <c r="N104" i="4"/>
  <c r="O104" i="4"/>
  <c r="P104" i="4"/>
  <c r="J105" i="4"/>
  <c r="K105" i="4"/>
  <c r="L105" i="4"/>
  <c r="N105" i="4"/>
  <c r="O105" i="4"/>
  <c r="P105" i="4"/>
  <c r="R105" i="4"/>
  <c r="J106" i="4"/>
  <c r="K106" i="4"/>
  <c r="L106" i="4"/>
  <c r="N106" i="4"/>
  <c r="O106" i="4"/>
  <c r="P106" i="4"/>
  <c r="J107" i="4"/>
  <c r="K107" i="4"/>
  <c r="L107" i="4"/>
  <c r="N107" i="4"/>
  <c r="O107" i="4"/>
  <c r="P107" i="4"/>
  <c r="R107" i="4" s="1"/>
  <c r="J108" i="4"/>
  <c r="K108" i="4"/>
  <c r="L108" i="4"/>
  <c r="N108" i="4"/>
  <c r="O108" i="4"/>
  <c r="P108" i="4"/>
  <c r="J109" i="4"/>
  <c r="K109" i="4"/>
  <c r="L109" i="4"/>
  <c r="N109" i="4"/>
  <c r="O109" i="4"/>
  <c r="P109" i="4"/>
  <c r="J110" i="4"/>
  <c r="K110" i="4"/>
  <c r="L110" i="4"/>
  <c r="N110" i="4"/>
  <c r="O110" i="4"/>
  <c r="P110" i="4"/>
  <c r="J111" i="4"/>
  <c r="K111" i="4"/>
  <c r="L111" i="4"/>
  <c r="N111" i="4"/>
  <c r="O111" i="4"/>
  <c r="P111" i="4"/>
  <c r="J112" i="4"/>
  <c r="K112" i="4"/>
  <c r="L112" i="4"/>
  <c r="N112" i="4"/>
  <c r="O112" i="4"/>
  <c r="P112" i="4"/>
  <c r="J113" i="4"/>
  <c r="K113" i="4"/>
  <c r="L113" i="4"/>
  <c r="N113" i="4"/>
  <c r="O113" i="4"/>
  <c r="P113" i="4"/>
  <c r="J114" i="4"/>
  <c r="K114" i="4"/>
  <c r="L114" i="4"/>
  <c r="N114" i="4"/>
  <c r="O114" i="4"/>
  <c r="P114" i="4"/>
  <c r="J115" i="4"/>
  <c r="K115" i="4"/>
  <c r="L115" i="4"/>
  <c r="N115" i="4"/>
  <c r="O115" i="4"/>
  <c r="P115" i="4"/>
  <c r="J116" i="4"/>
  <c r="K116" i="4"/>
  <c r="L116" i="4"/>
  <c r="N116" i="4"/>
  <c r="O116" i="4"/>
  <c r="P116" i="4"/>
  <c r="J117" i="4"/>
  <c r="K117" i="4"/>
  <c r="L117" i="4"/>
  <c r="N117" i="4"/>
  <c r="O117" i="4"/>
  <c r="P117" i="4"/>
  <c r="J118" i="4"/>
  <c r="K118" i="4"/>
  <c r="L118" i="4"/>
  <c r="N118" i="4"/>
  <c r="O118" i="4"/>
  <c r="P118" i="4"/>
  <c r="J119" i="4"/>
  <c r="K119" i="4"/>
  <c r="L119" i="4"/>
  <c r="N119" i="4"/>
  <c r="O119" i="4"/>
  <c r="P119" i="4"/>
  <c r="J120" i="4"/>
  <c r="K120" i="4"/>
  <c r="L120" i="4"/>
  <c r="N120" i="4"/>
  <c r="O120" i="4"/>
  <c r="P120" i="4"/>
  <c r="J121" i="4"/>
  <c r="K121" i="4"/>
  <c r="L121" i="4"/>
  <c r="N121" i="4"/>
  <c r="O121" i="4"/>
  <c r="P121" i="4"/>
  <c r="J122" i="4"/>
  <c r="K122" i="4"/>
  <c r="L122" i="4"/>
  <c r="N122" i="4"/>
  <c r="O122" i="4"/>
  <c r="P122" i="4"/>
  <c r="J123" i="4"/>
  <c r="K123" i="4"/>
  <c r="L123" i="4"/>
  <c r="N123" i="4"/>
  <c r="O123" i="4"/>
  <c r="P123" i="4"/>
  <c r="R123" i="4" s="1"/>
  <c r="J124" i="4"/>
  <c r="K124" i="4"/>
  <c r="L124" i="4"/>
  <c r="N124" i="4"/>
  <c r="O124" i="4"/>
  <c r="P124" i="4"/>
  <c r="J125" i="4"/>
  <c r="K125" i="4"/>
  <c r="L125" i="4"/>
  <c r="N125" i="4"/>
  <c r="O125" i="4"/>
  <c r="P125" i="4"/>
  <c r="J126" i="4"/>
  <c r="K126" i="4"/>
  <c r="L126" i="4"/>
  <c r="N126" i="4"/>
  <c r="O126" i="4"/>
  <c r="P126" i="4"/>
  <c r="J127" i="4"/>
  <c r="K127" i="4"/>
  <c r="L127" i="4"/>
  <c r="N127" i="4"/>
  <c r="O127" i="4"/>
  <c r="P127" i="4"/>
  <c r="J128" i="4"/>
  <c r="K128" i="4"/>
  <c r="L128" i="4"/>
  <c r="N128" i="4"/>
  <c r="O128" i="4"/>
  <c r="P128" i="4"/>
  <c r="R128" i="4" s="1"/>
  <c r="J129" i="4"/>
  <c r="K129" i="4"/>
  <c r="L129" i="4"/>
  <c r="N129" i="4"/>
  <c r="O129" i="4"/>
  <c r="P129" i="4"/>
  <c r="J130" i="4"/>
  <c r="K130" i="4"/>
  <c r="L130" i="4"/>
  <c r="N130" i="4"/>
  <c r="O130" i="4"/>
  <c r="P130" i="4"/>
  <c r="J131" i="4"/>
  <c r="K131" i="4"/>
  <c r="L131" i="4"/>
  <c r="N131" i="4"/>
  <c r="O131" i="4"/>
  <c r="P131" i="4"/>
  <c r="R131" i="4" s="1"/>
  <c r="J132" i="4"/>
  <c r="K132" i="4"/>
  <c r="L132" i="4"/>
  <c r="N132" i="4"/>
  <c r="O132" i="4"/>
  <c r="P132" i="4"/>
  <c r="J133" i="4"/>
  <c r="K133" i="4"/>
  <c r="L133" i="4"/>
  <c r="N133" i="4"/>
  <c r="O133" i="4"/>
  <c r="P133" i="4"/>
  <c r="J134" i="4"/>
  <c r="K134" i="4"/>
  <c r="L134" i="4"/>
  <c r="N134" i="4"/>
  <c r="O134" i="4"/>
  <c r="P134" i="4"/>
  <c r="R134" i="4" s="1"/>
  <c r="J135" i="4"/>
  <c r="K135" i="4"/>
  <c r="L135" i="4"/>
  <c r="N135" i="4"/>
  <c r="O135" i="4"/>
  <c r="P135" i="4"/>
  <c r="J136" i="4"/>
  <c r="K136" i="4"/>
  <c r="L136" i="4"/>
  <c r="N136" i="4"/>
  <c r="O136" i="4"/>
  <c r="P136" i="4"/>
  <c r="R136" i="4" s="1"/>
  <c r="J137" i="4"/>
  <c r="K137" i="4"/>
  <c r="L137" i="4"/>
  <c r="R137" i="4" s="1"/>
  <c r="N137" i="4"/>
  <c r="O137" i="4"/>
  <c r="P137" i="4"/>
  <c r="J138" i="4"/>
  <c r="K138" i="4"/>
  <c r="L138" i="4"/>
  <c r="N138" i="4"/>
  <c r="O138" i="4"/>
  <c r="P138" i="4"/>
  <c r="J139" i="4"/>
  <c r="K139" i="4"/>
  <c r="L139" i="4"/>
  <c r="N139" i="4"/>
  <c r="O139" i="4"/>
  <c r="P139" i="4"/>
  <c r="J140" i="4"/>
  <c r="K140" i="4"/>
  <c r="L140" i="4"/>
  <c r="N140" i="4"/>
  <c r="O140" i="4"/>
  <c r="P140" i="4"/>
  <c r="J141" i="4"/>
  <c r="K141" i="4"/>
  <c r="L141" i="4"/>
  <c r="N141" i="4"/>
  <c r="O141" i="4"/>
  <c r="P141" i="4"/>
  <c r="J142" i="4"/>
  <c r="K142" i="4"/>
  <c r="L142" i="4"/>
  <c r="N142" i="4"/>
  <c r="O142" i="4"/>
  <c r="P142" i="4"/>
  <c r="J143" i="4"/>
  <c r="K143" i="4"/>
  <c r="L143" i="4"/>
  <c r="N143" i="4"/>
  <c r="O143" i="4"/>
  <c r="P143" i="4"/>
  <c r="J144" i="4"/>
  <c r="K144" i="4"/>
  <c r="L144" i="4"/>
  <c r="N144" i="4"/>
  <c r="O144" i="4"/>
  <c r="P144" i="4"/>
  <c r="R144" i="4" s="1"/>
  <c r="J145" i="4"/>
  <c r="K145" i="4"/>
  <c r="L145" i="4"/>
  <c r="R145" i="4" s="1"/>
  <c r="N145" i="4"/>
  <c r="O145" i="4"/>
  <c r="P145" i="4"/>
  <c r="J146" i="4"/>
  <c r="K146" i="4"/>
  <c r="L146" i="4"/>
  <c r="N146" i="4"/>
  <c r="O146" i="4"/>
  <c r="P146" i="4"/>
  <c r="J147" i="4"/>
  <c r="K147" i="4"/>
  <c r="L147" i="4"/>
  <c r="N147" i="4"/>
  <c r="O147" i="4"/>
  <c r="P147" i="4"/>
  <c r="J148" i="4"/>
  <c r="K148" i="4"/>
  <c r="L148" i="4"/>
  <c r="N148" i="4"/>
  <c r="O148" i="4"/>
  <c r="P148" i="4"/>
  <c r="J149" i="4"/>
  <c r="K149" i="4"/>
  <c r="L149" i="4"/>
  <c r="N149" i="4"/>
  <c r="O149" i="4"/>
  <c r="P149" i="4"/>
  <c r="J150" i="4"/>
  <c r="K150" i="4"/>
  <c r="L150" i="4"/>
  <c r="N150" i="4"/>
  <c r="O150" i="4"/>
  <c r="P150" i="4"/>
  <c r="J151" i="4"/>
  <c r="K151" i="4"/>
  <c r="L151" i="4"/>
  <c r="N151" i="4"/>
  <c r="O151" i="4"/>
  <c r="P151" i="4"/>
  <c r="J152" i="4"/>
  <c r="K152" i="4"/>
  <c r="L152" i="4"/>
  <c r="N152" i="4"/>
  <c r="O152" i="4"/>
  <c r="P152" i="4"/>
  <c r="J153" i="4"/>
  <c r="K153" i="4"/>
  <c r="L153" i="4"/>
  <c r="R153" i="4" s="1"/>
  <c r="N153" i="4"/>
  <c r="O153" i="4"/>
  <c r="P153" i="4"/>
  <c r="J154" i="4"/>
  <c r="K154" i="4"/>
  <c r="L154" i="4"/>
  <c r="R154" i="4" s="1"/>
  <c r="N154" i="4"/>
  <c r="O154" i="4"/>
  <c r="P154" i="4"/>
  <c r="J155" i="4"/>
  <c r="K155" i="4"/>
  <c r="L155" i="4"/>
  <c r="N155" i="4"/>
  <c r="O155" i="4"/>
  <c r="P155" i="4"/>
  <c r="J156" i="4"/>
  <c r="K156" i="4"/>
  <c r="L156" i="4"/>
  <c r="N156" i="4"/>
  <c r="O156" i="4"/>
  <c r="P156" i="4"/>
  <c r="J157" i="4"/>
  <c r="K157" i="4"/>
  <c r="L157" i="4"/>
  <c r="N157" i="4"/>
  <c r="O157" i="4"/>
  <c r="P157" i="4"/>
  <c r="J158" i="4"/>
  <c r="K158" i="4"/>
  <c r="L158" i="4"/>
  <c r="R158" i="4" s="1"/>
  <c r="N158" i="4"/>
  <c r="O158" i="4"/>
  <c r="P158" i="4"/>
  <c r="J159" i="4"/>
  <c r="K159" i="4"/>
  <c r="L159" i="4"/>
  <c r="N159" i="4"/>
  <c r="O159" i="4"/>
  <c r="P159" i="4"/>
  <c r="J160" i="4"/>
  <c r="K160" i="4"/>
  <c r="L160" i="4"/>
  <c r="N160" i="4"/>
  <c r="O160" i="4"/>
  <c r="P160" i="4"/>
  <c r="R160" i="4" s="1"/>
  <c r="J161" i="4"/>
  <c r="K161" i="4"/>
  <c r="L161" i="4"/>
  <c r="N161" i="4"/>
  <c r="O161" i="4"/>
  <c r="P161" i="4"/>
  <c r="R161" i="4" s="1"/>
  <c r="J162" i="4"/>
  <c r="K162" i="4"/>
  <c r="L162" i="4"/>
  <c r="N162" i="4"/>
  <c r="O162" i="4"/>
  <c r="P162" i="4"/>
  <c r="J163" i="4"/>
  <c r="K163" i="4"/>
  <c r="L163" i="4"/>
  <c r="N163" i="4"/>
  <c r="O163" i="4"/>
  <c r="P163" i="4"/>
  <c r="J164" i="4"/>
  <c r="K164" i="4"/>
  <c r="L164" i="4"/>
  <c r="N164" i="4"/>
  <c r="O164" i="4"/>
  <c r="P164" i="4"/>
  <c r="J165" i="4"/>
  <c r="K165" i="4"/>
  <c r="L165" i="4"/>
  <c r="N165" i="4"/>
  <c r="O165" i="4"/>
  <c r="P165" i="4"/>
  <c r="J166" i="4"/>
  <c r="K166" i="4"/>
  <c r="L166" i="4"/>
  <c r="N166" i="4"/>
  <c r="O166" i="4"/>
  <c r="P166" i="4"/>
  <c r="J167" i="4"/>
  <c r="K167" i="4"/>
  <c r="L167" i="4"/>
  <c r="N167" i="4"/>
  <c r="O167" i="4"/>
  <c r="P167" i="4"/>
  <c r="J168" i="4"/>
  <c r="K168" i="4"/>
  <c r="L168" i="4"/>
  <c r="N168" i="4"/>
  <c r="O168" i="4"/>
  <c r="P168" i="4"/>
  <c r="J169" i="4"/>
  <c r="K169" i="4"/>
  <c r="L169" i="4"/>
  <c r="R169" i="4" s="1"/>
  <c r="N169" i="4"/>
  <c r="O169" i="4"/>
  <c r="P169" i="4"/>
  <c r="J170" i="4"/>
  <c r="K170" i="4"/>
  <c r="L170" i="4"/>
  <c r="N170" i="4"/>
  <c r="O170" i="4"/>
  <c r="P170" i="4"/>
  <c r="J171" i="4"/>
  <c r="K171" i="4"/>
  <c r="L171" i="4"/>
  <c r="N171" i="4"/>
  <c r="O171" i="4"/>
  <c r="P171" i="4"/>
  <c r="J172" i="4"/>
  <c r="K172" i="4"/>
  <c r="L172" i="4"/>
  <c r="N172" i="4"/>
  <c r="O172" i="4"/>
  <c r="P172" i="4"/>
  <c r="J173" i="4"/>
  <c r="K173" i="4"/>
  <c r="L173" i="4"/>
  <c r="N173" i="4"/>
  <c r="O173" i="4"/>
  <c r="P173" i="4"/>
  <c r="J174" i="4"/>
  <c r="K174" i="4"/>
  <c r="L174" i="4"/>
  <c r="N174" i="4"/>
  <c r="O174" i="4"/>
  <c r="P174" i="4"/>
  <c r="J175" i="4"/>
  <c r="K175" i="4"/>
  <c r="L175" i="4"/>
  <c r="N175" i="4"/>
  <c r="O175" i="4"/>
  <c r="P175" i="4"/>
  <c r="J176" i="4"/>
  <c r="K176" i="4"/>
  <c r="L176" i="4"/>
  <c r="R176" i="4" s="1"/>
  <c r="N176" i="4"/>
  <c r="O176" i="4"/>
  <c r="P176" i="4"/>
  <c r="J177" i="4"/>
  <c r="K177" i="4"/>
  <c r="L177" i="4"/>
  <c r="R177" i="4" s="1"/>
  <c r="N177" i="4"/>
  <c r="O177" i="4"/>
  <c r="P177" i="4"/>
  <c r="J178" i="4"/>
  <c r="K178" i="4"/>
  <c r="L178" i="4"/>
  <c r="R178" i="4" s="1"/>
  <c r="N178" i="4"/>
  <c r="O178" i="4"/>
  <c r="P178" i="4"/>
  <c r="J179" i="4"/>
  <c r="K179" i="4"/>
  <c r="L179" i="4"/>
  <c r="N179" i="4"/>
  <c r="O179" i="4"/>
  <c r="P179" i="4"/>
  <c r="J180" i="4"/>
  <c r="K180" i="4"/>
  <c r="L180" i="4"/>
  <c r="N180" i="4"/>
  <c r="O180" i="4"/>
  <c r="P180" i="4"/>
  <c r="J181" i="4"/>
  <c r="K181" i="4"/>
  <c r="L181" i="4"/>
  <c r="N181" i="4"/>
  <c r="O181" i="4"/>
  <c r="P181" i="4"/>
  <c r="J182" i="4"/>
  <c r="K182" i="4"/>
  <c r="L182" i="4"/>
  <c r="N182" i="4"/>
  <c r="O182" i="4"/>
  <c r="P182" i="4"/>
  <c r="J183" i="4"/>
  <c r="K183" i="4"/>
  <c r="L183" i="4"/>
  <c r="N183" i="4"/>
  <c r="O183" i="4"/>
  <c r="P183" i="4"/>
  <c r="R183" i="4" s="1"/>
  <c r="J184" i="4"/>
  <c r="K184" i="4"/>
  <c r="L184" i="4"/>
  <c r="N184" i="4"/>
  <c r="O184" i="4"/>
  <c r="P184" i="4"/>
  <c r="J185" i="4"/>
  <c r="K185" i="4"/>
  <c r="L185" i="4"/>
  <c r="R185" i="4" s="1"/>
  <c r="N185" i="4"/>
  <c r="O185" i="4"/>
  <c r="P185" i="4"/>
  <c r="J186" i="4"/>
  <c r="K186" i="4"/>
  <c r="L186" i="4"/>
  <c r="N186" i="4"/>
  <c r="O186" i="4"/>
  <c r="P186" i="4"/>
  <c r="R186" i="4" s="1"/>
  <c r="J187" i="4"/>
  <c r="K187" i="4"/>
  <c r="L187" i="4"/>
  <c r="N187" i="4"/>
  <c r="O187" i="4"/>
  <c r="P187" i="4"/>
  <c r="J188" i="4"/>
  <c r="K188" i="4"/>
  <c r="L188" i="4"/>
  <c r="N188" i="4"/>
  <c r="O188" i="4"/>
  <c r="P188" i="4"/>
  <c r="J189" i="4"/>
  <c r="K189" i="4"/>
  <c r="L189" i="4"/>
  <c r="R189" i="4" s="1"/>
  <c r="N189" i="4"/>
  <c r="O189" i="4"/>
  <c r="P189" i="4"/>
  <c r="J190" i="4"/>
  <c r="K190" i="4"/>
  <c r="L190" i="4"/>
  <c r="N190" i="4"/>
  <c r="O190" i="4"/>
  <c r="P190" i="4"/>
  <c r="J191" i="4"/>
  <c r="K191" i="4"/>
  <c r="L191" i="4"/>
  <c r="N191" i="4"/>
  <c r="O191" i="4"/>
  <c r="P191" i="4"/>
  <c r="J192" i="4"/>
  <c r="K192" i="4"/>
  <c r="L192" i="4"/>
  <c r="N192" i="4"/>
  <c r="O192" i="4"/>
  <c r="P192" i="4"/>
  <c r="R192" i="4" s="1"/>
  <c r="J193" i="4"/>
  <c r="K193" i="4"/>
  <c r="L193" i="4"/>
  <c r="N193" i="4"/>
  <c r="O193" i="4"/>
  <c r="P193" i="4"/>
  <c r="R193" i="4" s="1"/>
  <c r="J194" i="4"/>
  <c r="K194" i="4"/>
  <c r="L194" i="4"/>
  <c r="N194" i="4"/>
  <c r="O194" i="4"/>
  <c r="P194" i="4"/>
  <c r="J195" i="4"/>
  <c r="K195" i="4"/>
  <c r="L195" i="4"/>
  <c r="N195" i="4"/>
  <c r="O195" i="4"/>
  <c r="P195" i="4"/>
  <c r="J196" i="4"/>
  <c r="K196" i="4"/>
  <c r="L196" i="4"/>
  <c r="N196" i="4"/>
  <c r="O196" i="4"/>
  <c r="P196" i="4"/>
  <c r="J197" i="4"/>
  <c r="K197" i="4"/>
  <c r="L197" i="4"/>
  <c r="N197" i="4"/>
  <c r="O197" i="4"/>
  <c r="P197" i="4"/>
  <c r="J198" i="4"/>
  <c r="K198" i="4"/>
  <c r="L198" i="4"/>
  <c r="N198" i="4"/>
  <c r="O198" i="4"/>
  <c r="P198" i="4"/>
  <c r="J199" i="4"/>
  <c r="K199" i="4"/>
  <c r="L199" i="4"/>
  <c r="N199" i="4"/>
  <c r="O199" i="4"/>
  <c r="P199" i="4"/>
  <c r="J200" i="4"/>
  <c r="K200" i="4"/>
  <c r="L200" i="4"/>
  <c r="N200" i="4"/>
  <c r="O200" i="4"/>
  <c r="P200" i="4"/>
  <c r="R200" i="4" s="1"/>
  <c r="J201" i="4"/>
  <c r="K201" i="4"/>
  <c r="L201" i="4"/>
  <c r="N201" i="4"/>
  <c r="O201" i="4"/>
  <c r="P201" i="4"/>
  <c r="J202" i="4"/>
  <c r="K202" i="4"/>
  <c r="L202" i="4"/>
  <c r="N202" i="4"/>
  <c r="O202" i="4"/>
  <c r="P202" i="4"/>
  <c r="J203" i="4"/>
  <c r="K203" i="4"/>
  <c r="L203" i="4"/>
  <c r="N203" i="4"/>
  <c r="O203" i="4"/>
  <c r="P203" i="4"/>
  <c r="J204" i="4"/>
  <c r="K204" i="4"/>
  <c r="L204" i="4"/>
  <c r="N204" i="4"/>
  <c r="O204" i="4"/>
  <c r="P204" i="4"/>
  <c r="J205" i="4"/>
  <c r="K205" i="4"/>
  <c r="L205" i="4"/>
  <c r="N205" i="4"/>
  <c r="O205" i="4"/>
  <c r="P205" i="4"/>
  <c r="J206" i="4"/>
  <c r="K206" i="4"/>
  <c r="L206" i="4"/>
  <c r="R206" i="4" s="1"/>
  <c r="N206" i="4"/>
  <c r="O206" i="4"/>
  <c r="P206" i="4"/>
  <c r="J207" i="4"/>
  <c r="K207" i="4"/>
  <c r="L207" i="4"/>
  <c r="N207" i="4"/>
  <c r="O207" i="4"/>
  <c r="P207" i="4"/>
  <c r="J208" i="4"/>
  <c r="K208" i="4"/>
  <c r="L208" i="4"/>
  <c r="N208" i="4"/>
  <c r="O208" i="4"/>
  <c r="P208" i="4"/>
  <c r="J209" i="4"/>
  <c r="K209" i="4"/>
  <c r="L209" i="4"/>
  <c r="N209" i="4"/>
  <c r="O209" i="4"/>
  <c r="P209" i="4"/>
  <c r="J210" i="4"/>
  <c r="K210" i="4"/>
  <c r="L210" i="4"/>
  <c r="N210" i="4"/>
  <c r="O210" i="4"/>
  <c r="P210" i="4"/>
  <c r="J211" i="4"/>
  <c r="K211" i="4"/>
  <c r="L211" i="4"/>
  <c r="N211" i="4"/>
  <c r="O211" i="4"/>
  <c r="P211" i="4"/>
  <c r="J212" i="4"/>
  <c r="K212" i="4"/>
  <c r="L212" i="4"/>
  <c r="N212" i="4"/>
  <c r="O212" i="4"/>
  <c r="P212" i="4"/>
  <c r="J213" i="4"/>
  <c r="K213" i="4"/>
  <c r="L213" i="4"/>
  <c r="N213" i="4"/>
  <c r="O213" i="4"/>
  <c r="P213" i="4"/>
  <c r="J214" i="4"/>
  <c r="K214" i="4"/>
  <c r="L214" i="4"/>
  <c r="N214" i="4"/>
  <c r="O214" i="4"/>
  <c r="P214" i="4"/>
  <c r="J215" i="4"/>
  <c r="K215" i="4"/>
  <c r="L215" i="4"/>
  <c r="N215" i="4"/>
  <c r="O215" i="4"/>
  <c r="P215" i="4"/>
  <c r="R215" i="4" s="1"/>
  <c r="J216" i="4"/>
  <c r="K216" i="4"/>
  <c r="L216" i="4"/>
  <c r="N216" i="4"/>
  <c r="O216" i="4"/>
  <c r="P216" i="4"/>
  <c r="J217" i="4"/>
  <c r="K217" i="4"/>
  <c r="L217" i="4"/>
  <c r="N217" i="4"/>
  <c r="O217" i="4"/>
  <c r="P217" i="4"/>
  <c r="J218" i="4"/>
  <c r="K218" i="4"/>
  <c r="L218" i="4"/>
  <c r="N218" i="4"/>
  <c r="O218" i="4"/>
  <c r="P218" i="4"/>
  <c r="J219" i="4"/>
  <c r="K219" i="4"/>
  <c r="L219" i="4"/>
  <c r="N219" i="4"/>
  <c r="O219" i="4"/>
  <c r="P219" i="4"/>
  <c r="J220" i="4"/>
  <c r="K220" i="4"/>
  <c r="L220" i="4"/>
  <c r="N220" i="4"/>
  <c r="O220" i="4"/>
  <c r="P220" i="4"/>
  <c r="J221" i="4"/>
  <c r="K221" i="4"/>
  <c r="L221" i="4"/>
  <c r="N221" i="4"/>
  <c r="O221" i="4"/>
  <c r="P221" i="4"/>
  <c r="J222" i="4"/>
  <c r="K222" i="4"/>
  <c r="L222" i="4"/>
  <c r="N222" i="4"/>
  <c r="O222" i="4"/>
  <c r="P222" i="4"/>
  <c r="J223" i="4"/>
  <c r="K223" i="4"/>
  <c r="L223" i="4"/>
  <c r="N223" i="4"/>
  <c r="O223" i="4"/>
  <c r="P223" i="4"/>
  <c r="J224" i="4"/>
  <c r="K224" i="4"/>
  <c r="L224" i="4"/>
  <c r="N224" i="4"/>
  <c r="O224" i="4"/>
  <c r="P224" i="4"/>
  <c r="J225" i="4"/>
  <c r="K225" i="4"/>
  <c r="L225" i="4"/>
  <c r="N225" i="4"/>
  <c r="O225" i="4"/>
  <c r="P225" i="4"/>
  <c r="J226" i="4"/>
  <c r="K226" i="4"/>
  <c r="L226" i="4"/>
  <c r="R226" i="4" s="1"/>
  <c r="N226" i="4"/>
  <c r="O226" i="4"/>
  <c r="P226" i="4"/>
  <c r="J227" i="4"/>
  <c r="K227" i="4"/>
  <c r="L227" i="4"/>
  <c r="N227" i="4"/>
  <c r="O227" i="4"/>
  <c r="P227" i="4"/>
  <c r="J228" i="4"/>
  <c r="K228" i="4"/>
  <c r="L228" i="4"/>
  <c r="N228" i="4"/>
  <c r="O228" i="4"/>
  <c r="P228" i="4"/>
  <c r="J229" i="4"/>
  <c r="K229" i="4"/>
  <c r="L229" i="4"/>
  <c r="N229" i="4"/>
  <c r="O229" i="4"/>
  <c r="P229" i="4"/>
  <c r="J230" i="4"/>
  <c r="K230" i="4"/>
  <c r="L230" i="4"/>
  <c r="N230" i="4"/>
  <c r="O230" i="4"/>
  <c r="P230" i="4"/>
  <c r="J231" i="4"/>
  <c r="K231" i="4"/>
  <c r="L231" i="4"/>
  <c r="N231" i="4"/>
  <c r="O231" i="4"/>
  <c r="P231" i="4"/>
  <c r="R231" i="4" s="1"/>
  <c r="J232" i="4"/>
  <c r="K232" i="4"/>
  <c r="L232" i="4"/>
  <c r="N232" i="4"/>
  <c r="O232" i="4"/>
  <c r="P232" i="4"/>
  <c r="J233" i="4"/>
  <c r="K233" i="4"/>
  <c r="L233" i="4"/>
  <c r="N233" i="4"/>
  <c r="O233" i="4"/>
  <c r="P233" i="4"/>
  <c r="J234" i="4"/>
  <c r="K234" i="4"/>
  <c r="L234" i="4"/>
  <c r="N234" i="4"/>
  <c r="O234" i="4"/>
  <c r="P234" i="4"/>
  <c r="J235" i="4"/>
  <c r="K235" i="4"/>
  <c r="L235" i="4"/>
  <c r="N235" i="4"/>
  <c r="O235" i="4"/>
  <c r="P235" i="4"/>
  <c r="R235" i="4" s="1"/>
  <c r="J236" i="4"/>
  <c r="K236" i="4"/>
  <c r="L236" i="4"/>
  <c r="N236" i="4"/>
  <c r="O236" i="4"/>
  <c r="P236" i="4"/>
  <c r="J237" i="4"/>
  <c r="K237" i="4"/>
  <c r="L237" i="4"/>
  <c r="N237" i="4"/>
  <c r="O237" i="4"/>
  <c r="P237" i="4"/>
  <c r="J238" i="4"/>
  <c r="K238" i="4"/>
  <c r="L238" i="4"/>
  <c r="N238" i="4"/>
  <c r="O238" i="4"/>
  <c r="P238" i="4"/>
  <c r="J239" i="4"/>
  <c r="K239" i="4"/>
  <c r="L239" i="4"/>
  <c r="N239" i="4"/>
  <c r="O239" i="4"/>
  <c r="P239" i="4"/>
  <c r="J240" i="4"/>
  <c r="K240" i="4"/>
  <c r="L240" i="4"/>
  <c r="N240" i="4"/>
  <c r="O240" i="4"/>
  <c r="P240" i="4"/>
  <c r="R240" i="4" s="1"/>
  <c r="J241" i="4"/>
  <c r="K241" i="4"/>
  <c r="L241" i="4"/>
  <c r="N241" i="4"/>
  <c r="O241" i="4"/>
  <c r="P241" i="4"/>
  <c r="J242" i="4"/>
  <c r="K242" i="4"/>
  <c r="L242" i="4"/>
  <c r="N242" i="4"/>
  <c r="O242" i="4"/>
  <c r="P242" i="4"/>
  <c r="J243" i="4"/>
  <c r="K243" i="4"/>
  <c r="L243" i="4"/>
  <c r="N243" i="4"/>
  <c r="O243" i="4"/>
  <c r="P243" i="4"/>
  <c r="J244" i="4"/>
  <c r="K244" i="4"/>
  <c r="L244" i="4"/>
  <c r="N244" i="4"/>
  <c r="O244" i="4"/>
  <c r="P244" i="4"/>
  <c r="R244" i="4"/>
  <c r="S244" i="4" s="1"/>
  <c r="J245" i="4"/>
  <c r="K245" i="4"/>
  <c r="L245" i="4"/>
  <c r="R245" i="4" s="1"/>
  <c r="N245" i="4"/>
  <c r="O245" i="4"/>
  <c r="P245" i="4"/>
  <c r="J246" i="4"/>
  <c r="K246" i="4"/>
  <c r="L246" i="4"/>
  <c r="N246" i="4"/>
  <c r="O246" i="4"/>
  <c r="P246" i="4"/>
  <c r="J247" i="4"/>
  <c r="K247" i="4"/>
  <c r="L247" i="4"/>
  <c r="N247" i="4"/>
  <c r="O247" i="4"/>
  <c r="P247" i="4"/>
  <c r="J248" i="4"/>
  <c r="K248" i="4"/>
  <c r="L248" i="4"/>
  <c r="N248" i="4"/>
  <c r="O248" i="4"/>
  <c r="P248" i="4"/>
  <c r="J249" i="4"/>
  <c r="K249" i="4"/>
  <c r="L249" i="4"/>
  <c r="R249" i="4" s="1"/>
  <c r="N249" i="4"/>
  <c r="O249" i="4"/>
  <c r="P249" i="4"/>
  <c r="J250" i="4"/>
  <c r="K250" i="4"/>
  <c r="L250" i="4"/>
  <c r="N250" i="4"/>
  <c r="O250" i="4"/>
  <c r="P250" i="4"/>
  <c r="J251" i="4"/>
  <c r="K251" i="4"/>
  <c r="L251" i="4"/>
  <c r="R251" i="4" s="1"/>
  <c r="N251" i="4"/>
  <c r="O251" i="4"/>
  <c r="P251" i="4"/>
  <c r="J252" i="4"/>
  <c r="K252" i="4"/>
  <c r="L252" i="4"/>
  <c r="N252" i="4"/>
  <c r="O252" i="4"/>
  <c r="P252" i="4"/>
  <c r="J253" i="4"/>
  <c r="K253" i="4"/>
  <c r="L253" i="4"/>
  <c r="N253" i="4"/>
  <c r="O253" i="4"/>
  <c r="P253" i="4"/>
  <c r="J254" i="4"/>
  <c r="K254" i="4"/>
  <c r="L254" i="4"/>
  <c r="N254" i="4"/>
  <c r="O254" i="4"/>
  <c r="P254" i="4"/>
  <c r="J255" i="4"/>
  <c r="K255" i="4"/>
  <c r="L255" i="4"/>
  <c r="N255" i="4"/>
  <c r="O255" i="4"/>
  <c r="P255" i="4"/>
  <c r="J256" i="4"/>
  <c r="K256" i="4"/>
  <c r="L256" i="4"/>
  <c r="N256" i="4"/>
  <c r="O256" i="4"/>
  <c r="P256" i="4"/>
  <c r="J257" i="4"/>
  <c r="K257" i="4"/>
  <c r="L257" i="4"/>
  <c r="N257" i="4"/>
  <c r="O257" i="4"/>
  <c r="P257" i="4"/>
  <c r="J258" i="4"/>
  <c r="K258" i="4"/>
  <c r="L258" i="4"/>
  <c r="R258" i="4" s="1"/>
  <c r="S258" i="4" s="1"/>
  <c r="N258" i="4"/>
  <c r="O258" i="4"/>
  <c r="P258" i="4"/>
  <c r="J259" i="4"/>
  <c r="K259" i="4"/>
  <c r="L259" i="4"/>
  <c r="N259" i="4"/>
  <c r="O259" i="4"/>
  <c r="P259" i="4"/>
  <c r="J260" i="4"/>
  <c r="K260" i="4"/>
  <c r="L260" i="4"/>
  <c r="N260" i="4"/>
  <c r="O260" i="4"/>
  <c r="P260" i="4"/>
  <c r="J261" i="4"/>
  <c r="K261" i="4"/>
  <c r="L261" i="4"/>
  <c r="R261" i="4" s="1"/>
  <c r="N261" i="4"/>
  <c r="O261" i="4"/>
  <c r="P261" i="4"/>
  <c r="J262" i="4"/>
  <c r="K262" i="4"/>
  <c r="L262" i="4"/>
  <c r="N262" i="4"/>
  <c r="O262" i="4"/>
  <c r="P262" i="4"/>
  <c r="J263" i="4"/>
  <c r="K263" i="4"/>
  <c r="L263" i="4"/>
  <c r="R263" i="4" s="1"/>
  <c r="N263" i="4"/>
  <c r="O263" i="4"/>
  <c r="P263" i="4"/>
  <c r="J264" i="4"/>
  <c r="K264" i="4"/>
  <c r="L264" i="4"/>
  <c r="N264" i="4"/>
  <c r="O264" i="4"/>
  <c r="P264" i="4"/>
  <c r="J265" i="4"/>
  <c r="K265" i="4"/>
  <c r="L265" i="4"/>
  <c r="N265" i="4"/>
  <c r="O265" i="4"/>
  <c r="P265" i="4"/>
  <c r="J266" i="4"/>
  <c r="K266" i="4"/>
  <c r="L266" i="4"/>
  <c r="N266" i="4"/>
  <c r="O266" i="4"/>
  <c r="P266" i="4"/>
  <c r="J267" i="4"/>
  <c r="K267" i="4"/>
  <c r="L267" i="4"/>
  <c r="N267" i="4"/>
  <c r="O267" i="4"/>
  <c r="P267" i="4"/>
  <c r="J268" i="4"/>
  <c r="K268" i="4"/>
  <c r="L268" i="4"/>
  <c r="N268" i="4"/>
  <c r="O268" i="4"/>
  <c r="P268" i="4"/>
  <c r="R268" i="4" s="1"/>
  <c r="J269" i="4"/>
  <c r="K269" i="4"/>
  <c r="L269" i="4"/>
  <c r="N269" i="4"/>
  <c r="O269" i="4"/>
  <c r="P269" i="4"/>
  <c r="J270" i="4"/>
  <c r="K270" i="4"/>
  <c r="L270" i="4"/>
  <c r="N270" i="4"/>
  <c r="O270" i="4"/>
  <c r="P270" i="4"/>
  <c r="J271" i="4"/>
  <c r="K271" i="4"/>
  <c r="L271" i="4"/>
  <c r="R271" i="4" s="1"/>
  <c r="N271" i="4"/>
  <c r="O271" i="4"/>
  <c r="P271" i="4"/>
  <c r="J272" i="4"/>
  <c r="K272" i="4"/>
  <c r="L272" i="4"/>
  <c r="N272" i="4"/>
  <c r="O272" i="4"/>
  <c r="P272" i="4"/>
  <c r="J273" i="4"/>
  <c r="K273" i="4"/>
  <c r="L273" i="4"/>
  <c r="N273" i="4"/>
  <c r="O273" i="4"/>
  <c r="P273" i="4"/>
  <c r="J274" i="4"/>
  <c r="K274" i="4"/>
  <c r="L274" i="4"/>
  <c r="N274" i="4"/>
  <c r="O274" i="4"/>
  <c r="P274" i="4"/>
  <c r="J275" i="4"/>
  <c r="K275" i="4"/>
  <c r="L275" i="4"/>
  <c r="N275" i="4"/>
  <c r="O275" i="4"/>
  <c r="P275" i="4"/>
  <c r="J276" i="4"/>
  <c r="K276" i="4"/>
  <c r="L276" i="4"/>
  <c r="N276" i="4"/>
  <c r="O276" i="4"/>
  <c r="P276" i="4"/>
  <c r="J277" i="4"/>
  <c r="K277" i="4"/>
  <c r="L277" i="4"/>
  <c r="N277" i="4"/>
  <c r="O277" i="4"/>
  <c r="P277" i="4"/>
  <c r="J278" i="4"/>
  <c r="K278" i="4"/>
  <c r="L278" i="4"/>
  <c r="R278" i="4" s="1"/>
  <c r="N278" i="4"/>
  <c r="O278" i="4"/>
  <c r="P278" i="4"/>
  <c r="J279" i="4"/>
  <c r="K279" i="4"/>
  <c r="L279" i="4"/>
  <c r="R279" i="4" s="1"/>
  <c r="N279" i="4"/>
  <c r="O279" i="4"/>
  <c r="P279" i="4"/>
  <c r="J280" i="4"/>
  <c r="K280" i="4"/>
  <c r="L280" i="4"/>
  <c r="N280" i="4"/>
  <c r="O280" i="4"/>
  <c r="P280" i="4"/>
  <c r="J281" i="4"/>
  <c r="K281" i="4"/>
  <c r="L281" i="4"/>
  <c r="N281" i="4"/>
  <c r="O281" i="4"/>
  <c r="P281" i="4"/>
  <c r="J282" i="4"/>
  <c r="K282" i="4"/>
  <c r="L282" i="4"/>
  <c r="N282" i="4"/>
  <c r="O282" i="4"/>
  <c r="P282" i="4"/>
  <c r="J283" i="4"/>
  <c r="K283" i="4"/>
  <c r="L283" i="4"/>
  <c r="N283" i="4"/>
  <c r="O283" i="4"/>
  <c r="P283" i="4"/>
  <c r="J284" i="4"/>
  <c r="K284" i="4"/>
  <c r="L284" i="4"/>
  <c r="N284" i="4"/>
  <c r="O284" i="4"/>
  <c r="P284" i="4"/>
  <c r="J285" i="4"/>
  <c r="K285" i="4"/>
  <c r="L285" i="4"/>
  <c r="N285" i="4"/>
  <c r="O285" i="4"/>
  <c r="P285" i="4"/>
  <c r="J286" i="4"/>
  <c r="K286" i="4"/>
  <c r="L286" i="4"/>
  <c r="N286" i="4"/>
  <c r="O286" i="4"/>
  <c r="P286" i="4"/>
  <c r="J287" i="4"/>
  <c r="K287" i="4"/>
  <c r="L287" i="4"/>
  <c r="N287" i="4"/>
  <c r="O287" i="4"/>
  <c r="P287" i="4"/>
  <c r="J288" i="4"/>
  <c r="K288" i="4"/>
  <c r="L288" i="4"/>
  <c r="N288" i="4"/>
  <c r="O288" i="4"/>
  <c r="P288" i="4"/>
  <c r="J289" i="4"/>
  <c r="K289" i="4"/>
  <c r="L289" i="4"/>
  <c r="N289" i="4"/>
  <c r="O289" i="4"/>
  <c r="P289" i="4"/>
  <c r="J290" i="4"/>
  <c r="K290" i="4"/>
  <c r="L290" i="4"/>
  <c r="R290" i="4" s="1"/>
  <c r="N290" i="4"/>
  <c r="O290" i="4"/>
  <c r="P290" i="4"/>
  <c r="J291" i="4"/>
  <c r="K291" i="4"/>
  <c r="L291" i="4"/>
  <c r="N291" i="4"/>
  <c r="O291" i="4"/>
  <c r="P291" i="4"/>
  <c r="J292" i="4"/>
  <c r="K292" i="4"/>
  <c r="L292" i="4"/>
  <c r="N292" i="4"/>
  <c r="O292" i="4"/>
  <c r="P292" i="4"/>
  <c r="J293" i="4"/>
  <c r="K293" i="4"/>
  <c r="L293" i="4"/>
  <c r="N293" i="4"/>
  <c r="O293" i="4"/>
  <c r="P293" i="4"/>
  <c r="J294" i="4"/>
  <c r="K294" i="4"/>
  <c r="L294" i="4"/>
  <c r="N294" i="4"/>
  <c r="O294" i="4"/>
  <c r="P294" i="4"/>
  <c r="J295" i="4"/>
  <c r="K295" i="4"/>
  <c r="L295" i="4"/>
  <c r="R295" i="4" s="1"/>
  <c r="N295" i="4"/>
  <c r="O295" i="4"/>
  <c r="P295" i="4"/>
  <c r="J296" i="4"/>
  <c r="K296" i="4"/>
  <c r="L296" i="4"/>
  <c r="N296" i="4"/>
  <c r="O296" i="4"/>
  <c r="P296" i="4"/>
  <c r="J297" i="4"/>
  <c r="K297" i="4"/>
  <c r="L297" i="4"/>
  <c r="N297" i="4"/>
  <c r="O297" i="4"/>
  <c r="P297" i="4"/>
  <c r="J298" i="4"/>
  <c r="K298" i="4"/>
  <c r="L298" i="4"/>
  <c r="N298" i="4"/>
  <c r="O298" i="4"/>
  <c r="P298" i="4"/>
  <c r="J299" i="4"/>
  <c r="K299" i="4"/>
  <c r="L299" i="4"/>
  <c r="N299" i="4"/>
  <c r="O299" i="4"/>
  <c r="P299" i="4"/>
  <c r="J300" i="4"/>
  <c r="K300" i="4"/>
  <c r="L300" i="4"/>
  <c r="N300" i="4"/>
  <c r="O300" i="4"/>
  <c r="P300" i="4"/>
  <c r="J301" i="4"/>
  <c r="K301" i="4"/>
  <c r="L301" i="4"/>
  <c r="N301" i="4"/>
  <c r="O301" i="4"/>
  <c r="P301" i="4"/>
  <c r="J302" i="4"/>
  <c r="K302" i="4"/>
  <c r="L302" i="4"/>
  <c r="N302" i="4"/>
  <c r="O302" i="4"/>
  <c r="P302" i="4"/>
  <c r="J303" i="4"/>
  <c r="K303" i="4"/>
  <c r="L303" i="4"/>
  <c r="N303" i="4"/>
  <c r="O303" i="4"/>
  <c r="P303" i="4"/>
  <c r="J304" i="4"/>
  <c r="K304" i="4"/>
  <c r="L304" i="4"/>
  <c r="N304" i="4"/>
  <c r="O304" i="4"/>
  <c r="P304" i="4"/>
  <c r="J305" i="4"/>
  <c r="K305" i="4"/>
  <c r="L305" i="4"/>
  <c r="N305" i="4"/>
  <c r="O305" i="4"/>
  <c r="P305" i="4"/>
  <c r="J306" i="4"/>
  <c r="K306" i="4"/>
  <c r="L306" i="4"/>
  <c r="N306" i="4"/>
  <c r="O306" i="4"/>
  <c r="P306" i="4"/>
  <c r="J307" i="4"/>
  <c r="K307" i="4"/>
  <c r="L307" i="4"/>
  <c r="N307" i="4"/>
  <c r="O307" i="4"/>
  <c r="P307" i="4"/>
  <c r="J308" i="4"/>
  <c r="K308" i="4"/>
  <c r="L308" i="4"/>
  <c r="N308" i="4"/>
  <c r="O308" i="4"/>
  <c r="P308" i="4"/>
  <c r="R308" i="4" s="1"/>
  <c r="J309" i="4"/>
  <c r="K309" i="4"/>
  <c r="L309" i="4"/>
  <c r="N309" i="4"/>
  <c r="O309" i="4"/>
  <c r="P309" i="4"/>
  <c r="J310" i="4"/>
  <c r="K310" i="4"/>
  <c r="L310" i="4"/>
  <c r="N310" i="4"/>
  <c r="O310" i="4"/>
  <c r="P310" i="4"/>
  <c r="J311" i="4"/>
  <c r="K311" i="4"/>
  <c r="L311" i="4"/>
  <c r="N311" i="4"/>
  <c r="O311" i="4"/>
  <c r="P311" i="4"/>
  <c r="W186" i="4"/>
  <c r="X186" i="4" s="1"/>
  <c r="P3" i="4"/>
  <c r="O3" i="4"/>
  <c r="N3" i="4"/>
  <c r="L3" i="4"/>
  <c r="K3" i="4"/>
  <c r="J3" i="4"/>
  <c r="W2" i="4"/>
  <c r="X2" i="4" s="1"/>
  <c r="P2" i="4"/>
  <c r="O2" i="4"/>
  <c r="N2" i="4"/>
  <c r="L2" i="4"/>
  <c r="K2" i="4"/>
  <c r="J2" i="4"/>
  <c r="N20" i="23" l="1"/>
  <c r="N23" i="23"/>
  <c r="N22" i="23"/>
  <c r="N19" i="23"/>
  <c r="B38" i="23"/>
  <c r="B19" i="23" s="1"/>
  <c r="N21" i="23"/>
  <c r="C38" i="23"/>
  <c r="R43" i="28"/>
  <c r="R37" i="28"/>
  <c r="R29" i="28"/>
  <c r="S43" i="28"/>
  <c r="S37" i="28"/>
  <c r="S29" i="28"/>
  <c r="U43" i="28"/>
  <c r="U37" i="28"/>
  <c r="U29" i="28"/>
  <c r="O37" i="28"/>
  <c r="O29" i="28"/>
  <c r="O43" i="28"/>
  <c r="N43" i="28"/>
  <c r="N37" i="28"/>
  <c r="N29" i="28"/>
  <c r="Q43" i="28"/>
  <c r="Q37" i="28"/>
  <c r="Q29" i="28"/>
  <c r="T43" i="28"/>
  <c r="T37" i="28"/>
  <c r="T29" i="28"/>
  <c r="P29" i="28"/>
  <c r="P43" i="28"/>
  <c r="P37" i="28"/>
  <c r="X29" i="26"/>
  <c r="N30" i="26"/>
  <c r="O30" i="26"/>
  <c r="Q30" i="26"/>
  <c r="U30" i="26"/>
  <c r="P30" i="26"/>
  <c r="T38" i="26"/>
  <c r="U38" i="26"/>
  <c r="P38" i="26"/>
  <c r="S30" i="26"/>
  <c r="X37" i="26"/>
  <c r="O38" i="26" s="1"/>
  <c r="S38" i="26"/>
  <c r="X43" i="26"/>
  <c r="O44" i="26" s="1"/>
  <c r="R30" i="26"/>
  <c r="V30" i="26"/>
  <c r="V32" i="26" s="1"/>
  <c r="K24" i="28"/>
  <c r="J22" i="28"/>
  <c r="W25" i="26"/>
  <c r="T26" i="26" s="1"/>
  <c r="X24" i="26"/>
  <c r="H23" i="28"/>
  <c r="D21" i="28"/>
  <c r="N25" i="28"/>
  <c r="N24" i="28"/>
  <c r="Q25" i="28"/>
  <c r="Q24" i="28"/>
  <c r="T25" i="28"/>
  <c r="T24" i="28"/>
  <c r="P25" i="28"/>
  <c r="P24" i="28"/>
  <c r="R25" i="28"/>
  <c r="R24" i="28"/>
  <c r="S25" i="28"/>
  <c r="S24" i="28"/>
  <c r="U25" i="28"/>
  <c r="U24" i="28"/>
  <c r="O25" i="28"/>
  <c r="O24" i="28"/>
  <c r="U26" i="26"/>
  <c r="N26" i="26"/>
  <c r="V25" i="28"/>
  <c r="V24" i="28"/>
  <c r="E46" i="23"/>
  <c r="E47" i="23"/>
  <c r="E23" i="23" s="1"/>
  <c r="G45" i="23"/>
  <c r="D45" i="23"/>
  <c r="B42" i="23"/>
  <c r="G44" i="23"/>
  <c r="F46" i="23"/>
  <c r="O23" i="23"/>
  <c r="O22" i="23"/>
  <c r="O19" i="23"/>
  <c r="J23" i="28"/>
  <c r="I21" i="28"/>
  <c r="H20" i="28"/>
  <c r="L47" i="28"/>
  <c r="G46" i="23"/>
  <c r="G43" i="23"/>
  <c r="G39" i="23"/>
  <c r="B41" i="23"/>
  <c r="F38" i="23"/>
  <c r="G42" i="23"/>
  <c r="D39" i="23"/>
  <c r="D43" i="23"/>
  <c r="H21" i="28"/>
  <c r="H22" i="28"/>
  <c r="I22" i="28"/>
  <c r="G19" i="28"/>
  <c r="H19" i="28"/>
  <c r="J21" i="28"/>
  <c r="J20" i="28"/>
  <c r="I20" i="28"/>
  <c r="R311" i="6"/>
  <c r="R310" i="6"/>
  <c r="AB310" i="6" s="1"/>
  <c r="R306" i="6"/>
  <c r="R304" i="6"/>
  <c r="R295" i="6"/>
  <c r="R300" i="6"/>
  <c r="R299" i="6"/>
  <c r="R308" i="6"/>
  <c r="AB308" i="6" s="1"/>
  <c r="R307" i="6"/>
  <c r="R297" i="6"/>
  <c r="AB297" i="6" s="1"/>
  <c r="R305" i="6"/>
  <c r="R302" i="6"/>
  <c r="AB302" i="6" s="1"/>
  <c r="R292" i="5"/>
  <c r="R290" i="5"/>
  <c r="R306" i="5"/>
  <c r="R305" i="5"/>
  <c r="R299" i="5"/>
  <c r="R296" i="5"/>
  <c r="R304" i="5"/>
  <c r="R288" i="5"/>
  <c r="AB288" i="5" s="1"/>
  <c r="R310" i="5"/>
  <c r="R309" i="5"/>
  <c r="R303" i="5"/>
  <c r="R300" i="5"/>
  <c r="R283" i="5"/>
  <c r="R282" i="5"/>
  <c r="O20" i="23"/>
  <c r="Q19" i="23"/>
  <c r="P21" i="23"/>
  <c r="P23" i="23"/>
  <c r="P20" i="23"/>
  <c r="P22" i="23"/>
  <c r="E44" i="23"/>
  <c r="D41" i="23"/>
  <c r="D38" i="23"/>
  <c r="P19" i="23"/>
  <c r="Q21" i="23"/>
  <c r="F47" i="23"/>
  <c r="G47" i="23"/>
  <c r="Q20" i="23"/>
  <c r="Q22" i="23"/>
  <c r="E42" i="23"/>
  <c r="O21" i="23"/>
  <c r="Q23" i="23"/>
  <c r="S20" i="23"/>
  <c r="S22" i="23"/>
  <c r="R19" i="23"/>
  <c r="R21" i="23"/>
  <c r="R23" i="23"/>
  <c r="R20" i="23"/>
  <c r="R22" i="23"/>
  <c r="S19" i="23"/>
  <c r="T21" i="23"/>
  <c r="T23" i="23"/>
  <c r="T20" i="23"/>
  <c r="T22" i="23"/>
  <c r="U19" i="23"/>
  <c r="S21" i="23"/>
  <c r="S23" i="23"/>
  <c r="B40" i="23"/>
  <c r="T19" i="23"/>
  <c r="B39" i="23"/>
  <c r="B43" i="23"/>
  <c r="B44" i="23"/>
  <c r="B45" i="23"/>
  <c r="U20" i="23"/>
  <c r="U22" i="23"/>
  <c r="U21" i="23"/>
  <c r="U23" i="23"/>
  <c r="R298" i="4"/>
  <c r="R282" i="4"/>
  <c r="AD259" i="5"/>
  <c r="L41" i="28"/>
  <c r="L39" i="28"/>
  <c r="L38" i="28"/>
  <c r="L43" i="28"/>
  <c r="L40" i="28"/>
  <c r="L46" i="28"/>
  <c r="L42" i="28"/>
  <c r="L45" i="28"/>
  <c r="L44" i="28"/>
  <c r="E20" i="28"/>
  <c r="G23" i="28"/>
  <c r="AB306" i="6"/>
  <c r="AB298" i="6"/>
  <c r="AB300" i="6"/>
  <c r="S229" i="6"/>
  <c r="AB305" i="6"/>
  <c r="S233" i="6"/>
  <c r="AB233" i="6"/>
  <c r="AD233" i="6"/>
  <c r="S230" i="6"/>
  <c r="S231" i="6"/>
  <c r="Z280" i="6"/>
  <c r="AA280" i="6" s="1"/>
  <c r="D280" i="18" s="1"/>
  <c r="W277" i="6"/>
  <c r="X277" i="6" s="1"/>
  <c r="Z276" i="6"/>
  <c r="AA276" i="6" s="1"/>
  <c r="D276" i="18" s="1"/>
  <c r="W273" i="6"/>
  <c r="X273" i="6" s="1"/>
  <c r="Z272" i="6"/>
  <c r="AA272" i="6" s="1"/>
  <c r="D272" i="18" s="1"/>
  <c r="W269" i="6"/>
  <c r="X269" i="6" s="1"/>
  <c r="Z268" i="6"/>
  <c r="AA268" i="6" s="1"/>
  <c r="D268" i="18" s="1"/>
  <c r="W265" i="6"/>
  <c r="X265" i="6" s="1"/>
  <c r="Z264" i="6"/>
  <c r="AA264" i="6" s="1"/>
  <c r="D264" i="18" s="1"/>
  <c r="W261" i="6"/>
  <c r="X261" i="6" s="1"/>
  <c r="Z260" i="6"/>
  <c r="AA260" i="6" s="1"/>
  <c r="D260" i="18" s="1"/>
  <c r="W257" i="6"/>
  <c r="X257" i="6" s="1"/>
  <c r="Z256" i="6"/>
  <c r="AA256" i="6" s="1"/>
  <c r="D256" i="18" s="1"/>
  <c r="W253" i="6"/>
  <c r="X253" i="6" s="1"/>
  <c r="Z252" i="6"/>
  <c r="AA252" i="6" s="1"/>
  <c r="D252" i="18" s="1"/>
  <c r="W249" i="6"/>
  <c r="X249" i="6" s="1"/>
  <c r="Z248" i="6"/>
  <c r="AA248" i="6" s="1"/>
  <c r="D248" i="18" s="1"/>
  <c r="W245" i="6"/>
  <c r="X245" i="6" s="1"/>
  <c r="Z244" i="6"/>
  <c r="AA244" i="6" s="1"/>
  <c r="D244" i="18" s="1"/>
  <c r="W241" i="6"/>
  <c r="X241" i="6" s="1"/>
  <c r="Z240" i="6"/>
  <c r="AA240" i="6" s="1"/>
  <c r="D240" i="18" s="1"/>
  <c r="W237" i="6"/>
  <c r="X237" i="6" s="1"/>
  <c r="Z236" i="6"/>
  <c r="AA236" i="6" s="1"/>
  <c r="D236" i="18" s="1"/>
  <c r="Z233" i="6"/>
  <c r="AA233" i="6" s="1"/>
  <c r="D233" i="18" s="1"/>
  <c r="W229" i="6"/>
  <c r="X229" i="6" s="1"/>
  <c r="Z225" i="6"/>
  <c r="AA225" i="6" s="1"/>
  <c r="D225" i="18" s="1"/>
  <c r="W220" i="6"/>
  <c r="X220" i="6" s="1"/>
  <c r="S172" i="6"/>
  <c r="S141" i="6"/>
  <c r="S109" i="6"/>
  <c r="S78" i="6"/>
  <c r="W233" i="6"/>
  <c r="X233" i="6" s="1"/>
  <c r="Z228" i="6"/>
  <c r="AA228" i="6" s="1"/>
  <c r="D228" i="18" s="1"/>
  <c r="W218" i="6"/>
  <c r="X218" i="6" s="1"/>
  <c r="Z217" i="6"/>
  <c r="AA217" i="6" s="1"/>
  <c r="D217" i="18" s="1"/>
  <c r="S174" i="6"/>
  <c r="S143" i="6"/>
  <c r="R2" i="6"/>
  <c r="W280" i="6"/>
  <c r="X280" i="6" s="1"/>
  <c r="Z279" i="6"/>
  <c r="AA279" i="6" s="1"/>
  <c r="D279" i="18" s="1"/>
  <c r="W276" i="6"/>
  <c r="X276" i="6" s="1"/>
  <c r="Z275" i="6"/>
  <c r="AA275" i="6" s="1"/>
  <c r="D275" i="18" s="1"/>
  <c r="W272" i="6"/>
  <c r="X272" i="6" s="1"/>
  <c r="Z271" i="6"/>
  <c r="AA271" i="6" s="1"/>
  <c r="D271" i="18" s="1"/>
  <c r="W268" i="6"/>
  <c r="X268" i="6" s="1"/>
  <c r="Z267" i="6"/>
  <c r="AA267" i="6" s="1"/>
  <c r="D267" i="18" s="1"/>
  <c r="W264" i="6"/>
  <c r="X264" i="6" s="1"/>
  <c r="Z263" i="6"/>
  <c r="AA263" i="6" s="1"/>
  <c r="D263" i="18" s="1"/>
  <c r="W260" i="6"/>
  <c r="X260" i="6" s="1"/>
  <c r="Z259" i="6"/>
  <c r="AA259" i="6" s="1"/>
  <c r="D259" i="18" s="1"/>
  <c r="W256" i="6"/>
  <c r="X256" i="6" s="1"/>
  <c r="Z255" i="6"/>
  <c r="AA255" i="6" s="1"/>
  <c r="D255" i="18" s="1"/>
  <c r="W252" i="6"/>
  <c r="X252" i="6" s="1"/>
  <c r="Z251" i="6"/>
  <c r="AA251" i="6" s="1"/>
  <c r="D251" i="18" s="1"/>
  <c r="W248" i="6"/>
  <c r="X248" i="6" s="1"/>
  <c r="Z247" i="6"/>
  <c r="AA247" i="6" s="1"/>
  <c r="D247" i="18" s="1"/>
  <c r="W244" i="6"/>
  <c r="X244" i="6" s="1"/>
  <c r="Z243" i="6"/>
  <c r="AA243" i="6" s="1"/>
  <c r="D243" i="18" s="1"/>
  <c r="W240" i="6"/>
  <c r="X240" i="6" s="1"/>
  <c r="Z239" i="6"/>
  <c r="AA239" i="6" s="1"/>
  <c r="D239" i="18" s="1"/>
  <c r="W236" i="6"/>
  <c r="X236" i="6" s="1"/>
  <c r="Z235" i="6"/>
  <c r="AA235" i="6" s="1"/>
  <c r="D235" i="18" s="1"/>
  <c r="Z232" i="6"/>
  <c r="AA232" i="6" s="1"/>
  <c r="D232" i="18" s="1"/>
  <c r="W228" i="6"/>
  <c r="X228" i="6" s="1"/>
  <c r="Z227" i="6"/>
  <c r="AA227" i="6" s="1"/>
  <c r="D227" i="18" s="1"/>
  <c r="W225" i="6"/>
  <c r="X225" i="6" s="1"/>
  <c r="Z206" i="6"/>
  <c r="AA206" i="6" s="1"/>
  <c r="D206" i="18" s="1"/>
  <c r="S179" i="6"/>
  <c r="S158" i="6"/>
  <c r="S149" i="6"/>
  <c r="S118" i="6"/>
  <c r="S92" i="6"/>
  <c r="S90" i="6"/>
  <c r="AB309" i="6"/>
  <c r="AB301" i="6"/>
  <c r="W232" i="6"/>
  <c r="X232" i="6" s="1"/>
  <c r="Z231" i="6"/>
  <c r="AA231" i="6" s="1"/>
  <c r="D231" i="18" s="1"/>
  <c r="W224" i="6"/>
  <c r="X224" i="6" s="1"/>
  <c r="Z223" i="6"/>
  <c r="AA223" i="6" s="1"/>
  <c r="D223" i="18" s="1"/>
  <c r="W217" i="6"/>
  <c r="X217" i="6" s="1"/>
  <c r="Z216" i="6"/>
  <c r="AA216" i="6" s="1"/>
  <c r="D216" i="18" s="1"/>
  <c r="Z210" i="6"/>
  <c r="AA210" i="6" s="1"/>
  <c r="D210" i="18" s="1"/>
  <c r="S177" i="6"/>
  <c r="S169" i="6"/>
  <c r="S151" i="6"/>
  <c r="S130" i="6"/>
  <c r="S99" i="6"/>
  <c r="S95" i="6"/>
  <c r="S85" i="6"/>
  <c r="R293" i="6"/>
  <c r="R289" i="6"/>
  <c r="R285" i="6"/>
  <c r="R281" i="6"/>
  <c r="W279" i="6"/>
  <c r="X279" i="6" s="1"/>
  <c r="Z278" i="6"/>
  <c r="AA278" i="6" s="1"/>
  <c r="D278" i="18" s="1"/>
  <c r="R277" i="6"/>
  <c r="W275" i="6"/>
  <c r="X275" i="6" s="1"/>
  <c r="Z274" i="6"/>
  <c r="AA274" i="6" s="1"/>
  <c r="D274" i="18" s="1"/>
  <c r="R273" i="6"/>
  <c r="W271" i="6"/>
  <c r="X271" i="6" s="1"/>
  <c r="Z270" i="6"/>
  <c r="AA270" i="6" s="1"/>
  <c r="D270" i="18" s="1"/>
  <c r="R269" i="6"/>
  <c r="W267" i="6"/>
  <c r="X267" i="6" s="1"/>
  <c r="Z266" i="6"/>
  <c r="AA266" i="6" s="1"/>
  <c r="D266" i="18" s="1"/>
  <c r="R265" i="6"/>
  <c r="W263" i="6"/>
  <c r="X263" i="6" s="1"/>
  <c r="Z262" i="6"/>
  <c r="AA262" i="6" s="1"/>
  <c r="D262" i="18" s="1"/>
  <c r="R261" i="6"/>
  <c r="W259" i="6"/>
  <c r="X259" i="6" s="1"/>
  <c r="Z258" i="6"/>
  <c r="AA258" i="6" s="1"/>
  <c r="D258" i="18" s="1"/>
  <c r="R257" i="6"/>
  <c r="W255" i="6"/>
  <c r="X255" i="6" s="1"/>
  <c r="Z254" i="6"/>
  <c r="AA254" i="6" s="1"/>
  <c r="D254" i="18" s="1"/>
  <c r="R253" i="6"/>
  <c r="W251" i="6"/>
  <c r="X251" i="6" s="1"/>
  <c r="Z250" i="6"/>
  <c r="AA250" i="6" s="1"/>
  <c r="D250" i="18" s="1"/>
  <c r="R249" i="6"/>
  <c r="W247" i="6"/>
  <c r="X247" i="6" s="1"/>
  <c r="Z246" i="6"/>
  <c r="AA246" i="6" s="1"/>
  <c r="D246" i="18" s="1"/>
  <c r="R245" i="6"/>
  <c r="W243" i="6"/>
  <c r="X243" i="6" s="1"/>
  <c r="Z242" i="6"/>
  <c r="AA242" i="6" s="1"/>
  <c r="D242" i="18" s="1"/>
  <c r="R241" i="6"/>
  <c r="W239" i="6"/>
  <c r="X239" i="6" s="1"/>
  <c r="Z238" i="6"/>
  <c r="AA238" i="6" s="1"/>
  <c r="D238" i="18" s="1"/>
  <c r="R237" i="6"/>
  <c r="W235" i="6"/>
  <c r="X235" i="6" s="1"/>
  <c r="Z234" i="6"/>
  <c r="AA234" i="6" s="1"/>
  <c r="D234" i="18" s="1"/>
  <c r="W231" i="6"/>
  <c r="X231" i="6" s="1"/>
  <c r="W227" i="6"/>
  <c r="X227" i="6" s="1"/>
  <c r="W223" i="6"/>
  <c r="X223" i="6" s="1"/>
  <c r="S171" i="6"/>
  <c r="S134" i="6"/>
  <c r="S107" i="6"/>
  <c r="S105" i="6"/>
  <c r="AB311" i="6"/>
  <c r="AB303" i="6"/>
  <c r="R239" i="6"/>
  <c r="R235" i="6"/>
  <c r="Z230" i="6"/>
  <c r="AA230" i="6" s="1"/>
  <c r="D230" i="18" s="1"/>
  <c r="S173" i="6"/>
  <c r="Z2" i="6"/>
  <c r="AA2" i="6" s="1"/>
  <c r="D2" i="18" s="1"/>
  <c r="Z4" i="6"/>
  <c r="AA4" i="6" s="1"/>
  <c r="D4" i="18" s="1"/>
  <c r="W3" i="6"/>
  <c r="X3" i="6" s="1"/>
  <c r="Z5" i="6"/>
  <c r="AA5" i="6" s="1"/>
  <c r="D5" i="18" s="1"/>
  <c r="W7" i="6"/>
  <c r="X7" i="6" s="1"/>
  <c r="Z3" i="6"/>
  <c r="AA3" i="6" s="1"/>
  <c r="D3" i="18" s="1"/>
  <c r="W6" i="6"/>
  <c r="X6" i="6" s="1"/>
  <c r="Z9" i="6"/>
  <c r="AA9" i="6" s="1"/>
  <c r="D9" i="18" s="1"/>
  <c r="W11" i="6"/>
  <c r="X11" i="6" s="1"/>
  <c r="Z17" i="6"/>
  <c r="AA17" i="6" s="1"/>
  <c r="D17" i="18" s="1"/>
  <c r="W19" i="6"/>
  <c r="X19" i="6" s="1"/>
  <c r="W24" i="6"/>
  <c r="X24" i="6" s="1"/>
  <c r="W26" i="6"/>
  <c r="X26" i="6" s="1"/>
  <c r="W28" i="6"/>
  <c r="X28" i="6" s="1"/>
  <c r="W30" i="6"/>
  <c r="X30" i="6" s="1"/>
  <c r="W32" i="6"/>
  <c r="X32" i="6" s="1"/>
  <c r="W34" i="6"/>
  <c r="X34" i="6" s="1"/>
  <c r="W36" i="6"/>
  <c r="X36" i="6" s="1"/>
  <c r="W38" i="6"/>
  <c r="X38" i="6" s="1"/>
  <c r="W40" i="6"/>
  <c r="X40" i="6" s="1"/>
  <c r="W42" i="6"/>
  <c r="X42" i="6" s="1"/>
  <c r="W44" i="6"/>
  <c r="X44" i="6" s="1"/>
  <c r="W46" i="6"/>
  <c r="X46" i="6" s="1"/>
  <c r="W48" i="6"/>
  <c r="X48" i="6" s="1"/>
  <c r="W50" i="6"/>
  <c r="X50" i="6" s="1"/>
  <c r="W52" i="6"/>
  <c r="X52" i="6" s="1"/>
  <c r="W54" i="6"/>
  <c r="X54" i="6" s="1"/>
  <c r="W56" i="6"/>
  <c r="X56" i="6" s="1"/>
  <c r="W58" i="6"/>
  <c r="X58" i="6" s="1"/>
  <c r="W60" i="6"/>
  <c r="X60" i="6" s="1"/>
  <c r="W62" i="6"/>
  <c r="X62" i="6" s="1"/>
  <c r="W64" i="6"/>
  <c r="X64" i="6" s="1"/>
  <c r="W72" i="6"/>
  <c r="X72" i="6" s="1"/>
  <c r="W75" i="6"/>
  <c r="X75" i="6" s="1"/>
  <c r="W8" i="6"/>
  <c r="X8" i="6" s="1"/>
  <c r="Z14" i="6"/>
  <c r="AA14" i="6" s="1"/>
  <c r="D14" i="18" s="1"/>
  <c r="W16" i="6"/>
  <c r="X16" i="6" s="1"/>
  <c r="Z22" i="6"/>
  <c r="AA22" i="6" s="1"/>
  <c r="D22" i="18" s="1"/>
  <c r="Z24" i="6"/>
  <c r="AA24" i="6" s="1"/>
  <c r="D24" i="18" s="1"/>
  <c r="Z26" i="6"/>
  <c r="AA26" i="6" s="1"/>
  <c r="D26" i="18" s="1"/>
  <c r="Z28" i="6"/>
  <c r="AA28" i="6" s="1"/>
  <c r="D28" i="18" s="1"/>
  <c r="Z30" i="6"/>
  <c r="AA30" i="6" s="1"/>
  <c r="D30" i="18" s="1"/>
  <c r="Z32" i="6"/>
  <c r="AA32" i="6" s="1"/>
  <c r="D32" i="18" s="1"/>
  <c r="Z34" i="6"/>
  <c r="AA34" i="6" s="1"/>
  <c r="D34" i="18" s="1"/>
  <c r="Z36" i="6"/>
  <c r="AA36" i="6" s="1"/>
  <c r="D36" i="18" s="1"/>
  <c r="Z38" i="6"/>
  <c r="AA38" i="6" s="1"/>
  <c r="D38" i="18" s="1"/>
  <c r="Z40" i="6"/>
  <c r="AA40" i="6" s="1"/>
  <c r="D40" i="18" s="1"/>
  <c r="Z42" i="6"/>
  <c r="AA42" i="6" s="1"/>
  <c r="D42" i="18" s="1"/>
  <c r="Z44" i="6"/>
  <c r="AA44" i="6" s="1"/>
  <c r="D44" i="18" s="1"/>
  <c r="Z46" i="6"/>
  <c r="AA46" i="6" s="1"/>
  <c r="D46" i="18" s="1"/>
  <c r="Z48" i="6"/>
  <c r="AA48" i="6" s="1"/>
  <c r="D48" i="18" s="1"/>
  <c r="Z50" i="6"/>
  <c r="AA50" i="6" s="1"/>
  <c r="D50" i="18" s="1"/>
  <c r="Z52" i="6"/>
  <c r="AA52" i="6" s="1"/>
  <c r="D52" i="18" s="1"/>
  <c r="Z54" i="6"/>
  <c r="AA54" i="6" s="1"/>
  <c r="D54" i="18" s="1"/>
  <c r="Z56" i="6"/>
  <c r="AA56" i="6" s="1"/>
  <c r="D56" i="18" s="1"/>
  <c r="Z58" i="6"/>
  <c r="AA58" i="6" s="1"/>
  <c r="D58" i="18" s="1"/>
  <c r="Z60" i="6"/>
  <c r="AA60" i="6" s="1"/>
  <c r="D60" i="18" s="1"/>
  <c r="Z62" i="6"/>
  <c r="AA62" i="6" s="1"/>
  <c r="D62" i="18" s="1"/>
  <c r="Z64" i="6"/>
  <c r="AA64" i="6" s="1"/>
  <c r="D64" i="18" s="1"/>
  <c r="Z72" i="6"/>
  <c r="AA72" i="6" s="1"/>
  <c r="D72" i="18" s="1"/>
  <c r="Z75" i="6"/>
  <c r="AA75" i="6" s="1"/>
  <c r="D75" i="18" s="1"/>
  <c r="Z78" i="6"/>
  <c r="AA78" i="6" s="1"/>
  <c r="D78" i="18" s="1"/>
  <c r="W84" i="6"/>
  <c r="X84" i="6" s="1"/>
  <c r="W88" i="6"/>
  <c r="X88" i="6" s="1"/>
  <c r="W90" i="6"/>
  <c r="X90" i="6" s="1"/>
  <c r="W92" i="6"/>
  <c r="X92" i="6" s="1"/>
  <c r="W95" i="6"/>
  <c r="X95" i="6" s="1"/>
  <c r="W105" i="6"/>
  <c r="X105" i="6" s="1"/>
  <c r="W107" i="6"/>
  <c r="X107" i="6" s="1"/>
  <c r="W110" i="6"/>
  <c r="X110" i="6" s="1"/>
  <c r="Z113" i="6"/>
  <c r="AA113" i="6" s="1"/>
  <c r="D113" i="18" s="1"/>
  <c r="Z121" i="6"/>
  <c r="AA121" i="6" s="1"/>
  <c r="D121" i="18" s="1"/>
  <c r="W130" i="6"/>
  <c r="X130" i="6" s="1"/>
  <c r="Z138" i="6"/>
  <c r="AA138" i="6" s="1"/>
  <c r="D138" i="18" s="1"/>
  <c r="W141" i="6"/>
  <c r="X141" i="6" s="1"/>
  <c r="W143" i="6"/>
  <c r="X143" i="6" s="1"/>
  <c r="Z6" i="6"/>
  <c r="AA6" i="6" s="1"/>
  <c r="D6" i="18" s="1"/>
  <c r="Z11" i="6"/>
  <c r="AA11" i="6" s="1"/>
  <c r="D11" i="18" s="1"/>
  <c r="W13" i="6"/>
  <c r="X13" i="6" s="1"/>
  <c r="Z19" i="6"/>
  <c r="AA19" i="6" s="1"/>
  <c r="D19" i="18" s="1"/>
  <c r="W21" i="6"/>
  <c r="X21" i="6" s="1"/>
  <c r="W4" i="6"/>
  <c r="X4" i="6" s="1"/>
  <c r="Z8" i="6"/>
  <c r="AA8" i="6" s="1"/>
  <c r="D8" i="18" s="1"/>
  <c r="W10" i="6"/>
  <c r="X10" i="6" s="1"/>
  <c r="Z16" i="6"/>
  <c r="AA16" i="6" s="1"/>
  <c r="D16" i="18" s="1"/>
  <c r="W18" i="6"/>
  <c r="X18" i="6" s="1"/>
  <c r="Z67" i="6"/>
  <c r="AA67" i="6" s="1"/>
  <c r="D67" i="18" s="1"/>
  <c r="Z70" i="6"/>
  <c r="AA70" i="6" s="1"/>
  <c r="D70" i="18" s="1"/>
  <c r="Z76" i="6"/>
  <c r="AA76" i="6" s="1"/>
  <c r="D76" i="18" s="1"/>
  <c r="Z81" i="6"/>
  <c r="AA81" i="6" s="1"/>
  <c r="D81" i="18" s="1"/>
  <c r="W85" i="6"/>
  <c r="X85" i="6" s="1"/>
  <c r="W93" i="6"/>
  <c r="X93" i="6" s="1"/>
  <c r="W96" i="6"/>
  <c r="X96" i="6" s="1"/>
  <c r="W98" i="6"/>
  <c r="X98" i="6" s="1"/>
  <c r="W100" i="6"/>
  <c r="X100" i="6" s="1"/>
  <c r="W103" i="6"/>
  <c r="X103" i="6" s="1"/>
  <c r="Z114" i="6"/>
  <c r="AA114" i="6" s="1"/>
  <c r="D114" i="18" s="1"/>
  <c r="W117" i="6"/>
  <c r="X117" i="6" s="1"/>
  <c r="Z13" i="6"/>
  <c r="AA13" i="6" s="1"/>
  <c r="D13" i="18" s="1"/>
  <c r="W15" i="6"/>
  <c r="X15" i="6" s="1"/>
  <c r="Z21" i="6"/>
  <c r="AA21" i="6" s="1"/>
  <c r="D21" i="18" s="1"/>
  <c r="W23" i="6"/>
  <c r="X23" i="6" s="1"/>
  <c r="W25" i="6"/>
  <c r="X25" i="6" s="1"/>
  <c r="W27" i="6"/>
  <c r="X27" i="6" s="1"/>
  <c r="W29" i="6"/>
  <c r="X29" i="6" s="1"/>
  <c r="W31" i="6"/>
  <c r="X31" i="6" s="1"/>
  <c r="W33" i="6"/>
  <c r="X33" i="6" s="1"/>
  <c r="W35" i="6"/>
  <c r="X35" i="6" s="1"/>
  <c r="W37" i="6"/>
  <c r="X37" i="6" s="1"/>
  <c r="W39" i="6"/>
  <c r="X39" i="6" s="1"/>
  <c r="W41" i="6"/>
  <c r="X41" i="6" s="1"/>
  <c r="W43" i="6"/>
  <c r="X43" i="6" s="1"/>
  <c r="W45" i="6"/>
  <c r="X45" i="6" s="1"/>
  <c r="W47" i="6"/>
  <c r="X47" i="6" s="1"/>
  <c r="W49" i="6"/>
  <c r="X49" i="6" s="1"/>
  <c r="W51" i="6"/>
  <c r="X51" i="6" s="1"/>
  <c r="W53" i="6"/>
  <c r="X53" i="6" s="1"/>
  <c r="W55" i="6"/>
  <c r="X55" i="6" s="1"/>
  <c r="W57" i="6"/>
  <c r="X57" i="6" s="1"/>
  <c r="W59" i="6"/>
  <c r="X59" i="6" s="1"/>
  <c r="W61" i="6"/>
  <c r="X61" i="6" s="1"/>
  <c r="W63" i="6"/>
  <c r="X63" i="6" s="1"/>
  <c r="W65" i="6"/>
  <c r="X65" i="6" s="1"/>
  <c r="W68" i="6"/>
  <c r="X68" i="6" s="1"/>
  <c r="W5" i="6"/>
  <c r="X5" i="6" s="1"/>
  <c r="Z10" i="6"/>
  <c r="AA10" i="6" s="1"/>
  <c r="D10" i="18" s="1"/>
  <c r="W12" i="6"/>
  <c r="X12" i="6" s="1"/>
  <c r="Z18" i="6"/>
  <c r="AA18" i="6" s="1"/>
  <c r="D18" i="18" s="1"/>
  <c r="W20" i="6"/>
  <c r="X20" i="6" s="1"/>
  <c r="Z23" i="6"/>
  <c r="AA23" i="6" s="1"/>
  <c r="D23" i="18" s="1"/>
  <c r="Z25" i="6"/>
  <c r="AA25" i="6" s="1"/>
  <c r="D25" i="18" s="1"/>
  <c r="Z27" i="6"/>
  <c r="AA27" i="6" s="1"/>
  <c r="D27" i="18" s="1"/>
  <c r="Z29" i="6"/>
  <c r="AA29" i="6" s="1"/>
  <c r="D29" i="18" s="1"/>
  <c r="Z31" i="6"/>
  <c r="AA31" i="6" s="1"/>
  <c r="D31" i="18" s="1"/>
  <c r="Z33" i="6"/>
  <c r="AA33" i="6" s="1"/>
  <c r="D33" i="18" s="1"/>
  <c r="Z35" i="6"/>
  <c r="AA35" i="6" s="1"/>
  <c r="D35" i="18" s="1"/>
  <c r="Z37" i="6"/>
  <c r="AA37" i="6" s="1"/>
  <c r="D37" i="18" s="1"/>
  <c r="Z39" i="6"/>
  <c r="AA39" i="6" s="1"/>
  <c r="D39" i="18" s="1"/>
  <c r="Z41" i="6"/>
  <c r="AA41" i="6" s="1"/>
  <c r="D41" i="18" s="1"/>
  <c r="Z43" i="6"/>
  <c r="AA43" i="6" s="1"/>
  <c r="D43" i="18" s="1"/>
  <c r="Z45" i="6"/>
  <c r="AA45" i="6" s="1"/>
  <c r="D45" i="18" s="1"/>
  <c r="Z47" i="6"/>
  <c r="AA47" i="6" s="1"/>
  <c r="D47" i="18" s="1"/>
  <c r="Z49" i="6"/>
  <c r="AA49" i="6" s="1"/>
  <c r="D49" i="18" s="1"/>
  <c r="Z51" i="6"/>
  <c r="AA51" i="6" s="1"/>
  <c r="D51" i="18" s="1"/>
  <c r="Z53" i="6"/>
  <c r="AA53" i="6" s="1"/>
  <c r="D53" i="18" s="1"/>
  <c r="Z55" i="6"/>
  <c r="AA55" i="6" s="1"/>
  <c r="D55" i="18" s="1"/>
  <c r="Z57" i="6"/>
  <c r="AA57" i="6" s="1"/>
  <c r="D57" i="18" s="1"/>
  <c r="Z59" i="6"/>
  <c r="AA59" i="6" s="1"/>
  <c r="D59" i="18" s="1"/>
  <c r="Z61" i="6"/>
  <c r="AA61" i="6" s="1"/>
  <c r="D61" i="18" s="1"/>
  <c r="Z63" i="6"/>
  <c r="AA63" i="6" s="1"/>
  <c r="D63" i="18" s="1"/>
  <c r="Z65" i="6"/>
  <c r="AA65" i="6" s="1"/>
  <c r="D65" i="18" s="1"/>
  <c r="Z68" i="6"/>
  <c r="AA68" i="6" s="1"/>
  <c r="D68" i="18" s="1"/>
  <c r="Z73" i="6"/>
  <c r="AA73" i="6" s="1"/>
  <c r="D73" i="18" s="1"/>
  <c r="Z77" i="6"/>
  <c r="AA77" i="6" s="1"/>
  <c r="D77" i="18" s="1"/>
  <c r="Z79" i="6"/>
  <c r="AA79" i="6" s="1"/>
  <c r="D79" i="18" s="1"/>
  <c r="W86" i="6"/>
  <c r="X86" i="6" s="1"/>
  <c r="W89" i="6"/>
  <c r="X89" i="6" s="1"/>
  <c r="W91" i="6"/>
  <c r="X91" i="6" s="1"/>
  <c r="W94" i="6"/>
  <c r="X94" i="6" s="1"/>
  <c r="Z7" i="6"/>
  <c r="AA7" i="6" s="1"/>
  <c r="D7" i="18" s="1"/>
  <c r="W9" i="6"/>
  <c r="X9" i="6" s="1"/>
  <c r="Z15" i="6"/>
  <c r="AA15" i="6" s="1"/>
  <c r="D15" i="18" s="1"/>
  <c r="W17" i="6"/>
  <c r="X17" i="6" s="1"/>
  <c r="W66" i="6"/>
  <c r="X66" i="6" s="1"/>
  <c r="W69" i="6"/>
  <c r="X69" i="6" s="1"/>
  <c r="W71" i="6"/>
  <c r="X71" i="6" s="1"/>
  <c r="W74" i="6"/>
  <c r="X74" i="6" s="1"/>
  <c r="Z12" i="6"/>
  <c r="AA12" i="6" s="1"/>
  <c r="D12" i="18" s="1"/>
  <c r="W14" i="6"/>
  <c r="X14" i="6" s="1"/>
  <c r="Z20" i="6"/>
  <c r="AA20" i="6" s="1"/>
  <c r="D20" i="18" s="1"/>
  <c r="W22" i="6"/>
  <c r="X22" i="6" s="1"/>
  <c r="Z66" i="6"/>
  <c r="AA66" i="6" s="1"/>
  <c r="D66" i="18" s="1"/>
  <c r="Z69" i="6"/>
  <c r="AA69" i="6" s="1"/>
  <c r="D69" i="18" s="1"/>
  <c r="Z71" i="6"/>
  <c r="AA71" i="6" s="1"/>
  <c r="D71" i="18" s="1"/>
  <c r="Z74" i="6"/>
  <c r="AA74" i="6" s="1"/>
  <c r="D74" i="18" s="1"/>
  <c r="Z80" i="6"/>
  <c r="AA80" i="6" s="1"/>
  <c r="D80" i="18" s="1"/>
  <c r="Z82" i="6"/>
  <c r="AA82" i="6" s="1"/>
  <c r="D82" i="18" s="1"/>
  <c r="W83" i="6"/>
  <c r="X83" i="6" s="1"/>
  <c r="Z87" i="6"/>
  <c r="AA87" i="6" s="1"/>
  <c r="D87" i="18" s="1"/>
  <c r="W76" i="6"/>
  <c r="X76" i="6" s="1"/>
  <c r="W77" i="6"/>
  <c r="X77" i="6" s="1"/>
  <c r="Z88" i="6"/>
  <c r="AA88" i="6" s="1"/>
  <c r="D88" i="18" s="1"/>
  <c r="Z96" i="6"/>
  <c r="AA96" i="6" s="1"/>
  <c r="D96" i="18" s="1"/>
  <c r="Z102" i="6"/>
  <c r="AA102" i="6" s="1"/>
  <c r="D102" i="18" s="1"/>
  <c r="Z108" i="6"/>
  <c r="AA108" i="6" s="1"/>
  <c r="D108" i="18" s="1"/>
  <c r="Z112" i="6"/>
  <c r="AA112" i="6" s="1"/>
  <c r="D112" i="18" s="1"/>
  <c r="W113" i="6"/>
  <c r="X113" i="6" s="1"/>
  <c r="W114" i="6"/>
  <c r="X114" i="6" s="1"/>
  <c r="Z124" i="6"/>
  <c r="AA124" i="6" s="1"/>
  <c r="D124" i="18" s="1"/>
  <c r="Z137" i="6"/>
  <c r="AA137" i="6" s="1"/>
  <c r="D137" i="18" s="1"/>
  <c r="Z143" i="6"/>
  <c r="AA143" i="6" s="1"/>
  <c r="D143" i="18" s="1"/>
  <c r="Z147" i="6"/>
  <c r="AA147" i="6" s="1"/>
  <c r="D147" i="18" s="1"/>
  <c r="W152" i="6"/>
  <c r="X152" i="6" s="1"/>
  <c r="W156" i="6"/>
  <c r="X156" i="6" s="1"/>
  <c r="W158" i="6"/>
  <c r="X158" i="6" s="1"/>
  <c r="Z160" i="6"/>
  <c r="AA160" i="6" s="1"/>
  <c r="D160" i="18" s="1"/>
  <c r="Z164" i="6"/>
  <c r="AA164" i="6" s="1"/>
  <c r="D164" i="18" s="1"/>
  <c r="Z167" i="6"/>
  <c r="AA167" i="6" s="1"/>
  <c r="D167" i="18" s="1"/>
  <c r="Z174" i="6"/>
  <c r="AA174" i="6" s="1"/>
  <c r="D174" i="18" s="1"/>
  <c r="Z177" i="6"/>
  <c r="AA177" i="6" s="1"/>
  <c r="D177" i="18" s="1"/>
  <c r="Z179" i="6"/>
  <c r="AA179" i="6" s="1"/>
  <c r="D179" i="18" s="1"/>
  <c r="Z182" i="6"/>
  <c r="AA182" i="6" s="1"/>
  <c r="D182" i="18" s="1"/>
  <c r="Z185" i="6"/>
  <c r="AA185" i="6" s="1"/>
  <c r="D185" i="18" s="1"/>
  <c r="Z188" i="6"/>
  <c r="AA188" i="6" s="1"/>
  <c r="D188" i="18" s="1"/>
  <c r="Z191" i="6"/>
  <c r="AA191" i="6" s="1"/>
  <c r="D191" i="18" s="1"/>
  <c r="Z198" i="6"/>
  <c r="AA198" i="6" s="1"/>
  <c r="D198" i="18" s="1"/>
  <c r="Z202" i="6"/>
  <c r="AA202" i="6" s="1"/>
  <c r="D202" i="18" s="1"/>
  <c r="W206" i="6"/>
  <c r="X206" i="6" s="1"/>
  <c r="Z209" i="6"/>
  <c r="AA209" i="6" s="1"/>
  <c r="D209" i="18" s="1"/>
  <c r="W216" i="6"/>
  <c r="X216" i="6" s="1"/>
  <c r="Z219" i="6"/>
  <c r="AA219" i="6" s="1"/>
  <c r="D219" i="18" s="1"/>
  <c r="W78" i="6"/>
  <c r="X78" i="6" s="1"/>
  <c r="W99" i="6"/>
  <c r="X99" i="6" s="1"/>
  <c r="W106" i="6"/>
  <c r="X106" i="6" s="1"/>
  <c r="W109" i="6"/>
  <c r="X109" i="6" s="1"/>
  <c r="W120" i="6"/>
  <c r="X120" i="6" s="1"/>
  <c r="W127" i="6"/>
  <c r="X127" i="6" s="1"/>
  <c r="W131" i="6"/>
  <c r="X131" i="6" s="1"/>
  <c r="W134" i="6"/>
  <c r="X134" i="6" s="1"/>
  <c r="W138" i="6"/>
  <c r="X138" i="6" s="1"/>
  <c r="Z141" i="6"/>
  <c r="AA141" i="6" s="1"/>
  <c r="D141" i="18" s="1"/>
  <c r="W148" i="6"/>
  <c r="X148" i="6" s="1"/>
  <c r="W150" i="6"/>
  <c r="X150" i="6" s="1"/>
  <c r="Z152" i="6"/>
  <c r="AA152" i="6" s="1"/>
  <c r="D152" i="18" s="1"/>
  <c r="W153" i="6"/>
  <c r="X153" i="6" s="1"/>
  <c r="Z156" i="6"/>
  <c r="AA156" i="6" s="1"/>
  <c r="D156" i="18" s="1"/>
  <c r="Z158" i="6"/>
  <c r="AA158" i="6" s="1"/>
  <c r="D158" i="18" s="1"/>
  <c r="W161" i="6"/>
  <c r="X161" i="6" s="1"/>
  <c r="W168" i="6"/>
  <c r="X168" i="6" s="1"/>
  <c r="W170" i="6"/>
  <c r="X170" i="6" s="1"/>
  <c r="W172" i="6"/>
  <c r="X172" i="6" s="1"/>
  <c r="W175" i="6"/>
  <c r="X175" i="6" s="1"/>
  <c r="W186" i="6"/>
  <c r="X186" i="6" s="1"/>
  <c r="W189" i="6"/>
  <c r="X189" i="6" s="1"/>
  <c r="W192" i="6"/>
  <c r="X192" i="6" s="1"/>
  <c r="Z195" i="6"/>
  <c r="AA195" i="6" s="1"/>
  <c r="D195" i="18" s="1"/>
  <c r="W196" i="6"/>
  <c r="X196" i="6" s="1"/>
  <c r="W199" i="6"/>
  <c r="X199" i="6" s="1"/>
  <c r="W203" i="6"/>
  <c r="X203" i="6" s="1"/>
  <c r="W210" i="6"/>
  <c r="X210" i="6" s="1"/>
  <c r="Z213" i="6"/>
  <c r="AA213" i="6" s="1"/>
  <c r="D213" i="18" s="1"/>
  <c r="W70" i="6"/>
  <c r="X70" i="6" s="1"/>
  <c r="W73" i="6"/>
  <c r="X73" i="6" s="1"/>
  <c r="W79" i="6"/>
  <c r="X79" i="6" s="1"/>
  <c r="W80" i="6"/>
  <c r="X80" i="6" s="1"/>
  <c r="Z89" i="6"/>
  <c r="AA89" i="6" s="1"/>
  <c r="D89" i="18" s="1"/>
  <c r="Z92" i="6"/>
  <c r="AA92" i="6" s="1"/>
  <c r="D92" i="18" s="1"/>
  <c r="Z99" i="6"/>
  <c r="AA99" i="6" s="1"/>
  <c r="D99" i="18" s="1"/>
  <c r="Z103" i="6"/>
  <c r="AA103" i="6" s="1"/>
  <c r="D103" i="18" s="1"/>
  <c r="Z106" i="6"/>
  <c r="AA106" i="6" s="1"/>
  <c r="D106" i="18" s="1"/>
  <c r="Z109" i="6"/>
  <c r="AA109" i="6" s="1"/>
  <c r="D109" i="18" s="1"/>
  <c r="W115" i="6"/>
  <c r="X115" i="6" s="1"/>
  <c r="W118" i="6"/>
  <c r="X118" i="6" s="1"/>
  <c r="Z120" i="6"/>
  <c r="AA120" i="6" s="1"/>
  <c r="D120" i="18" s="1"/>
  <c r="W121" i="6"/>
  <c r="X121" i="6" s="1"/>
  <c r="W122" i="6"/>
  <c r="X122" i="6" s="1"/>
  <c r="W125" i="6"/>
  <c r="X125" i="6" s="1"/>
  <c r="Z127" i="6"/>
  <c r="AA127" i="6" s="1"/>
  <c r="D127" i="18" s="1"/>
  <c r="Z131" i="6"/>
  <c r="AA131" i="6" s="1"/>
  <c r="D131" i="18" s="1"/>
  <c r="Z134" i="6"/>
  <c r="AA134" i="6" s="1"/>
  <c r="D134" i="18" s="1"/>
  <c r="W144" i="6"/>
  <c r="X144" i="6" s="1"/>
  <c r="Z148" i="6"/>
  <c r="AA148" i="6" s="1"/>
  <c r="D148" i="18" s="1"/>
  <c r="Z150" i="6"/>
  <c r="AA150" i="6" s="1"/>
  <c r="D150" i="18" s="1"/>
  <c r="Z153" i="6"/>
  <c r="AA153" i="6" s="1"/>
  <c r="D153" i="18" s="1"/>
  <c r="Z161" i="6"/>
  <c r="AA161" i="6" s="1"/>
  <c r="D161" i="18" s="1"/>
  <c r="Z168" i="6"/>
  <c r="AA168" i="6" s="1"/>
  <c r="D168" i="18" s="1"/>
  <c r="Z170" i="6"/>
  <c r="AA170" i="6" s="1"/>
  <c r="D170" i="18" s="1"/>
  <c r="Z172" i="6"/>
  <c r="AA172" i="6" s="1"/>
  <c r="D172" i="18" s="1"/>
  <c r="Z175" i="6"/>
  <c r="AA175" i="6" s="1"/>
  <c r="D175" i="18" s="1"/>
  <c r="Z186" i="6"/>
  <c r="AA186" i="6" s="1"/>
  <c r="D186" i="18" s="1"/>
  <c r="Z192" i="6"/>
  <c r="AA192" i="6" s="1"/>
  <c r="D192" i="18" s="1"/>
  <c r="W193" i="6"/>
  <c r="X193" i="6" s="1"/>
  <c r="Z196" i="6"/>
  <c r="AA196" i="6" s="1"/>
  <c r="D196" i="18" s="1"/>
  <c r="Z199" i="6"/>
  <c r="AA199" i="6" s="1"/>
  <c r="D199" i="18" s="1"/>
  <c r="W81" i="6"/>
  <c r="X81" i="6" s="1"/>
  <c r="Z93" i="6"/>
  <c r="AA93" i="6" s="1"/>
  <c r="D93" i="18" s="1"/>
  <c r="W97" i="6"/>
  <c r="X97" i="6" s="1"/>
  <c r="W104" i="6"/>
  <c r="X104" i="6" s="1"/>
  <c r="Z110" i="6"/>
  <c r="AA110" i="6" s="1"/>
  <c r="D110" i="18" s="1"/>
  <c r="Z115" i="6"/>
  <c r="AA115" i="6" s="1"/>
  <c r="D115" i="18" s="1"/>
  <c r="Z118" i="6"/>
  <c r="AA118" i="6" s="1"/>
  <c r="D118" i="18" s="1"/>
  <c r="Z122" i="6"/>
  <c r="AA122" i="6" s="1"/>
  <c r="D122" i="18" s="1"/>
  <c r="Z125" i="6"/>
  <c r="AA125" i="6" s="1"/>
  <c r="D125" i="18" s="1"/>
  <c r="W132" i="6"/>
  <c r="X132" i="6" s="1"/>
  <c r="W135" i="6"/>
  <c r="X135" i="6" s="1"/>
  <c r="W139" i="6"/>
  <c r="X139" i="6" s="1"/>
  <c r="Z144" i="6"/>
  <c r="AA144" i="6" s="1"/>
  <c r="D144" i="18" s="1"/>
  <c r="W145" i="6"/>
  <c r="X145" i="6" s="1"/>
  <c r="W154" i="6"/>
  <c r="X154" i="6" s="1"/>
  <c r="W162" i="6"/>
  <c r="X162" i="6" s="1"/>
  <c r="W165" i="6"/>
  <c r="X165" i="6" s="1"/>
  <c r="W176" i="6"/>
  <c r="X176" i="6" s="1"/>
  <c r="W178" i="6"/>
  <c r="X178" i="6" s="1"/>
  <c r="W180" i="6"/>
  <c r="X180" i="6" s="1"/>
  <c r="W183" i="6"/>
  <c r="X183" i="6" s="1"/>
  <c r="Z189" i="6"/>
  <c r="AA189" i="6" s="1"/>
  <c r="D189" i="18" s="1"/>
  <c r="W197" i="6"/>
  <c r="X197" i="6" s="1"/>
  <c r="W200" i="6"/>
  <c r="X200" i="6" s="1"/>
  <c r="Z203" i="6"/>
  <c r="AA203" i="6" s="1"/>
  <c r="D203" i="18" s="1"/>
  <c r="W204" i="6"/>
  <c r="X204" i="6" s="1"/>
  <c r="W207" i="6"/>
  <c r="X207" i="6" s="1"/>
  <c r="W211" i="6"/>
  <c r="X211" i="6" s="1"/>
  <c r="W214" i="6"/>
  <c r="X214" i="6" s="1"/>
  <c r="W67" i="6"/>
  <c r="X67" i="6" s="1"/>
  <c r="W82" i="6"/>
  <c r="X82" i="6" s="1"/>
  <c r="Z83" i="6"/>
  <c r="AA83" i="6" s="1"/>
  <c r="D83" i="18" s="1"/>
  <c r="Z94" i="6"/>
  <c r="AA94" i="6" s="1"/>
  <c r="D94" i="18" s="1"/>
  <c r="Z97" i="6"/>
  <c r="AA97" i="6" s="1"/>
  <c r="D97" i="18" s="1"/>
  <c r="Z100" i="6"/>
  <c r="AA100" i="6" s="1"/>
  <c r="D100" i="18" s="1"/>
  <c r="Z104" i="6"/>
  <c r="AA104" i="6" s="1"/>
  <c r="D104" i="18" s="1"/>
  <c r="W116" i="6"/>
  <c r="X116" i="6" s="1"/>
  <c r="W128" i="6"/>
  <c r="X128" i="6" s="1"/>
  <c r="Z132" i="6"/>
  <c r="AA132" i="6" s="1"/>
  <c r="D132" i="18" s="1"/>
  <c r="Z135" i="6"/>
  <c r="AA135" i="6" s="1"/>
  <c r="D135" i="18" s="1"/>
  <c r="Z139" i="6"/>
  <c r="AA139" i="6" s="1"/>
  <c r="D139" i="18" s="1"/>
  <c r="W142" i="6"/>
  <c r="X142" i="6" s="1"/>
  <c r="Z145" i="6"/>
  <c r="AA145" i="6" s="1"/>
  <c r="D145" i="18" s="1"/>
  <c r="Z154" i="6"/>
  <c r="AA154" i="6" s="1"/>
  <c r="D154" i="18" s="1"/>
  <c r="W157" i="6"/>
  <c r="X157" i="6" s="1"/>
  <c r="W159" i="6"/>
  <c r="X159" i="6" s="1"/>
  <c r="Z162" i="6"/>
  <c r="AA162" i="6" s="1"/>
  <c r="D162" i="18" s="1"/>
  <c r="Z165" i="6"/>
  <c r="AA165" i="6" s="1"/>
  <c r="D165" i="18" s="1"/>
  <c r="Z176" i="6"/>
  <c r="AA176" i="6" s="1"/>
  <c r="D176" i="18" s="1"/>
  <c r="Z178" i="6"/>
  <c r="AA178" i="6" s="1"/>
  <c r="D178" i="18" s="1"/>
  <c r="Z180" i="6"/>
  <c r="AA180" i="6" s="1"/>
  <c r="D180" i="18" s="1"/>
  <c r="Z183" i="6"/>
  <c r="AA183" i="6" s="1"/>
  <c r="D183" i="18" s="1"/>
  <c r="W190" i="6"/>
  <c r="X190" i="6" s="1"/>
  <c r="Z193" i="6"/>
  <c r="AA193" i="6" s="1"/>
  <c r="D193" i="18" s="1"/>
  <c r="Z200" i="6"/>
  <c r="AA200" i="6" s="1"/>
  <c r="D200" i="18" s="1"/>
  <c r="W201" i="6"/>
  <c r="X201" i="6" s="1"/>
  <c r="Z204" i="6"/>
  <c r="AA204" i="6" s="1"/>
  <c r="D204" i="18" s="1"/>
  <c r="Z207" i="6"/>
  <c r="AA207" i="6" s="1"/>
  <c r="D207" i="18" s="1"/>
  <c r="Z84" i="6"/>
  <c r="AA84" i="6" s="1"/>
  <c r="D84" i="18" s="1"/>
  <c r="Z90" i="6"/>
  <c r="AA90" i="6" s="1"/>
  <c r="D90" i="18" s="1"/>
  <c r="W101" i="6"/>
  <c r="X101" i="6" s="1"/>
  <c r="Z107" i="6"/>
  <c r="AA107" i="6" s="1"/>
  <c r="D107" i="18" s="1"/>
  <c r="W111" i="6"/>
  <c r="X111" i="6" s="1"/>
  <c r="Z116" i="6"/>
  <c r="AA116" i="6" s="1"/>
  <c r="D116" i="18" s="1"/>
  <c r="W119" i="6"/>
  <c r="X119" i="6" s="1"/>
  <c r="W123" i="6"/>
  <c r="X123" i="6" s="1"/>
  <c r="Z128" i="6"/>
  <c r="AA128" i="6" s="1"/>
  <c r="D128" i="18" s="1"/>
  <c r="W129" i="6"/>
  <c r="X129" i="6" s="1"/>
  <c r="W133" i="6"/>
  <c r="X133" i="6" s="1"/>
  <c r="W140" i="6"/>
  <c r="X140" i="6" s="1"/>
  <c r="Z142" i="6"/>
  <c r="AA142" i="6" s="1"/>
  <c r="D142" i="18" s="1"/>
  <c r="W146" i="6"/>
  <c r="X146" i="6" s="1"/>
  <c r="W149" i="6"/>
  <c r="X149" i="6" s="1"/>
  <c r="W151" i="6"/>
  <c r="X151" i="6" s="1"/>
  <c r="Z157" i="6"/>
  <c r="AA157" i="6" s="1"/>
  <c r="D157" i="18" s="1"/>
  <c r="Z159" i="6"/>
  <c r="AA159" i="6" s="1"/>
  <c r="D159" i="18" s="1"/>
  <c r="W163" i="6"/>
  <c r="X163" i="6" s="1"/>
  <c r="W166" i="6"/>
  <c r="X166" i="6" s="1"/>
  <c r="W169" i="6"/>
  <c r="X169" i="6" s="1"/>
  <c r="W171" i="6"/>
  <c r="X171" i="6" s="1"/>
  <c r="W173" i="6"/>
  <c r="X173" i="6" s="1"/>
  <c r="W181" i="6"/>
  <c r="X181" i="6" s="1"/>
  <c r="W184" i="6"/>
  <c r="X184" i="6" s="1"/>
  <c r="W187" i="6"/>
  <c r="X187" i="6" s="1"/>
  <c r="W194" i="6"/>
  <c r="X194" i="6" s="1"/>
  <c r="Z197" i="6"/>
  <c r="AA197" i="6" s="1"/>
  <c r="D197" i="18" s="1"/>
  <c r="W205" i="6"/>
  <c r="X205" i="6" s="1"/>
  <c r="W208" i="6"/>
  <c r="X208" i="6" s="1"/>
  <c r="Z211" i="6"/>
  <c r="AA211" i="6" s="1"/>
  <c r="D211" i="18" s="1"/>
  <c r="W212" i="6"/>
  <c r="X212" i="6" s="1"/>
  <c r="Z214" i="6"/>
  <c r="AA214" i="6" s="1"/>
  <c r="D214" i="18" s="1"/>
  <c r="Z218" i="6"/>
  <c r="AA218" i="6" s="1"/>
  <c r="D218" i="18" s="1"/>
  <c r="Z221" i="6"/>
  <c r="AA221" i="6" s="1"/>
  <c r="D221" i="18" s="1"/>
  <c r="Z85" i="6"/>
  <c r="AA85" i="6" s="1"/>
  <c r="D85" i="18" s="1"/>
  <c r="Z98" i="6"/>
  <c r="AA98" i="6" s="1"/>
  <c r="D98" i="18" s="1"/>
  <c r="Z101" i="6"/>
  <c r="AA101" i="6" s="1"/>
  <c r="D101" i="18" s="1"/>
  <c r="Z111" i="6"/>
  <c r="AA111" i="6" s="1"/>
  <c r="D111" i="18" s="1"/>
  <c r="Z119" i="6"/>
  <c r="AA119" i="6" s="1"/>
  <c r="D119" i="18" s="1"/>
  <c r="Z123" i="6"/>
  <c r="AA123" i="6" s="1"/>
  <c r="D123" i="18" s="1"/>
  <c r="W126" i="6"/>
  <c r="X126" i="6" s="1"/>
  <c r="Z129" i="6"/>
  <c r="AA129" i="6" s="1"/>
  <c r="D129" i="18" s="1"/>
  <c r="Z133" i="6"/>
  <c r="AA133" i="6" s="1"/>
  <c r="D133" i="18" s="1"/>
  <c r="W136" i="6"/>
  <c r="X136" i="6" s="1"/>
  <c r="Z140" i="6"/>
  <c r="AA140" i="6" s="1"/>
  <c r="D140" i="18" s="1"/>
  <c r="Z146" i="6"/>
  <c r="AA146" i="6" s="1"/>
  <c r="D146" i="18" s="1"/>
  <c r="Z149" i="6"/>
  <c r="AA149" i="6" s="1"/>
  <c r="D149" i="18" s="1"/>
  <c r="Z151" i="6"/>
  <c r="AA151" i="6" s="1"/>
  <c r="D151" i="18" s="1"/>
  <c r="W155" i="6"/>
  <c r="X155" i="6" s="1"/>
  <c r="Z163" i="6"/>
  <c r="AA163" i="6" s="1"/>
  <c r="D163" i="18" s="1"/>
  <c r="Z166" i="6"/>
  <c r="AA166" i="6" s="1"/>
  <c r="D166" i="18" s="1"/>
  <c r="Z169" i="6"/>
  <c r="AA169" i="6" s="1"/>
  <c r="D169" i="18" s="1"/>
  <c r="Z171" i="6"/>
  <c r="AA171" i="6" s="1"/>
  <c r="D171" i="18" s="1"/>
  <c r="Z173" i="6"/>
  <c r="AA173" i="6" s="1"/>
  <c r="D173" i="18" s="1"/>
  <c r="Z181" i="6"/>
  <c r="AA181" i="6" s="1"/>
  <c r="D181" i="18" s="1"/>
  <c r="Z184" i="6"/>
  <c r="AA184" i="6" s="1"/>
  <c r="D184" i="18" s="1"/>
  <c r="Z187" i="6"/>
  <c r="AA187" i="6" s="1"/>
  <c r="D187" i="18" s="1"/>
  <c r="Z190" i="6"/>
  <c r="AA190" i="6" s="1"/>
  <c r="D190" i="18" s="1"/>
  <c r="Z194" i="6"/>
  <c r="AA194" i="6" s="1"/>
  <c r="D194" i="18" s="1"/>
  <c r="W198" i="6"/>
  <c r="X198" i="6" s="1"/>
  <c r="Z201" i="6"/>
  <c r="AA201" i="6" s="1"/>
  <c r="D201" i="18" s="1"/>
  <c r="Z208" i="6"/>
  <c r="AA208" i="6" s="1"/>
  <c r="D208" i="18" s="1"/>
  <c r="W209" i="6"/>
  <c r="X209" i="6" s="1"/>
  <c r="Z212" i="6"/>
  <c r="AA212" i="6" s="1"/>
  <c r="D212" i="18" s="1"/>
  <c r="W215" i="6"/>
  <c r="X215" i="6" s="1"/>
  <c r="W219" i="6"/>
  <c r="X219" i="6" s="1"/>
  <c r="Z224" i="6"/>
  <c r="AA224" i="6" s="1"/>
  <c r="D224" i="18" s="1"/>
  <c r="Z86" i="6"/>
  <c r="AA86" i="6" s="1"/>
  <c r="D86" i="18" s="1"/>
  <c r="W87" i="6"/>
  <c r="X87" i="6" s="1"/>
  <c r="Z91" i="6"/>
  <c r="AA91" i="6" s="1"/>
  <c r="D91" i="18" s="1"/>
  <c r="Z95" i="6"/>
  <c r="AA95" i="6" s="1"/>
  <c r="D95" i="18" s="1"/>
  <c r="W102" i="6"/>
  <c r="X102" i="6" s="1"/>
  <c r="Z105" i="6"/>
  <c r="AA105" i="6" s="1"/>
  <c r="D105" i="18" s="1"/>
  <c r="W108" i="6"/>
  <c r="X108" i="6" s="1"/>
  <c r="W112" i="6"/>
  <c r="X112" i="6" s="1"/>
  <c r="Z117" i="6"/>
  <c r="AA117" i="6" s="1"/>
  <c r="D117" i="18" s="1"/>
  <c r="W124" i="6"/>
  <c r="X124" i="6" s="1"/>
  <c r="Z126" i="6"/>
  <c r="AA126" i="6" s="1"/>
  <c r="D126" i="18" s="1"/>
  <c r="Z130" i="6"/>
  <c r="AA130" i="6" s="1"/>
  <c r="D130" i="18" s="1"/>
  <c r="Z136" i="6"/>
  <c r="AA136" i="6" s="1"/>
  <c r="D136" i="18" s="1"/>
  <c r="W137" i="6"/>
  <c r="X137" i="6" s="1"/>
  <c r="W147" i="6"/>
  <c r="X147" i="6" s="1"/>
  <c r="Z155" i="6"/>
  <c r="AA155" i="6" s="1"/>
  <c r="D155" i="18" s="1"/>
  <c r="W160" i="6"/>
  <c r="X160" i="6" s="1"/>
  <c r="W164" i="6"/>
  <c r="X164" i="6" s="1"/>
  <c r="W167" i="6"/>
  <c r="X167" i="6" s="1"/>
  <c r="W174" i="6"/>
  <c r="X174" i="6" s="1"/>
  <c r="W177" i="6"/>
  <c r="X177" i="6" s="1"/>
  <c r="W179" i="6"/>
  <c r="X179" i="6" s="1"/>
  <c r="W182" i="6"/>
  <c r="X182" i="6" s="1"/>
  <c r="W185" i="6"/>
  <c r="X185" i="6" s="1"/>
  <c r="W188" i="6"/>
  <c r="X188" i="6" s="1"/>
  <c r="W191" i="6"/>
  <c r="X191" i="6" s="1"/>
  <c r="W195" i="6"/>
  <c r="X195" i="6" s="1"/>
  <c r="W202" i="6"/>
  <c r="X202" i="6" s="1"/>
  <c r="Z205" i="6"/>
  <c r="AA205" i="6" s="1"/>
  <c r="D205" i="18" s="1"/>
  <c r="W213" i="6"/>
  <c r="X213" i="6" s="1"/>
  <c r="Z215" i="6"/>
  <c r="AA215" i="6" s="1"/>
  <c r="D215" i="18" s="1"/>
  <c r="W222" i="6"/>
  <c r="X222" i="6" s="1"/>
  <c r="Z307" i="6"/>
  <c r="AA307" i="6" s="1"/>
  <c r="D307" i="18" s="1"/>
  <c r="W305" i="6"/>
  <c r="X305" i="6" s="1"/>
  <c r="Z299" i="6"/>
  <c r="AA299" i="6" s="1"/>
  <c r="D299" i="18" s="1"/>
  <c r="W297" i="6"/>
  <c r="X297" i="6" s="1"/>
  <c r="W294" i="6"/>
  <c r="X294" i="6" s="1"/>
  <c r="Z293" i="6"/>
  <c r="AA293" i="6" s="1"/>
  <c r="D293" i="18" s="1"/>
  <c r="R292" i="6"/>
  <c r="AD292" i="6" s="1"/>
  <c r="W290" i="6"/>
  <c r="X290" i="6" s="1"/>
  <c r="Z289" i="6"/>
  <c r="AA289" i="6" s="1"/>
  <c r="D289" i="18" s="1"/>
  <c r="R288" i="6"/>
  <c r="W286" i="6"/>
  <c r="X286" i="6" s="1"/>
  <c r="Z285" i="6"/>
  <c r="AA285" i="6" s="1"/>
  <c r="D285" i="18" s="1"/>
  <c r="R284" i="6"/>
  <c r="W282" i="6"/>
  <c r="X282" i="6" s="1"/>
  <c r="Z281" i="6"/>
  <c r="AA281" i="6" s="1"/>
  <c r="D281" i="18" s="1"/>
  <c r="R280" i="6"/>
  <c r="W278" i="6"/>
  <c r="X278" i="6" s="1"/>
  <c r="Z277" i="6"/>
  <c r="AA277" i="6" s="1"/>
  <c r="D277" i="18" s="1"/>
  <c r="R276" i="6"/>
  <c r="W274" i="6"/>
  <c r="X274" i="6" s="1"/>
  <c r="Z273" i="6"/>
  <c r="AA273" i="6" s="1"/>
  <c r="D273" i="18" s="1"/>
  <c r="R272" i="6"/>
  <c r="W270" i="6"/>
  <c r="X270" i="6" s="1"/>
  <c r="Z269" i="6"/>
  <c r="AA269" i="6" s="1"/>
  <c r="D269" i="18" s="1"/>
  <c r="R268" i="6"/>
  <c r="W266" i="6"/>
  <c r="X266" i="6" s="1"/>
  <c r="Z265" i="6"/>
  <c r="AA265" i="6" s="1"/>
  <c r="D265" i="18" s="1"/>
  <c r="R264" i="6"/>
  <c r="W262" i="6"/>
  <c r="X262" i="6" s="1"/>
  <c r="Z261" i="6"/>
  <c r="AA261" i="6" s="1"/>
  <c r="D261" i="18" s="1"/>
  <c r="R260" i="6"/>
  <c r="W258" i="6"/>
  <c r="X258" i="6" s="1"/>
  <c r="Z257" i="6"/>
  <c r="AA257" i="6" s="1"/>
  <c r="D257" i="18" s="1"/>
  <c r="R256" i="6"/>
  <c r="W254" i="6"/>
  <c r="X254" i="6" s="1"/>
  <c r="Z253" i="6"/>
  <c r="AA253" i="6" s="1"/>
  <c r="D253" i="18" s="1"/>
  <c r="R252" i="6"/>
  <c r="W250" i="6"/>
  <c r="X250" i="6" s="1"/>
  <c r="Z249" i="6"/>
  <c r="AA249" i="6" s="1"/>
  <c r="D249" i="18" s="1"/>
  <c r="R248" i="6"/>
  <c r="W246" i="6"/>
  <c r="X246" i="6" s="1"/>
  <c r="Z245" i="6"/>
  <c r="AA245" i="6" s="1"/>
  <c r="D245" i="18" s="1"/>
  <c r="R244" i="6"/>
  <c r="W242" i="6"/>
  <c r="X242" i="6" s="1"/>
  <c r="Z241" i="6"/>
  <c r="AA241" i="6" s="1"/>
  <c r="D241" i="18" s="1"/>
  <c r="R240" i="6"/>
  <c r="W238" i="6"/>
  <c r="X238" i="6" s="1"/>
  <c r="Z237" i="6"/>
  <c r="AA237" i="6" s="1"/>
  <c r="D237" i="18" s="1"/>
  <c r="R236" i="6"/>
  <c r="W234" i="6"/>
  <c r="X234" i="6" s="1"/>
  <c r="W230" i="6"/>
  <c r="X230" i="6" s="1"/>
  <c r="Z226" i="6"/>
  <c r="AA226" i="6" s="1"/>
  <c r="D226" i="18" s="1"/>
  <c r="R225" i="6"/>
  <c r="W221" i="6"/>
  <c r="X221" i="6" s="1"/>
  <c r="AB191" i="6"/>
  <c r="AD183" i="6"/>
  <c r="S168" i="6"/>
  <c r="S150" i="6"/>
  <c r="W310" i="6"/>
  <c r="X310" i="6" s="1"/>
  <c r="Z304" i="6"/>
  <c r="AA304" i="6" s="1"/>
  <c r="D304" i="18" s="1"/>
  <c r="W302" i="6"/>
  <c r="X302" i="6" s="1"/>
  <c r="Z296" i="6"/>
  <c r="AA296" i="6" s="1"/>
  <c r="D296" i="18" s="1"/>
  <c r="R294" i="6"/>
  <c r="AD294" i="6" s="1"/>
  <c r="R290" i="6"/>
  <c r="AD290" i="6" s="1"/>
  <c r="R286" i="6"/>
  <c r="R282" i="6"/>
  <c r="R278" i="6"/>
  <c r="R274" i="6"/>
  <c r="R270" i="6"/>
  <c r="R266" i="6"/>
  <c r="R262" i="6"/>
  <c r="R258" i="6"/>
  <c r="R254" i="6"/>
  <c r="R250" i="6"/>
  <c r="R246" i="6"/>
  <c r="R242" i="6"/>
  <c r="R238" i="6"/>
  <c r="R234" i="6"/>
  <c r="Z229" i="6"/>
  <c r="AA229" i="6" s="1"/>
  <c r="D229" i="18" s="1"/>
  <c r="W226" i="6"/>
  <c r="X226" i="6" s="1"/>
  <c r="Z220" i="6"/>
  <c r="AA220" i="6" s="1"/>
  <c r="D220" i="18" s="1"/>
  <c r="R215" i="6"/>
  <c r="AB187" i="6"/>
  <c r="S187" i="6"/>
  <c r="AD187" i="6"/>
  <c r="S170" i="6"/>
  <c r="S138" i="6"/>
  <c r="AD138" i="6"/>
  <c r="S102" i="6"/>
  <c r="R211" i="6"/>
  <c r="R206" i="6"/>
  <c r="R200" i="6"/>
  <c r="R152" i="6"/>
  <c r="R113" i="6"/>
  <c r="R100" i="6"/>
  <c r="AB61" i="6"/>
  <c r="S61" i="6"/>
  <c r="AB54" i="6"/>
  <c r="S54" i="6"/>
  <c r="AB45" i="6"/>
  <c r="S45" i="6"/>
  <c r="AB38" i="6"/>
  <c r="S38" i="6"/>
  <c r="AB21" i="6"/>
  <c r="S21" i="6"/>
  <c r="AB8" i="6"/>
  <c r="S8" i="6"/>
  <c r="R222" i="6"/>
  <c r="R193" i="6"/>
  <c r="R188" i="6"/>
  <c r="R185" i="6"/>
  <c r="R182" i="6"/>
  <c r="R160" i="6"/>
  <c r="AB159" i="6"/>
  <c r="R137" i="6"/>
  <c r="R122" i="6"/>
  <c r="S108" i="6"/>
  <c r="S91" i="6"/>
  <c r="S70" i="6"/>
  <c r="S63" i="6"/>
  <c r="AB56" i="6"/>
  <c r="S56" i="6"/>
  <c r="AB47" i="6"/>
  <c r="S47" i="6"/>
  <c r="AB40" i="6"/>
  <c r="S40" i="6"/>
  <c r="AB24" i="6"/>
  <c r="S24" i="6"/>
  <c r="R198" i="6"/>
  <c r="R155" i="6"/>
  <c r="AB125" i="6"/>
  <c r="S98" i="6"/>
  <c r="S65" i="6"/>
  <c r="S58" i="6"/>
  <c r="AB49" i="6"/>
  <c r="S49" i="6"/>
  <c r="AB42" i="6"/>
  <c r="S42" i="6"/>
  <c r="AB26" i="6"/>
  <c r="S26" i="6"/>
  <c r="AB205" i="6"/>
  <c r="S166" i="6"/>
  <c r="AB163" i="6"/>
  <c r="S146" i="6"/>
  <c r="AD146" i="6"/>
  <c r="AB140" i="6"/>
  <c r="AB133" i="6"/>
  <c r="S133" i="6"/>
  <c r="AB126" i="6"/>
  <c r="S114" i="6"/>
  <c r="S101" i="6"/>
  <c r="S76" i="6"/>
  <c r="S66" i="6"/>
  <c r="S60" i="6"/>
  <c r="AB51" i="6"/>
  <c r="S51" i="6"/>
  <c r="AB44" i="6"/>
  <c r="S44" i="6"/>
  <c r="AB28" i="6"/>
  <c r="S28" i="6"/>
  <c r="AB16" i="6"/>
  <c r="S16" i="6"/>
  <c r="AB14" i="6"/>
  <c r="S14" i="6"/>
  <c r="AB7" i="6"/>
  <c r="S7" i="6"/>
  <c r="S159" i="6"/>
  <c r="AB127" i="6"/>
  <c r="S94" i="6"/>
  <c r="S82" i="6"/>
  <c r="AB62" i="6"/>
  <c r="S62" i="6"/>
  <c r="AB53" i="6"/>
  <c r="S53" i="6"/>
  <c r="AB46" i="6"/>
  <c r="S46" i="6"/>
  <c r="AB30" i="6"/>
  <c r="S30" i="6"/>
  <c r="AB10" i="6"/>
  <c r="S10" i="6"/>
  <c r="AB9" i="6"/>
  <c r="S9" i="6"/>
  <c r="S176" i="6"/>
  <c r="S162" i="6"/>
  <c r="S154" i="6"/>
  <c r="S135" i="6"/>
  <c r="AB132" i="6"/>
  <c r="AB110" i="6"/>
  <c r="S93" i="6"/>
  <c r="S81" i="6"/>
  <c r="AB64" i="6"/>
  <c r="S64" i="6"/>
  <c r="S55" i="6"/>
  <c r="AB48" i="6"/>
  <c r="S48" i="6"/>
  <c r="AB39" i="6"/>
  <c r="S39" i="6"/>
  <c r="AB32" i="6"/>
  <c r="S32" i="6"/>
  <c r="AB22" i="6"/>
  <c r="S22" i="6"/>
  <c r="AB12" i="6"/>
  <c r="S12" i="6"/>
  <c r="AB11" i="6"/>
  <c r="S11" i="6"/>
  <c r="R208" i="6"/>
  <c r="R194" i="6"/>
  <c r="AB183" i="6"/>
  <c r="AD114" i="6"/>
  <c r="S80" i="6"/>
  <c r="S79" i="6"/>
  <c r="S74" i="6"/>
  <c r="S73" i="6"/>
  <c r="S72" i="6"/>
  <c r="S57" i="6"/>
  <c r="AB50" i="6"/>
  <c r="S50" i="6"/>
  <c r="AB41" i="6"/>
  <c r="S41" i="6"/>
  <c r="AB34" i="6"/>
  <c r="S34" i="6"/>
  <c r="AB18" i="6"/>
  <c r="S18" i="6"/>
  <c r="AB13" i="6"/>
  <c r="S13" i="6"/>
  <c r="R224" i="6"/>
  <c r="R220" i="6"/>
  <c r="R218" i="6"/>
  <c r="R201" i="6"/>
  <c r="R196" i="6"/>
  <c r="R186" i="6"/>
  <c r="R161" i="6"/>
  <c r="R153" i="6"/>
  <c r="R131" i="6"/>
  <c r="S127" i="6"/>
  <c r="R120" i="6"/>
  <c r="R119" i="6"/>
  <c r="R111" i="6"/>
  <c r="S106" i="6"/>
  <c r="S75" i="6"/>
  <c r="R68" i="6"/>
  <c r="S67" i="6"/>
  <c r="AB59" i="6"/>
  <c r="S59" i="6"/>
  <c r="S52" i="6"/>
  <c r="AB43" i="6"/>
  <c r="S43" i="6"/>
  <c r="AB36" i="6"/>
  <c r="S36" i="6"/>
  <c r="AB20" i="6"/>
  <c r="S20" i="6"/>
  <c r="AB19" i="6"/>
  <c r="S19" i="6"/>
  <c r="R87" i="6"/>
  <c r="S71" i="6"/>
  <c r="AB17" i="6"/>
  <c r="AB6" i="6"/>
  <c r="AB37" i="6"/>
  <c r="AB35" i="6"/>
  <c r="AB33" i="6"/>
  <c r="AB31" i="6"/>
  <c r="AB29" i="6"/>
  <c r="AB27" i="6"/>
  <c r="AB25" i="6"/>
  <c r="AB23" i="6"/>
  <c r="AB15" i="6"/>
  <c r="R147" i="6"/>
  <c r="R3" i="6"/>
  <c r="R4" i="6"/>
  <c r="R5" i="6"/>
  <c r="E19" i="28"/>
  <c r="D22" i="28"/>
  <c r="D42" i="23"/>
  <c r="E45" i="23"/>
  <c r="E38" i="23"/>
  <c r="E39" i="23"/>
  <c r="E40" i="23"/>
  <c r="E41" i="23"/>
  <c r="D44" i="23"/>
  <c r="G38" i="23"/>
  <c r="C43" i="23"/>
  <c r="E43" i="23"/>
  <c r="F44" i="23"/>
  <c r="B22" i="26"/>
  <c r="D40" i="23"/>
  <c r="G40" i="23"/>
  <c r="G41" i="23"/>
  <c r="C46" i="23"/>
  <c r="C45" i="23"/>
  <c r="C44" i="23"/>
  <c r="C42" i="23"/>
  <c r="D47" i="23"/>
  <c r="C41" i="23"/>
  <c r="C40" i="23"/>
  <c r="C39" i="23"/>
  <c r="C47" i="23"/>
  <c r="D46" i="23"/>
  <c r="B47" i="23"/>
  <c r="B46" i="23"/>
  <c r="K38" i="26"/>
  <c r="D22" i="26"/>
  <c r="F23" i="26"/>
  <c r="G22" i="26"/>
  <c r="D21" i="26"/>
  <c r="C23" i="26"/>
  <c r="D19" i="26"/>
  <c r="B23" i="26"/>
  <c r="B21" i="26"/>
  <c r="F19" i="26"/>
  <c r="E22" i="26"/>
  <c r="C20" i="26"/>
  <c r="D23" i="26"/>
  <c r="E20" i="26"/>
  <c r="B20" i="26"/>
  <c r="G20" i="26"/>
  <c r="E21" i="26"/>
  <c r="D20" i="26"/>
  <c r="F20" i="26"/>
  <c r="G23" i="26"/>
  <c r="E23" i="26"/>
  <c r="F21" i="26"/>
  <c r="B19" i="26"/>
  <c r="C19" i="26"/>
  <c r="F22" i="26"/>
  <c r="E19" i="26"/>
  <c r="C21" i="26"/>
  <c r="AB290" i="5"/>
  <c r="AB280" i="5"/>
  <c r="AB266" i="5"/>
  <c r="AB253" i="5"/>
  <c r="S249" i="5"/>
  <c r="R291" i="5"/>
  <c r="R308" i="5"/>
  <c r="R254" i="5"/>
  <c r="S202" i="5"/>
  <c r="S144" i="5"/>
  <c r="R302" i="5"/>
  <c r="R298" i="5"/>
  <c r="W292" i="5"/>
  <c r="X292" i="5" s="1"/>
  <c r="R289" i="5"/>
  <c r="W288" i="5"/>
  <c r="X288" i="5" s="1"/>
  <c r="R286" i="5"/>
  <c r="W283" i="5"/>
  <c r="X283" i="5" s="1"/>
  <c r="Z274" i="5"/>
  <c r="AA274" i="5" s="1"/>
  <c r="D274" i="7" s="1"/>
  <c r="S196" i="5"/>
  <c r="S134" i="5"/>
  <c r="Z3" i="5"/>
  <c r="AA3" i="5" s="1"/>
  <c r="D3" i="7" s="1"/>
  <c r="Z6" i="5"/>
  <c r="AA6" i="5" s="1"/>
  <c r="D6" i="7" s="1"/>
  <c r="W4" i="5"/>
  <c r="X4" i="5" s="1"/>
  <c r="Z9" i="5"/>
  <c r="AA9" i="5" s="1"/>
  <c r="D9" i="7" s="1"/>
  <c r="W12" i="5"/>
  <c r="X12" i="5" s="1"/>
  <c r="Z17" i="5"/>
  <c r="AA17" i="5" s="1"/>
  <c r="D17" i="7" s="1"/>
  <c r="Z4" i="5"/>
  <c r="AA4" i="5" s="1"/>
  <c r="D4" i="7" s="1"/>
  <c r="Z7" i="5"/>
  <c r="AA7" i="5" s="1"/>
  <c r="D7" i="7" s="1"/>
  <c r="W5" i="5"/>
  <c r="X5" i="5" s="1"/>
  <c r="Z5" i="5"/>
  <c r="AA5" i="5" s="1"/>
  <c r="D5" i="7" s="1"/>
  <c r="W8" i="5"/>
  <c r="X8" i="5" s="1"/>
  <c r="Z13" i="5"/>
  <c r="AA13" i="5" s="1"/>
  <c r="D13" i="7" s="1"/>
  <c r="W9" i="5"/>
  <c r="X9" i="5" s="1"/>
  <c r="W13" i="5"/>
  <c r="X13" i="5" s="1"/>
  <c r="Z16" i="5"/>
  <c r="AA16" i="5" s="1"/>
  <c r="D16" i="7" s="1"/>
  <c r="Z19" i="5"/>
  <c r="AA19" i="5" s="1"/>
  <c r="D19" i="7" s="1"/>
  <c r="Z22" i="5"/>
  <c r="AA22" i="5" s="1"/>
  <c r="D22" i="7" s="1"/>
  <c r="W25" i="5"/>
  <c r="X25" i="5" s="1"/>
  <c r="Z30" i="5"/>
  <c r="AA30" i="5" s="1"/>
  <c r="D30" i="7" s="1"/>
  <c r="W33" i="5"/>
  <c r="X33" i="5" s="1"/>
  <c r="Z38" i="5"/>
  <c r="AA38" i="5" s="1"/>
  <c r="D38" i="7" s="1"/>
  <c r="W41" i="5"/>
  <c r="X41" i="5" s="1"/>
  <c r="W47" i="5"/>
  <c r="X47" i="5" s="1"/>
  <c r="W50" i="5"/>
  <c r="X50" i="5" s="1"/>
  <c r="Z53" i="5"/>
  <c r="AA53" i="5" s="1"/>
  <c r="D53" i="7" s="1"/>
  <c r="Z56" i="5"/>
  <c r="AA56" i="5" s="1"/>
  <c r="D56" i="7" s="1"/>
  <c r="W63" i="5"/>
  <c r="X63" i="5" s="1"/>
  <c r="Z66" i="5"/>
  <c r="AA66" i="5" s="1"/>
  <c r="D66" i="7" s="1"/>
  <c r="W67" i="5"/>
  <c r="X67" i="5" s="1"/>
  <c r="Z72" i="5"/>
  <c r="AA72" i="5" s="1"/>
  <c r="D72" i="7" s="1"/>
  <c r="W78" i="5"/>
  <c r="X78" i="5" s="1"/>
  <c r="W84" i="5"/>
  <c r="X84" i="5" s="1"/>
  <c r="Z89" i="5"/>
  <c r="AA89" i="5" s="1"/>
  <c r="D89" i="7" s="1"/>
  <c r="W90" i="5"/>
  <c r="X90" i="5" s="1"/>
  <c r="Z93" i="5"/>
  <c r="AA93" i="5" s="1"/>
  <c r="D93" i="7" s="1"/>
  <c r="W94" i="5"/>
  <c r="X94" i="5" s="1"/>
  <c r="Z97" i="5"/>
  <c r="AA97" i="5" s="1"/>
  <c r="D97" i="7" s="1"/>
  <c r="W98" i="5"/>
  <c r="X98" i="5" s="1"/>
  <c r="Z101" i="5"/>
  <c r="AA101" i="5" s="1"/>
  <c r="D101" i="7" s="1"/>
  <c r="W102" i="5"/>
  <c r="X102" i="5" s="1"/>
  <c r="Z105" i="5"/>
  <c r="AA105" i="5" s="1"/>
  <c r="D105" i="7" s="1"/>
  <c r="W106" i="5"/>
  <c r="X106" i="5" s="1"/>
  <c r="Z108" i="5"/>
  <c r="AA108" i="5" s="1"/>
  <c r="D108" i="7" s="1"/>
  <c r="W114" i="5"/>
  <c r="X114" i="5" s="1"/>
  <c r="Z116" i="5"/>
  <c r="AA116" i="5" s="1"/>
  <c r="D116" i="7" s="1"/>
  <c r="W120" i="5"/>
  <c r="X120" i="5" s="1"/>
  <c r="Z125" i="5"/>
  <c r="AA125" i="5" s="1"/>
  <c r="D125" i="7" s="1"/>
  <c r="W20" i="5"/>
  <c r="X20" i="5" s="1"/>
  <c r="Z25" i="5"/>
  <c r="AA25" i="5" s="1"/>
  <c r="D25" i="7" s="1"/>
  <c r="W28" i="5"/>
  <c r="X28" i="5" s="1"/>
  <c r="Z33" i="5"/>
  <c r="AA33" i="5" s="1"/>
  <c r="D33" i="7" s="1"/>
  <c r="W36" i="5"/>
  <c r="X36" i="5" s="1"/>
  <c r="Z41" i="5"/>
  <c r="AA41" i="5" s="1"/>
  <c r="D41" i="7" s="1"/>
  <c r="W44" i="5"/>
  <c r="X44" i="5" s="1"/>
  <c r="Z47" i="5"/>
  <c r="AA47" i="5" s="1"/>
  <c r="D47" i="7" s="1"/>
  <c r="Z50" i="5"/>
  <c r="AA50" i="5" s="1"/>
  <c r="D50" i="7" s="1"/>
  <c r="W57" i="5"/>
  <c r="X57" i="5" s="1"/>
  <c r="W60" i="5"/>
  <c r="X60" i="5" s="1"/>
  <c r="Z63" i="5"/>
  <c r="AA63" i="5" s="1"/>
  <c r="D63" i="7" s="1"/>
  <c r="Z67" i="5"/>
  <c r="AA67" i="5" s="1"/>
  <c r="D67" i="7" s="1"/>
  <c r="W68" i="5"/>
  <c r="X68" i="5" s="1"/>
  <c r="Z78" i="5"/>
  <c r="AA78" i="5" s="1"/>
  <c r="D78" i="7" s="1"/>
  <c r="W79" i="5"/>
  <c r="X79" i="5" s="1"/>
  <c r="Z84" i="5"/>
  <c r="AA84" i="5" s="1"/>
  <c r="D84" i="7" s="1"/>
  <c r="W85" i="5"/>
  <c r="X85" i="5" s="1"/>
  <c r="W109" i="5"/>
  <c r="X109" i="5" s="1"/>
  <c r="Z111" i="5"/>
  <c r="AA111" i="5" s="1"/>
  <c r="D111" i="7" s="1"/>
  <c r="W117" i="5"/>
  <c r="X117" i="5" s="1"/>
  <c r="Z120" i="5"/>
  <c r="AA120" i="5" s="1"/>
  <c r="D120" i="7" s="1"/>
  <c r="W128" i="5"/>
  <c r="X128" i="5" s="1"/>
  <c r="Z131" i="5"/>
  <c r="AA131" i="5" s="1"/>
  <c r="D131" i="7" s="1"/>
  <c r="W140" i="5"/>
  <c r="X140" i="5" s="1"/>
  <c r="Z143" i="5"/>
  <c r="AA143" i="5" s="1"/>
  <c r="D143" i="7" s="1"/>
  <c r="W148" i="5"/>
  <c r="X148" i="5" s="1"/>
  <c r="W152" i="5"/>
  <c r="X152" i="5" s="1"/>
  <c r="Z155" i="5"/>
  <c r="AA155" i="5" s="1"/>
  <c r="D155" i="7" s="1"/>
  <c r="W159" i="5"/>
  <c r="X159" i="5" s="1"/>
  <c r="Z165" i="5"/>
  <c r="AA165" i="5" s="1"/>
  <c r="D165" i="7" s="1"/>
  <c r="W166" i="5"/>
  <c r="X166" i="5" s="1"/>
  <c r="Z173" i="5"/>
  <c r="AA173" i="5" s="1"/>
  <c r="D173" i="7" s="1"/>
  <c r="Z180" i="5"/>
  <c r="AA180" i="5" s="1"/>
  <c r="D180" i="7" s="1"/>
  <c r="W10" i="5"/>
  <c r="X10" i="5" s="1"/>
  <c r="W14" i="5"/>
  <c r="X14" i="5" s="1"/>
  <c r="W17" i="5"/>
  <c r="X17" i="5" s="1"/>
  <c r="Z20" i="5"/>
  <c r="AA20" i="5" s="1"/>
  <c r="D20" i="7" s="1"/>
  <c r="W23" i="5"/>
  <c r="X23" i="5" s="1"/>
  <c r="Z28" i="5"/>
  <c r="AA28" i="5" s="1"/>
  <c r="D28" i="7" s="1"/>
  <c r="W31" i="5"/>
  <c r="X31" i="5" s="1"/>
  <c r="Z36" i="5"/>
  <c r="AA36" i="5" s="1"/>
  <c r="D36" i="7" s="1"/>
  <c r="W39" i="5"/>
  <c r="X39" i="5" s="1"/>
  <c r="Z44" i="5"/>
  <c r="AA44" i="5" s="1"/>
  <c r="D44" i="7" s="1"/>
  <c r="W51" i="5"/>
  <c r="X51" i="5" s="1"/>
  <c r="W54" i="5"/>
  <c r="X54" i="5" s="1"/>
  <c r="Z57" i="5"/>
  <c r="AA57" i="5" s="1"/>
  <c r="D57" i="7" s="1"/>
  <c r="Z60" i="5"/>
  <c r="AA60" i="5" s="1"/>
  <c r="D60" i="7" s="1"/>
  <c r="W64" i="5"/>
  <c r="X64" i="5" s="1"/>
  <c r="Z68" i="5"/>
  <c r="AA68" i="5" s="1"/>
  <c r="D68" i="7" s="1"/>
  <c r="W73" i="5"/>
  <c r="X73" i="5" s="1"/>
  <c r="Z79" i="5"/>
  <c r="AA79" i="5" s="1"/>
  <c r="D79" i="7" s="1"/>
  <c r="W80" i="5"/>
  <c r="X80" i="5" s="1"/>
  <c r="Z85" i="5"/>
  <c r="AA85" i="5" s="1"/>
  <c r="D85" i="7" s="1"/>
  <c r="Z90" i="5"/>
  <c r="AA90" i="5" s="1"/>
  <c r="D90" i="7" s="1"/>
  <c r="W91" i="5"/>
  <c r="X91" i="5" s="1"/>
  <c r="Z94" i="5"/>
  <c r="AA94" i="5" s="1"/>
  <c r="D94" i="7" s="1"/>
  <c r="W95" i="5"/>
  <c r="X95" i="5" s="1"/>
  <c r="Z98" i="5"/>
  <c r="AA98" i="5" s="1"/>
  <c r="D98" i="7" s="1"/>
  <c r="W99" i="5"/>
  <c r="X99" i="5" s="1"/>
  <c r="Z102" i="5"/>
  <c r="AA102" i="5" s="1"/>
  <c r="D102" i="7" s="1"/>
  <c r="W103" i="5"/>
  <c r="X103" i="5" s="1"/>
  <c r="Z106" i="5"/>
  <c r="AA106" i="5" s="1"/>
  <c r="D106" i="7" s="1"/>
  <c r="W112" i="5"/>
  <c r="X112" i="5" s="1"/>
  <c r="Z114" i="5"/>
  <c r="AA114" i="5" s="1"/>
  <c r="D114" i="7" s="1"/>
  <c r="W121" i="5"/>
  <c r="X121" i="5" s="1"/>
  <c r="W123" i="5"/>
  <c r="X123" i="5" s="1"/>
  <c r="W126" i="5"/>
  <c r="X126" i="5" s="1"/>
  <c r="Z134" i="5"/>
  <c r="AA134" i="5" s="1"/>
  <c r="D134" i="7" s="1"/>
  <c r="W135" i="5"/>
  <c r="X135" i="5" s="1"/>
  <c r="Z138" i="5"/>
  <c r="AA138" i="5" s="1"/>
  <c r="D138" i="7" s="1"/>
  <c r="Z140" i="5"/>
  <c r="AA140" i="5" s="1"/>
  <c r="D140" i="7" s="1"/>
  <c r="W141" i="5"/>
  <c r="X141" i="5" s="1"/>
  <c r="Z146" i="5"/>
  <c r="AA146" i="5" s="1"/>
  <c r="D146" i="7" s="1"/>
  <c r="Z148" i="5"/>
  <c r="AA148" i="5" s="1"/>
  <c r="D148" i="7" s="1"/>
  <c r="W149" i="5"/>
  <c r="X149" i="5" s="1"/>
  <c r="Z152" i="5"/>
  <c r="AA152" i="5" s="1"/>
  <c r="D152" i="7" s="1"/>
  <c r="W153" i="5"/>
  <c r="X153" i="5" s="1"/>
  <c r="W163" i="5"/>
  <c r="X163" i="5" s="1"/>
  <c r="Z166" i="5"/>
  <c r="AA166" i="5" s="1"/>
  <c r="D166" i="7" s="1"/>
  <c r="W167" i="5"/>
  <c r="X167" i="5" s="1"/>
  <c r="Z170" i="5"/>
  <c r="AA170" i="5" s="1"/>
  <c r="D170" i="7" s="1"/>
  <c r="W171" i="5"/>
  <c r="X171" i="5" s="1"/>
  <c r="W174" i="5"/>
  <c r="X174" i="5" s="1"/>
  <c r="Z177" i="5"/>
  <c r="AA177" i="5" s="1"/>
  <c r="D177" i="7" s="1"/>
  <c r="Z10" i="5"/>
  <c r="AA10" i="5" s="1"/>
  <c r="D10" i="7" s="1"/>
  <c r="Z14" i="5"/>
  <c r="AA14" i="5" s="1"/>
  <c r="D14" i="7" s="1"/>
  <c r="Z23" i="5"/>
  <c r="AA23" i="5" s="1"/>
  <c r="D23" i="7" s="1"/>
  <c r="W26" i="5"/>
  <c r="X26" i="5" s="1"/>
  <c r="Z31" i="5"/>
  <c r="AA31" i="5" s="1"/>
  <c r="D31" i="7" s="1"/>
  <c r="W34" i="5"/>
  <c r="X34" i="5" s="1"/>
  <c r="Z39" i="5"/>
  <c r="AA39" i="5" s="1"/>
  <c r="D39" i="7" s="1"/>
  <c r="W42" i="5"/>
  <c r="X42" i="5" s="1"/>
  <c r="W45" i="5"/>
  <c r="X45" i="5" s="1"/>
  <c r="W48" i="5"/>
  <c r="X48" i="5" s="1"/>
  <c r="Z51" i="5"/>
  <c r="AA51" i="5" s="1"/>
  <c r="D51" i="7" s="1"/>
  <c r="Z54" i="5"/>
  <c r="AA54" i="5" s="1"/>
  <c r="D54" i="7" s="1"/>
  <c r="W61" i="5"/>
  <c r="X61" i="5" s="1"/>
  <c r="Z64" i="5"/>
  <c r="AA64" i="5" s="1"/>
  <c r="D64" i="7" s="1"/>
  <c r="W69" i="5"/>
  <c r="X69" i="5" s="1"/>
  <c r="Z73" i="5"/>
  <c r="AA73" i="5" s="1"/>
  <c r="D73" i="7" s="1"/>
  <c r="W74" i="5"/>
  <c r="X74" i="5" s="1"/>
  <c r="Z80" i="5"/>
  <c r="AA80" i="5" s="1"/>
  <c r="D80" i="7" s="1"/>
  <c r="W81" i="5"/>
  <c r="X81" i="5" s="1"/>
  <c r="W86" i="5"/>
  <c r="X86" i="5" s="1"/>
  <c r="W107" i="5"/>
  <c r="X107" i="5" s="1"/>
  <c r="Z109" i="5"/>
  <c r="AA109" i="5" s="1"/>
  <c r="D109" i="7" s="1"/>
  <c r="W6" i="5"/>
  <c r="X6" i="5" s="1"/>
  <c r="W11" i="5"/>
  <c r="X11" i="5" s="1"/>
  <c r="W15" i="5"/>
  <c r="X15" i="5" s="1"/>
  <c r="W18" i="5"/>
  <c r="X18" i="5" s="1"/>
  <c r="W21" i="5"/>
  <c r="X21" i="5" s="1"/>
  <c r="Z26" i="5"/>
  <c r="AA26" i="5" s="1"/>
  <c r="D26" i="7" s="1"/>
  <c r="W29" i="5"/>
  <c r="X29" i="5" s="1"/>
  <c r="Z34" i="5"/>
  <c r="AA34" i="5" s="1"/>
  <c r="D34" i="7" s="1"/>
  <c r="W37" i="5"/>
  <c r="X37" i="5" s="1"/>
  <c r="Z42" i="5"/>
  <c r="AA42" i="5" s="1"/>
  <c r="D42" i="7" s="1"/>
  <c r="Z45" i="5"/>
  <c r="AA45" i="5" s="1"/>
  <c r="D45" i="7" s="1"/>
  <c r="Z48" i="5"/>
  <c r="AA48" i="5" s="1"/>
  <c r="D48" i="7" s="1"/>
  <c r="W55" i="5"/>
  <c r="X55" i="5" s="1"/>
  <c r="W58" i="5"/>
  <c r="X58" i="5" s="1"/>
  <c r="Z61" i="5"/>
  <c r="AA61" i="5" s="1"/>
  <c r="D61" i="7" s="1"/>
  <c r="Z69" i="5"/>
  <c r="AA69" i="5" s="1"/>
  <c r="D69" i="7" s="1"/>
  <c r="W70" i="5"/>
  <c r="X70" i="5" s="1"/>
  <c r="W7" i="5"/>
  <c r="X7" i="5" s="1"/>
  <c r="Z11" i="5"/>
  <c r="AA11" i="5" s="1"/>
  <c r="D11" i="7" s="1"/>
  <c r="Z15" i="5"/>
  <c r="AA15" i="5" s="1"/>
  <c r="D15" i="7" s="1"/>
  <c r="Z18" i="5"/>
  <c r="AA18" i="5" s="1"/>
  <c r="D18" i="7" s="1"/>
  <c r="Z21" i="5"/>
  <c r="AA21" i="5" s="1"/>
  <c r="D21" i="7" s="1"/>
  <c r="W24" i="5"/>
  <c r="X24" i="5" s="1"/>
  <c r="Z29" i="5"/>
  <c r="AA29" i="5" s="1"/>
  <c r="D29" i="7" s="1"/>
  <c r="W32" i="5"/>
  <c r="X32" i="5" s="1"/>
  <c r="Z37" i="5"/>
  <c r="AA37" i="5" s="1"/>
  <c r="D37" i="7" s="1"/>
  <c r="W40" i="5"/>
  <c r="X40" i="5" s="1"/>
  <c r="W49" i="5"/>
  <c r="X49" i="5" s="1"/>
  <c r="W52" i="5"/>
  <c r="X52" i="5" s="1"/>
  <c r="Z55" i="5"/>
  <c r="AA55" i="5" s="1"/>
  <c r="D55" i="7" s="1"/>
  <c r="Z58" i="5"/>
  <c r="AA58" i="5" s="1"/>
  <c r="D58" i="7" s="1"/>
  <c r="W62" i="5"/>
  <c r="X62" i="5" s="1"/>
  <c r="W65" i="5"/>
  <c r="X65" i="5" s="1"/>
  <c r="Z70" i="5"/>
  <c r="AA70" i="5" s="1"/>
  <c r="D70" i="7" s="1"/>
  <c r="W71" i="5"/>
  <c r="X71" i="5" s="1"/>
  <c r="Z75" i="5"/>
  <c r="AA75" i="5" s="1"/>
  <c r="D75" i="7" s="1"/>
  <c r="W76" i="5"/>
  <c r="X76" i="5" s="1"/>
  <c r="W82" i="5"/>
  <c r="X82" i="5" s="1"/>
  <c r="Z87" i="5"/>
  <c r="AA87" i="5" s="1"/>
  <c r="D87" i="7" s="1"/>
  <c r="W88" i="5"/>
  <c r="X88" i="5" s="1"/>
  <c r="Z8" i="5"/>
  <c r="AA8" i="5" s="1"/>
  <c r="D8" i="7" s="1"/>
  <c r="Z12" i="5"/>
  <c r="AA12" i="5" s="1"/>
  <c r="D12" i="7" s="1"/>
  <c r="Z24" i="5"/>
  <c r="AA24" i="5" s="1"/>
  <c r="D24" i="7" s="1"/>
  <c r="W27" i="5"/>
  <c r="X27" i="5" s="1"/>
  <c r="Z32" i="5"/>
  <c r="AA32" i="5" s="1"/>
  <c r="D32" i="7" s="1"/>
  <c r="W35" i="5"/>
  <c r="X35" i="5" s="1"/>
  <c r="Z40" i="5"/>
  <c r="AA40" i="5" s="1"/>
  <c r="D40" i="7" s="1"/>
  <c r="W43" i="5"/>
  <c r="X43" i="5" s="1"/>
  <c r="W46" i="5"/>
  <c r="X46" i="5" s="1"/>
  <c r="Z49" i="5"/>
  <c r="AA49" i="5" s="1"/>
  <c r="D49" i="7" s="1"/>
  <c r="Z52" i="5"/>
  <c r="AA52" i="5" s="1"/>
  <c r="D52" i="7" s="1"/>
  <c r="W59" i="5"/>
  <c r="X59" i="5" s="1"/>
  <c r="Z62" i="5"/>
  <c r="AA62" i="5" s="1"/>
  <c r="D62" i="7" s="1"/>
  <c r="Z65" i="5"/>
  <c r="AA65" i="5" s="1"/>
  <c r="D65" i="7" s="1"/>
  <c r="Z71" i="5"/>
  <c r="AA71" i="5" s="1"/>
  <c r="D71" i="7" s="1"/>
  <c r="Z76" i="5"/>
  <c r="AA76" i="5" s="1"/>
  <c r="D76" i="7" s="1"/>
  <c r="W77" i="5"/>
  <c r="X77" i="5" s="1"/>
  <c r="Z82" i="5"/>
  <c r="AA82" i="5" s="1"/>
  <c r="D82" i="7" s="1"/>
  <c r="W83" i="5"/>
  <c r="X83" i="5" s="1"/>
  <c r="Z88" i="5"/>
  <c r="AA88" i="5" s="1"/>
  <c r="D88" i="7" s="1"/>
  <c r="W89" i="5"/>
  <c r="X89" i="5" s="1"/>
  <c r="W16" i="5"/>
  <c r="X16" i="5" s="1"/>
  <c r="W19" i="5"/>
  <c r="X19" i="5" s="1"/>
  <c r="W22" i="5"/>
  <c r="X22" i="5" s="1"/>
  <c r="Z27" i="5"/>
  <c r="AA27" i="5" s="1"/>
  <c r="D27" i="7" s="1"/>
  <c r="W30" i="5"/>
  <c r="X30" i="5" s="1"/>
  <c r="Z35" i="5"/>
  <c r="AA35" i="5" s="1"/>
  <c r="D35" i="7" s="1"/>
  <c r="W38" i="5"/>
  <c r="X38" i="5" s="1"/>
  <c r="Z43" i="5"/>
  <c r="AA43" i="5" s="1"/>
  <c r="D43" i="7" s="1"/>
  <c r="Z46" i="5"/>
  <c r="AA46" i="5" s="1"/>
  <c r="D46" i="7" s="1"/>
  <c r="W53" i="5"/>
  <c r="X53" i="5" s="1"/>
  <c r="W56" i="5"/>
  <c r="X56" i="5" s="1"/>
  <c r="Z59" i="5"/>
  <c r="AA59" i="5" s="1"/>
  <c r="D59" i="7" s="1"/>
  <c r="W66" i="5"/>
  <c r="X66" i="5" s="1"/>
  <c r="W72" i="5"/>
  <c r="X72" i="5" s="1"/>
  <c r="Z77" i="5"/>
  <c r="AA77" i="5" s="1"/>
  <c r="D77" i="7" s="1"/>
  <c r="Z83" i="5"/>
  <c r="AA83" i="5" s="1"/>
  <c r="D83" i="7" s="1"/>
  <c r="Z91" i="5"/>
  <c r="AA91" i="5" s="1"/>
  <c r="D91" i="7" s="1"/>
  <c r="W92" i="5"/>
  <c r="X92" i="5" s="1"/>
  <c r="Z95" i="5"/>
  <c r="AA95" i="5" s="1"/>
  <c r="D95" i="7" s="1"/>
  <c r="W96" i="5"/>
  <c r="X96" i="5" s="1"/>
  <c r="Z99" i="5"/>
  <c r="AA99" i="5" s="1"/>
  <c r="D99" i="7" s="1"/>
  <c r="W100" i="5"/>
  <c r="X100" i="5" s="1"/>
  <c r="W111" i="5"/>
  <c r="X111" i="5" s="1"/>
  <c r="Z117" i="5"/>
  <c r="AA117" i="5" s="1"/>
  <c r="D117" i="7" s="1"/>
  <c r="Z122" i="5"/>
  <c r="AA122" i="5" s="1"/>
  <c r="D122" i="7" s="1"/>
  <c r="Z123" i="5"/>
  <c r="AA123" i="5" s="1"/>
  <c r="D123" i="7" s="1"/>
  <c r="Z127" i="5"/>
  <c r="AA127" i="5" s="1"/>
  <c r="D127" i="7" s="1"/>
  <c r="Z128" i="5"/>
  <c r="AA128" i="5" s="1"/>
  <c r="D128" i="7" s="1"/>
  <c r="W129" i="5"/>
  <c r="X129" i="5" s="1"/>
  <c r="Z132" i="5"/>
  <c r="AA132" i="5" s="1"/>
  <c r="D132" i="7" s="1"/>
  <c r="W133" i="5"/>
  <c r="X133" i="5" s="1"/>
  <c r="Z137" i="5"/>
  <c r="AA137" i="5" s="1"/>
  <c r="D137" i="7" s="1"/>
  <c r="W138" i="5"/>
  <c r="X138" i="5" s="1"/>
  <c r="Z142" i="5"/>
  <c r="AA142" i="5" s="1"/>
  <c r="D142" i="7" s="1"/>
  <c r="W145" i="5"/>
  <c r="X145" i="5" s="1"/>
  <c r="W160" i="5"/>
  <c r="X160" i="5" s="1"/>
  <c r="W164" i="5"/>
  <c r="X164" i="5" s="1"/>
  <c r="Z178" i="5"/>
  <c r="AA178" i="5" s="1"/>
  <c r="D178" i="7" s="1"/>
  <c r="Z182" i="5"/>
  <c r="AA182" i="5" s="1"/>
  <c r="D182" i="7" s="1"/>
  <c r="Z188" i="5"/>
  <c r="AA188" i="5" s="1"/>
  <c r="D188" i="7" s="1"/>
  <c r="Z191" i="5"/>
  <c r="AA191" i="5" s="1"/>
  <c r="D191" i="7" s="1"/>
  <c r="W196" i="5"/>
  <c r="X196" i="5" s="1"/>
  <c r="W210" i="5"/>
  <c r="X210" i="5" s="1"/>
  <c r="Z216" i="5"/>
  <c r="AA216" i="5" s="1"/>
  <c r="D216" i="7" s="1"/>
  <c r="W217" i="5"/>
  <c r="X217" i="5" s="1"/>
  <c r="Z224" i="5"/>
  <c r="AA224" i="5" s="1"/>
  <c r="D224" i="7" s="1"/>
  <c r="W225" i="5"/>
  <c r="X225" i="5" s="1"/>
  <c r="Z232" i="5"/>
  <c r="AA232" i="5" s="1"/>
  <c r="D232" i="7" s="1"/>
  <c r="W233" i="5"/>
  <c r="X233" i="5" s="1"/>
  <c r="Z238" i="5"/>
  <c r="AA238" i="5" s="1"/>
  <c r="D238" i="7" s="1"/>
  <c r="Z243" i="5"/>
  <c r="AA243" i="5" s="1"/>
  <c r="D243" i="7" s="1"/>
  <c r="Z248" i="5"/>
  <c r="AA248" i="5" s="1"/>
  <c r="D248" i="7" s="1"/>
  <c r="Z252" i="5"/>
  <c r="AA252" i="5" s="1"/>
  <c r="D252" i="7" s="1"/>
  <c r="Z257" i="5"/>
  <c r="AA257" i="5" s="1"/>
  <c r="D257" i="7" s="1"/>
  <c r="Z261" i="5"/>
  <c r="AA261" i="5" s="1"/>
  <c r="D261" i="7" s="1"/>
  <c r="W262" i="5"/>
  <c r="X262" i="5" s="1"/>
  <c r="W266" i="5"/>
  <c r="X266" i="5" s="1"/>
  <c r="Z271" i="5"/>
  <c r="AA271" i="5" s="1"/>
  <c r="D271" i="7" s="1"/>
  <c r="W275" i="5"/>
  <c r="X275" i="5" s="1"/>
  <c r="Z92" i="5"/>
  <c r="AA92" i="5" s="1"/>
  <c r="D92" i="7" s="1"/>
  <c r="W93" i="5"/>
  <c r="X93" i="5" s="1"/>
  <c r="Z96" i="5"/>
  <c r="AA96" i="5" s="1"/>
  <c r="D96" i="7" s="1"/>
  <c r="W97" i="5"/>
  <c r="X97" i="5" s="1"/>
  <c r="Z103" i="5"/>
  <c r="AA103" i="5" s="1"/>
  <c r="D103" i="7" s="1"/>
  <c r="W104" i="5"/>
  <c r="X104" i="5" s="1"/>
  <c r="Z112" i="5"/>
  <c r="AA112" i="5" s="1"/>
  <c r="D112" i="7" s="1"/>
  <c r="W118" i="5"/>
  <c r="X118" i="5" s="1"/>
  <c r="Z129" i="5"/>
  <c r="AA129" i="5" s="1"/>
  <c r="D129" i="7" s="1"/>
  <c r="Z133" i="5"/>
  <c r="AA133" i="5" s="1"/>
  <c r="D133" i="7" s="1"/>
  <c r="Z145" i="5"/>
  <c r="AA145" i="5" s="1"/>
  <c r="D145" i="7" s="1"/>
  <c r="W146" i="5"/>
  <c r="X146" i="5" s="1"/>
  <c r="Z150" i="5"/>
  <c r="AA150" i="5" s="1"/>
  <c r="D150" i="7" s="1"/>
  <c r="Z160" i="5"/>
  <c r="AA160" i="5" s="1"/>
  <c r="D160" i="7" s="1"/>
  <c r="W161" i="5"/>
  <c r="X161" i="5" s="1"/>
  <c r="Z164" i="5"/>
  <c r="AA164" i="5" s="1"/>
  <c r="D164" i="7" s="1"/>
  <c r="W165" i="5"/>
  <c r="X165" i="5" s="1"/>
  <c r="Z167" i="5"/>
  <c r="AA167" i="5" s="1"/>
  <c r="D167" i="7" s="1"/>
  <c r="W168" i="5"/>
  <c r="X168" i="5" s="1"/>
  <c r="Z172" i="5"/>
  <c r="AA172" i="5" s="1"/>
  <c r="D172" i="7" s="1"/>
  <c r="W173" i="5"/>
  <c r="X173" i="5" s="1"/>
  <c r="W179" i="5"/>
  <c r="X179" i="5" s="1"/>
  <c r="Z185" i="5"/>
  <c r="AA185" i="5" s="1"/>
  <c r="D185" i="7" s="1"/>
  <c r="W189" i="5"/>
  <c r="X189" i="5" s="1"/>
  <c r="W192" i="5"/>
  <c r="X192" i="5" s="1"/>
  <c r="Z194" i="5"/>
  <c r="AA194" i="5" s="1"/>
  <c r="D194" i="7" s="1"/>
  <c r="W199" i="5"/>
  <c r="X199" i="5" s="1"/>
  <c r="Z204" i="5"/>
  <c r="AA204" i="5" s="1"/>
  <c r="D204" i="7" s="1"/>
  <c r="W205" i="5"/>
  <c r="X205" i="5" s="1"/>
  <c r="Z207" i="5"/>
  <c r="AA207" i="5" s="1"/>
  <c r="D207" i="7" s="1"/>
  <c r="W208" i="5"/>
  <c r="X208" i="5" s="1"/>
  <c r="Z213" i="5"/>
  <c r="AA213" i="5" s="1"/>
  <c r="D213" i="7" s="1"/>
  <c r="W214" i="5"/>
  <c r="X214" i="5" s="1"/>
  <c r="Z217" i="5"/>
  <c r="AA217" i="5" s="1"/>
  <c r="D217" i="7" s="1"/>
  <c r="W218" i="5"/>
  <c r="X218" i="5" s="1"/>
  <c r="Z225" i="5"/>
  <c r="AA225" i="5" s="1"/>
  <c r="D225" i="7" s="1"/>
  <c r="W226" i="5"/>
  <c r="X226" i="5" s="1"/>
  <c r="Z233" i="5"/>
  <c r="AA233" i="5" s="1"/>
  <c r="D233" i="7" s="1"/>
  <c r="W239" i="5"/>
  <c r="X239" i="5" s="1"/>
  <c r="Z74" i="5"/>
  <c r="AA74" i="5" s="1"/>
  <c r="D74" i="7" s="1"/>
  <c r="W75" i="5"/>
  <c r="X75" i="5" s="1"/>
  <c r="Z100" i="5"/>
  <c r="AA100" i="5" s="1"/>
  <c r="D100" i="7" s="1"/>
  <c r="W101" i="5"/>
  <c r="X101" i="5" s="1"/>
  <c r="W113" i="5"/>
  <c r="X113" i="5" s="1"/>
  <c r="Z118" i="5"/>
  <c r="AA118" i="5" s="1"/>
  <c r="D118" i="7" s="1"/>
  <c r="W124" i="5"/>
  <c r="X124" i="5" s="1"/>
  <c r="W139" i="5"/>
  <c r="X139" i="5" s="1"/>
  <c r="W143" i="5"/>
  <c r="X143" i="5" s="1"/>
  <c r="W151" i="5"/>
  <c r="X151" i="5" s="1"/>
  <c r="W156" i="5"/>
  <c r="X156" i="5" s="1"/>
  <c r="Z161" i="5"/>
  <c r="AA161" i="5" s="1"/>
  <c r="D161" i="7" s="1"/>
  <c r="W162" i="5"/>
  <c r="X162" i="5" s="1"/>
  <c r="Z168" i="5"/>
  <c r="AA168" i="5" s="1"/>
  <c r="D168" i="7" s="1"/>
  <c r="W169" i="5"/>
  <c r="X169" i="5" s="1"/>
  <c r="Z174" i="5"/>
  <c r="AA174" i="5" s="1"/>
  <c r="D174" i="7" s="1"/>
  <c r="W175" i="5"/>
  <c r="X175" i="5" s="1"/>
  <c r="W183" i="5"/>
  <c r="X183" i="5" s="1"/>
  <c r="W186" i="5"/>
  <c r="X186" i="5" s="1"/>
  <c r="Z196" i="5"/>
  <c r="AA196" i="5" s="1"/>
  <c r="D196" i="7" s="1"/>
  <c r="W202" i="5"/>
  <c r="X202" i="5" s="1"/>
  <c r="Z208" i="5"/>
  <c r="AA208" i="5" s="1"/>
  <c r="D208" i="7" s="1"/>
  <c r="Z210" i="5"/>
  <c r="AA210" i="5" s="1"/>
  <c r="D210" i="7" s="1"/>
  <c r="Z218" i="5"/>
  <c r="AA218" i="5" s="1"/>
  <c r="D218" i="7" s="1"/>
  <c r="W219" i="5"/>
  <c r="X219" i="5" s="1"/>
  <c r="Z226" i="5"/>
  <c r="AA226" i="5" s="1"/>
  <c r="D226" i="7" s="1"/>
  <c r="W227" i="5"/>
  <c r="X227" i="5" s="1"/>
  <c r="W234" i="5"/>
  <c r="X234" i="5" s="1"/>
  <c r="Z239" i="5"/>
  <c r="AA239" i="5" s="1"/>
  <c r="D239" i="7" s="1"/>
  <c r="Z244" i="5"/>
  <c r="AA244" i="5" s="1"/>
  <c r="D244" i="7" s="1"/>
  <c r="W245" i="5"/>
  <c r="X245" i="5" s="1"/>
  <c r="Z249" i="5"/>
  <c r="AA249" i="5" s="1"/>
  <c r="D249" i="7" s="1"/>
  <c r="W253" i="5"/>
  <c r="X253" i="5" s="1"/>
  <c r="W255" i="5"/>
  <c r="X255" i="5" s="1"/>
  <c r="W258" i="5"/>
  <c r="X258" i="5" s="1"/>
  <c r="Z263" i="5"/>
  <c r="AA263" i="5" s="1"/>
  <c r="D263" i="7" s="1"/>
  <c r="W267" i="5"/>
  <c r="X267" i="5" s="1"/>
  <c r="W272" i="5"/>
  <c r="X272" i="5" s="1"/>
  <c r="W276" i="5"/>
  <c r="X276" i="5" s="1"/>
  <c r="Z86" i="5"/>
  <c r="AA86" i="5" s="1"/>
  <c r="D86" i="7" s="1"/>
  <c r="W87" i="5"/>
  <c r="X87" i="5" s="1"/>
  <c r="Z104" i="5"/>
  <c r="AA104" i="5" s="1"/>
  <c r="D104" i="7" s="1"/>
  <c r="W105" i="5"/>
  <c r="X105" i="5" s="1"/>
  <c r="W119" i="5"/>
  <c r="X119" i="5" s="1"/>
  <c r="W130" i="5"/>
  <c r="X130" i="5" s="1"/>
  <c r="W134" i="5"/>
  <c r="X134" i="5" s="1"/>
  <c r="Z135" i="5"/>
  <c r="AA135" i="5" s="1"/>
  <c r="D135" i="7" s="1"/>
  <c r="W147" i="5"/>
  <c r="X147" i="5" s="1"/>
  <c r="Z153" i="5"/>
  <c r="AA153" i="5" s="1"/>
  <c r="D153" i="7" s="1"/>
  <c r="W154" i="5"/>
  <c r="X154" i="5" s="1"/>
  <c r="Z156" i="5"/>
  <c r="AA156" i="5" s="1"/>
  <c r="D156" i="7" s="1"/>
  <c r="W157" i="5"/>
  <c r="X157" i="5" s="1"/>
  <c r="Z179" i="5"/>
  <c r="AA179" i="5" s="1"/>
  <c r="D179" i="7" s="1"/>
  <c r="Z183" i="5"/>
  <c r="AA183" i="5" s="1"/>
  <c r="D183" i="7" s="1"/>
  <c r="Z186" i="5"/>
  <c r="AA186" i="5" s="1"/>
  <c r="D186" i="7" s="1"/>
  <c r="Z189" i="5"/>
  <c r="AA189" i="5" s="1"/>
  <c r="D189" i="7" s="1"/>
  <c r="W190" i="5"/>
  <c r="X190" i="5" s="1"/>
  <c r="Z192" i="5"/>
  <c r="AA192" i="5" s="1"/>
  <c r="D192" i="7" s="1"/>
  <c r="W197" i="5"/>
  <c r="X197" i="5" s="1"/>
  <c r="Z199" i="5"/>
  <c r="AA199" i="5" s="1"/>
  <c r="D199" i="7" s="1"/>
  <c r="W200" i="5"/>
  <c r="X200" i="5" s="1"/>
  <c r="Z205" i="5"/>
  <c r="AA205" i="5" s="1"/>
  <c r="D205" i="7" s="1"/>
  <c r="W206" i="5"/>
  <c r="X206" i="5" s="1"/>
  <c r="W211" i="5"/>
  <c r="X211" i="5" s="1"/>
  <c r="Z214" i="5"/>
  <c r="AA214" i="5" s="1"/>
  <c r="D214" i="7" s="1"/>
  <c r="Z219" i="5"/>
  <c r="AA219" i="5" s="1"/>
  <c r="D219" i="7" s="1"/>
  <c r="W220" i="5"/>
  <c r="X220" i="5" s="1"/>
  <c r="Z227" i="5"/>
  <c r="AA227" i="5" s="1"/>
  <c r="D227" i="7" s="1"/>
  <c r="W228" i="5"/>
  <c r="X228" i="5" s="1"/>
  <c r="Z234" i="5"/>
  <c r="AA234" i="5" s="1"/>
  <c r="D234" i="7" s="1"/>
  <c r="W235" i="5"/>
  <c r="X235" i="5" s="1"/>
  <c r="W240" i="5"/>
  <c r="X240" i="5" s="1"/>
  <c r="Z245" i="5"/>
  <c r="AA245" i="5" s="1"/>
  <c r="D245" i="7" s="1"/>
  <c r="W246" i="5"/>
  <c r="X246" i="5" s="1"/>
  <c r="W250" i="5"/>
  <c r="X250" i="5" s="1"/>
  <c r="Z107" i="5"/>
  <c r="AA107" i="5" s="1"/>
  <c r="D107" i="7" s="1"/>
  <c r="Z113" i="5"/>
  <c r="AA113" i="5" s="1"/>
  <c r="D113" i="7" s="1"/>
  <c r="W115" i="5"/>
  <c r="X115" i="5" s="1"/>
  <c r="Z119" i="5"/>
  <c r="AA119" i="5" s="1"/>
  <c r="D119" i="7" s="1"/>
  <c r="Z121" i="5"/>
  <c r="AA121" i="5" s="1"/>
  <c r="D121" i="7" s="1"/>
  <c r="Z124" i="5"/>
  <c r="AA124" i="5" s="1"/>
  <c r="D124" i="7" s="1"/>
  <c r="W125" i="5"/>
  <c r="X125" i="5" s="1"/>
  <c r="Z139" i="5"/>
  <c r="AA139" i="5" s="1"/>
  <c r="D139" i="7" s="1"/>
  <c r="Z151" i="5"/>
  <c r="AA151" i="5" s="1"/>
  <c r="D151" i="7" s="1"/>
  <c r="Z157" i="5"/>
  <c r="AA157" i="5" s="1"/>
  <c r="D157" i="7" s="1"/>
  <c r="W158" i="5"/>
  <c r="X158" i="5" s="1"/>
  <c r="Z162" i="5"/>
  <c r="AA162" i="5" s="1"/>
  <c r="D162" i="7" s="1"/>
  <c r="Z169" i="5"/>
  <c r="AA169" i="5" s="1"/>
  <c r="D169" i="7" s="1"/>
  <c r="Z175" i="5"/>
  <c r="AA175" i="5" s="1"/>
  <c r="D175" i="7" s="1"/>
  <c r="W180" i="5"/>
  <c r="X180" i="5" s="1"/>
  <c r="W181" i="5"/>
  <c r="X181" i="5" s="1"/>
  <c r="W184" i="5"/>
  <c r="X184" i="5" s="1"/>
  <c r="W187" i="5"/>
  <c r="X187" i="5" s="1"/>
  <c r="W193" i="5"/>
  <c r="X193" i="5" s="1"/>
  <c r="W195" i="5"/>
  <c r="X195" i="5" s="1"/>
  <c r="Z200" i="5"/>
  <c r="AA200" i="5" s="1"/>
  <c r="D200" i="7" s="1"/>
  <c r="Z202" i="5"/>
  <c r="AA202" i="5" s="1"/>
  <c r="D202" i="7" s="1"/>
  <c r="W209" i="5"/>
  <c r="X209" i="5" s="1"/>
  <c r="Z211" i="5"/>
  <c r="AA211" i="5" s="1"/>
  <c r="D211" i="7" s="1"/>
  <c r="Z220" i="5"/>
  <c r="AA220" i="5" s="1"/>
  <c r="D220" i="7" s="1"/>
  <c r="W221" i="5"/>
  <c r="X221" i="5" s="1"/>
  <c r="Z228" i="5"/>
  <c r="AA228" i="5" s="1"/>
  <c r="D228" i="7" s="1"/>
  <c r="W229" i="5"/>
  <c r="X229" i="5" s="1"/>
  <c r="Z235" i="5"/>
  <c r="AA235" i="5" s="1"/>
  <c r="D235" i="7" s="1"/>
  <c r="Z240" i="5"/>
  <c r="AA240" i="5" s="1"/>
  <c r="D240" i="7" s="1"/>
  <c r="W241" i="5"/>
  <c r="X241" i="5" s="1"/>
  <c r="Z246" i="5"/>
  <c r="AA246" i="5" s="1"/>
  <c r="D246" i="7" s="1"/>
  <c r="Z250" i="5"/>
  <c r="AA250" i="5" s="1"/>
  <c r="D250" i="7" s="1"/>
  <c r="W256" i="5"/>
  <c r="X256" i="5" s="1"/>
  <c r="W260" i="5"/>
  <c r="X260" i="5" s="1"/>
  <c r="W264" i="5"/>
  <c r="X264" i="5" s="1"/>
  <c r="W268" i="5"/>
  <c r="X268" i="5" s="1"/>
  <c r="Z273" i="5"/>
  <c r="AA273" i="5" s="1"/>
  <c r="D273" i="7" s="1"/>
  <c r="Z277" i="5"/>
  <c r="AA277" i="5" s="1"/>
  <c r="D277" i="7" s="1"/>
  <c r="W278" i="5"/>
  <c r="X278" i="5" s="1"/>
  <c r="W282" i="5"/>
  <c r="X282" i="5" s="1"/>
  <c r="Z81" i="5"/>
  <c r="AA81" i="5" s="1"/>
  <c r="D81" i="7" s="1"/>
  <c r="W108" i="5"/>
  <c r="X108" i="5" s="1"/>
  <c r="W110" i="5"/>
  <c r="X110" i="5" s="1"/>
  <c r="Z126" i="5"/>
  <c r="AA126" i="5" s="1"/>
  <c r="D126" i="7" s="1"/>
  <c r="Z130" i="5"/>
  <c r="AA130" i="5" s="1"/>
  <c r="D130" i="7" s="1"/>
  <c r="W131" i="5"/>
  <c r="X131" i="5" s="1"/>
  <c r="W136" i="5"/>
  <c r="X136" i="5" s="1"/>
  <c r="Z147" i="5"/>
  <c r="AA147" i="5" s="1"/>
  <c r="D147" i="7" s="1"/>
  <c r="Z154" i="5"/>
  <c r="AA154" i="5" s="1"/>
  <c r="D154" i="7" s="1"/>
  <c r="Z163" i="5"/>
  <c r="AA163" i="5" s="1"/>
  <c r="D163" i="7" s="1"/>
  <c r="W170" i="5"/>
  <c r="X170" i="5" s="1"/>
  <c r="W176" i="5"/>
  <c r="X176" i="5" s="1"/>
  <c r="Z190" i="5"/>
  <c r="AA190" i="5" s="1"/>
  <c r="D190" i="7" s="1"/>
  <c r="Z195" i="5"/>
  <c r="AA195" i="5" s="1"/>
  <c r="D195" i="7" s="1"/>
  <c r="Z197" i="5"/>
  <c r="AA197" i="5" s="1"/>
  <c r="D197" i="7" s="1"/>
  <c r="W198" i="5"/>
  <c r="X198" i="5" s="1"/>
  <c r="W203" i="5"/>
  <c r="X203" i="5" s="1"/>
  <c r="Z206" i="5"/>
  <c r="AA206" i="5" s="1"/>
  <c r="D206" i="7" s="1"/>
  <c r="Z209" i="5"/>
  <c r="AA209" i="5" s="1"/>
  <c r="D209" i="7" s="1"/>
  <c r="W212" i="5"/>
  <c r="X212" i="5" s="1"/>
  <c r="W215" i="5"/>
  <c r="X215" i="5" s="1"/>
  <c r="Z221" i="5"/>
  <c r="AA221" i="5" s="1"/>
  <c r="D221" i="7" s="1"/>
  <c r="W222" i="5"/>
  <c r="X222" i="5" s="1"/>
  <c r="Z229" i="5"/>
  <c r="AA229" i="5" s="1"/>
  <c r="D229" i="7" s="1"/>
  <c r="W230" i="5"/>
  <c r="X230" i="5" s="1"/>
  <c r="W236" i="5"/>
  <c r="X236" i="5" s="1"/>
  <c r="Z241" i="5"/>
  <c r="AA241" i="5" s="1"/>
  <c r="D241" i="7" s="1"/>
  <c r="W247" i="5"/>
  <c r="X247" i="5" s="1"/>
  <c r="W251" i="5"/>
  <c r="X251" i="5" s="1"/>
  <c r="W254" i="5"/>
  <c r="X254" i="5" s="1"/>
  <c r="Z256" i="5"/>
  <c r="AA256" i="5" s="1"/>
  <c r="D256" i="7" s="1"/>
  <c r="Z260" i="5"/>
  <c r="AA260" i="5" s="1"/>
  <c r="D260" i="7" s="1"/>
  <c r="Z264" i="5"/>
  <c r="AA264" i="5" s="1"/>
  <c r="D264" i="7" s="1"/>
  <c r="W265" i="5"/>
  <c r="X265" i="5" s="1"/>
  <c r="Z115" i="5"/>
  <c r="AA115" i="5" s="1"/>
  <c r="D115" i="7" s="1"/>
  <c r="W122" i="5"/>
  <c r="X122" i="5" s="1"/>
  <c r="W132" i="5"/>
  <c r="X132" i="5" s="1"/>
  <c r="Z141" i="5"/>
  <c r="AA141" i="5" s="1"/>
  <c r="D141" i="7" s="1"/>
  <c r="W142" i="5"/>
  <c r="X142" i="5" s="1"/>
  <c r="W144" i="5"/>
  <c r="X144" i="5" s="1"/>
  <c r="Z158" i="5"/>
  <c r="AA158" i="5" s="1"/>
  <c r="D158" i="7" s="1"/>
  <c r="Z171" i="5"/>
  <c r="AA171" i="5" s="1"/>
  <c r="D171" i="7" s="1"/>
  <c r="Z181" i="5"/>
  <c r="AA181" i="5" s="1"/>
  <c r="D181" i="7" s="1"/>
  <c r="W182" i="5"/>
  <c r="X182" i="5" s="1"/>
  <c r="Z184" i="5"/>
  <c r="AA184" i="5" s="1"/>
  <c r="D184" i="7" s="1"/>
  <c r="Z187" i="5"/>
  <c r="AA187" i="5" s="1"/>
  <c r="D187" i="7" s="1"/>
  <c r="Z193" i="5"/>
  <c r="AA193" i="5" s="1"/>
  <c r="D193" i="7" s="1"/>
  <c r="W201" i="5"/>
  <c r="X201" i="5" s="1"/>
  <c r="Z203" i="5"/>
  <c r="AA203" i="5" s="1"/>
  <c r="D203" i="7" s="1"/>
  <c r="Z222" i="5"/>
  <c r="AA222" i="5" s="1"/>
  <c r="D222" i="7" s="1"/>
  <c r="W223" i="5"/>
  <c r="X223" i="5" s="1"/>
  <c r="Z230" i="5"/>
  <c r="AA230" i="5" s="1"/>
  <c r="D230" i="7" s="1"/>
  <c r="W231" i="5"/>
  <c r="X231" i="5" s="1"/>
  <c r="Z236" i="5"/>
  <c r="AA236" i="5" s="1"/>
  <c r="D236" i="7" s="1"/>
  <c r="W237" i="5"/>
  <c r="X237" i="5" s="1"/>
  <c r="W242" i="5"/>
  <c r="X242" i="5" s="1"/>
  <c r="Z247" i="5"/>
  <c r="AA247" i="5" s="1"/>
  <c r="D247" i="7" s="1"/>
  <c r="Z251" i="5"/>
  <c r="AA251" i="5" s="1"/>
  <c r="D251" i="7" s="1"/>
  <c r="Z254" i="5"/>
  <c r="AA254" i="5" s="1"/>
  <c r="D254" i="7" s="1"/>
  <c r="W259" i="5"/>
  <c r="X259" i="5" s="1"/>
  <c r="Z265" i="5"/>
  <c r="AA265" i="5" s="1"/>
  <c r="D265" i="7" s="1"/>
  <c r="Z269" i="5"/>
  <c r="AA269" i="5" s="1"/>
  <c r="D269" i="7" s="1"/>
  <c r="W270" i="5"/>
  <c r="X270" i="5" s="1"/>
  <c r="W274" i="5"/>
  <c r="X274" i="5" s="1"/>
  <c r="Z110" i="5"/>
  <c r="AA110" i="5" s="1"/>
  <c r="D110" i="7" s="1"/>
  <c r="W116" i="5"/>
  <c r="X116" i="5" s="1"/>
  <c r="W127" i="5"/>
  <c r="X127" i="5" s="1"/>
  <c r="Z136" i="5"/>
  <c r="AA136" i="5" s="1"/>
  <c r="D136" i="7" s="1"/>
  <c r="W137" i="5"/>
  <c r="X137" i="5" s="1"/>
  <c r="Z144" i="5"/>
  <c r="AA144" i="5" s="1"/>
  <c r="D144" i="7" s="1"/>
  <c r="Z149" i="5"/>
  <c r="AA149" i="5" s="1"/>
  <c r="D149" i="7" s="1"/>
  <c r="W150" i="5"/>
  <c r="X150" i="5" s="1"/>
  <c r="W155" i="5"/>
  <c r="X155" i="5" s="1"/>
  <c r="Z159" i="5"/>
  <c r="AA159" i="5" s="1"/>
  <c r="D159" i="7" s="1"/>
  <c r="W172" i="5"/>
  <c r="X172" i="5" s="1"/>
  <c r="Z176" i="5"/>
  <c r="AA176" i="5" s="1"/>
  <c r="D176" i="7" s="1"/>
  <c r="W177" i="5"/>
  <c r="X177" i="5" s="1"/>
  <c r="W178" i="5"/>
  <c r="X178" i="5" s="1"/>
  <c r="W185" i="5"/>
  <c r="X185" i="5" s="1"/>
  <c r="W188" i="5"/>
  <c r="X188" i="5" s="1"/>
  <c r="W191" i="5"/>
  <c r="X191" i="5" s="1"/>
  <c r="W194" i="5"/>
  <c r="X194" i="5" s="1"/>
  <c r="Z198" i="5"/>
  <c r="AA198" i="5" s="1"/>
  <c r="D198" i="7" s="1"/>
  <c r="Z201" i="5"/>
  <c r="AA201" i="5" s="1"/>
  <c r="D201" i="7" s="1"/>
  <c r="W204" i="5"/>
  <c r="X204" i="5" s="1"/>
  <c r="W207" i="5"/>
  <c r="X207" i="5" s="1"/>
  <c r="Z212" i="5"/>
  <c r="AA212" i="5" s="1"/>
  <c r="D212" i="7" s="1"/>
  <c r="W213" i="5"/>
  <c r="X213" i="5" s="1"/>
  <c r="Z215" i="5"/>
  <c r="AA215" i="5" s="1"/>
  <c r="D215" i="7" s="1"/>
  <c r="W216" i="5"/>
  <c r="X216" i="5" s="1"/>
  <c r="Z223" i="5"/>
  <c r="AA223" i="5" s="1"/>
  <c r="D223" i="7" s="1"/>
  <c r="W224" i="5"/>
  <c r="X224" i="5" s="1"/>
  <c r="Z231" i="5"/>
  <c r="AA231" i="5" s="1"/>
  <c r="D231" i="7" s="1"/>
  <c r="W232" i="5"/>
  <c r="X232" i="5" s="1"/>
  <c r="Z237" i="5"/>
  <c r="AA237" i="5" s="1"/>
  <c r="D237" i="7" s="1"/>
  <c r="W238" i="5"/>
  <c r="X238" i="5" s="1"/>
  <c r="Z242" i="5"/>
  <c r="AA242" i="5" s="1"/>
  <c r="D242" i="7" s="1"/>
  <c r="W243" i="5"/>
  <c r="X243" i="5" s="1"/>
  <c r="R311" i="5"/>
  <c r="AD311" i="5" s="1"/>
  <c r="W309" i="5"/>
  <c r="X309" i="5" s="1"/>
  <c r="Z308" i="5"/>
  <c r="AA308" i="5" s="1"/>
  <c r="D308" i="7" s="1"/>
  <c r="R307" i="5"/>
  <c r="W305" i="5"/>
  <c r="X305" i="5" s="1"/>
  <c r="Z304" i="5"/>
  <c r="AA304" i="5" s="1"/>
  <c r="D304" i="7" s="1"/>
  <c r="W301" i="5"/>
  <c r="X301" i="5" s="1"/>
  <c r="Z300" i="5"/>
  <c r="AA300" i="5" s="1"/>
  <c r="D300" i="7" s="1"/>
  <c r="W297" i="5"/>
  <c r="X297" i="5" s="1"/>
  <c r="Z296" i="5"/>
  <c r="AA296" i="5" s="1"/>
  <c r="D296" i="7" s="1"/>
  <c r="Z291" i="5"/>
  <c r="AA291" i="5" s="1"/>
  <c r="D291" i="7" s="1"/>
  <c r="R285" i="5"/>
  <c r="Z282" i="5"/>
  <c r="AA282" i="5" s="1"/>
  <c r="D282" i="7" s="1"/>
  <c r="W273" i="5"/>
  <c r="X273" i="5" s="1"/>
  <c r="Z272" i="5"/>
  <c r="AA272" i="5" s="1"/>
  <c r="D272" i="7" s="1"/>
  <c r="R260" i="5"/>
  <c r="AB258" i="5"/>
  <c r="W257" i="5"/>
  <c r="X257" i="5" s="1"/>
  <c r="Z255" i="5"/>
  <c r="AA255" i="5" s="1"/>
  <c r="D255" i="7" s="1"/>
  <c r="AB215" i="5"/>
  <c r="S136" i="5"/>
  <c r="R301" i="5"/>
  <c r="AB301" i="5" s="1"/>
  <c r="R297" i="5"/>
  <c r="S297" i="5" s="1"/>
  <c r="C297" i="7" s="1"/>
  <c r="R294" i="5"/>
  <c r="W291" i="5"/>
  <c r="X291" i="5" s="1"/>
  <c r="Z287" i="5"/>
  <c r="AA287" i="5" s="1"/>
  <c r="D287" i="7" s="1"/>
  <c r="R284" i="5"/>
  <c r="Z281" i="5"/>
  <c r="AA281" i="5" s="1"/>
  <c r="D281" i="7" s="1"/>
  <c r="R276" i="5"/>
  <c r="W271" i="5"/>
  <c r="X271" i="5" s="1"/>
  <c r="Z270" i="5"/>
  <c r="AA270" i="5" s="1"/>
  <c r="D270" i="7" s="1"/>
  <c r="W269" i="5"/>
  <c r="X269" i="5" s="1"/>
  <c r="Z268" i="5"/>
  <c r="AA268" i="5" s="1"/>
  <c r="D268" i="7" s="1"/>
  <c r="AB257" i="5"/>
  <c r="W244" i="5"/>
  <c r="X244" i="5" s="1"/>
  <c r="S210" i="5"/>
  <c r="AB199" i="5"/>
  <c r="AB164" i="5"/>
  <c r="S164" i="5"/>
  <c r="S130" i="5"/>
  <c r="AB259" i="5"/>
  <c r="S259" i="5"/>
  <c r="AB255" i="5"/>
  <c r="S245" i="5"/>
  <c r="AB195" i="5"/>
  <c r="S195" i="5"/>
  <c r="AB192" i="5"/>
  <c r="AB179" i="5"/>
  <c r="S117" i="5"/>
  <c r="R271" i="5"/>
  <c r="R267" i="5"/>
  <c r="R252" i="5"/>
  <c r="R248" i="5"/>
  <c r="R243" i="5"/>
  <c r="R238" i="5"/>
  <c r="R232" i="5"/>
  <c r="R224" i="5"/>
  <c r="R216" i="5"/>
  <c r="R188" i="5"/>
  <c r="R185" i="5"/>
  <c r="R177" i="5"/>
  <c r="S172" i="5"/>
  <c r="AB155" i="5"/>
  <c r="AB148" i="5"/>
  <c r="S127" i="5"/>
  <c r="S116" i="5"/>
  <c r="S237" i="5"/>
  <c r="AB194" i="5"/>
  <c r="AB191" i="5"/>
  <c r="AB182" i="5"/>
  <c r="AB156" i="5"/>
  <c r="AB140" i="5"/>
  <c r="S122" i="5"/>
  <c r="S109" i="5"/>
  <c r="R279" i="5"/>
  <c r="R275" i="5"/>
  <c r="R265" i="5"/>
  <c r="R262" i="5"/>
  <c r="R242" i="5"/>
  <c r="S236" i="5"/>
  <c r="R230" i="5"/>
  <c r="R222" i="5"/>
  <c r="R198" i="5"/>
  <c r="AD192" i="5"/>
  <c r="AD179" i="5"/>
  <c r="S176" i="5"/>
  <c r="S170" i="5"/>
  <c r="R160" i="5"/>
  <c r="R131" i="5"/>
  <c r="R128" i="5"/>
  <c r="R123" i="5"/>
  <c r="S120" i="5"/>
  <c r="S114" i="5"/>
  <c r="S108" i="5"/>
  <c r="AB251" i="5"/>
  <c r="AB247" i="5"/>
  <c r="S241" i="5"/>
  <c r="AB193" i="5"/>
  <c r="S181" i="5"/>
  <c r="R159" i="5"/>
  <c r="R273" i="5"/>
  <c r="R270" i="5"/>
  <c r="R250" i="5"/>
  <c r="R246" i="5"/>
  <c r="S240" i="5"/>
  <c r="R235" i="5"/>
  <c r="R228" i="5"/>
  <c r="R220" i="5"/>
  <c r="R200" i="5"/>
  <c r="R197" i="5"/>
  <c r="R190" i="5"/>
  <c r="R187" i="5"/>
  <c r="R184" i="5"/>
  <c r="S132" i="5"/>
  <c r="AD182" i="5"/>
  <c r="R174" i="5"/>
  <c r="S156" i="5"/>
  <c r="AB143" i="5"/>
  <c r="S124" i="5"/>
  <c r="R102" i="5"/>
  <c r="S63" i="5"/>
  <c r="R278" i="5"/>
  <c r="R268" i="5"/>
  <c r="R263" i="5"/>
  <c r="S244" i="5"/>
  <c r="S239" i="5"/>
  <c r="R234" i="5"/>
  <c r="R226" i="5"/>
  <c r="R218" i="5"/>
  <c r="R208" i="5"/>
  <c r="S192" i="5"/>
  <c r="S189" i="5"/>
  <c r="R186" i="5"/>
  <c r="R183" i="5"/>
  <c r="S179" i="5"/>
  <c r="R173" i="5"/>
  <c r="R168" i="5"/>
  <c r="R166" i="5"/>
  <c r="R165" i="5"/>
  <c r="R163" i="5"/>
  <c r="R152" i="5"/>
  <c r="R146" i="5"/>
  <c r="S126" i="5"/>
  <c r="R98" i="5"/>
  <c r="R94" i="5"/>
  <c r="R90" i="5"/>
  <c r="S84" i="5"/>
  <c r="S4" i="5"/>
  <c r="R72" i="5"/>
  <c r="R53" i="5"/>
  <c r="R175" i="5"/>
  <c r="R158" i="5"/>
  <c r="R154" i="5"/>
  <c r="R151" i="5"/>
  <c r="R142" i="5"/>
  <c r="R129" i="5"/>
  <c r="R118" i="5"/>
  <c r="R110" i="5"/>
  <c r="R81" i="5"/>
  <c r="R74" i="5"/>
  <c r="R59" i="5"/>
  <c r="R178" i="5"/>
  <c r="R171" i="5"/>
  <c r="R167" i="5"/>
  <c r="R161" i="5"/>
  <c r="R149" i="5"/>
  <c r="R141" i="5"/>
  <c r="R135" i="5"/>
  <c r="R115" i="5"/>
  <c r="R107" i="5"/>
  <c r="R103" i="5"/>
  <c r="R99" i="5"/>
  <c r="R95" i="5"/>
  <c r="R91" i="5"/>
  <c r="R82" i="5"/>
  <c r="R80" i="5"/>
  <c r="R62" i="5"/>
  <c r="R49" i="5"/>
  <c r="S7" i="5"/>
  <c r="R121" i="5"/>
  <c r="R112" i="5"/>
  <c r="R87" i="5"/>
  <c r="R85" i="5"/>
  <c r="R75" i="5"/>
  <c r="R70" i="5"/>
  <c r="R68" i="5"/>
  <c r="R55" i="5"/>
  <c r="R15" i="5"/>
  <c r="S6" i="5"/>
  <c r="S5" i="5"/>
  <c r="H44" i="23"/>
  <c r="I45" i="23"/>
  <c r="I46" i="23"/>
  <c r="F43" i="23"/>
  <c r="F42" i="23"/>
  <c r="F45" i="23"/>
  <c r="I41" i="23"/>
  <c r="I40" i="23"/>
  <c r="F39" i="23"/>
  <c r="I47" i="23"/>
  <c r="H42" i="23"/>
  <c r="F41" i="23"/>
  <c r="H43" i="23"/>
  <c r="H39" i="23"/>
  <c r="F40" i="23"/>
  <c r="I39" i="23"/>
  <c r="H38" i="23"/>
  <c r="I44" i="23"/>
  <c r="I22" i="23" s="1"/>
  <c r="I43" i="23"/>
  <c r="I42" i="23"/>
  <c r="H41" i="23"/>
  <c r="H45" i="23"/>
  <c r="H40" i="23"/>
  <c r="I38" i="23"/>
  <c r="I19" i="23" s="1"/>
  <c r="H46" i="23"/>
  <c r="H47" i="23"/>
  <c r="G22" i="23"/>
  <c r="R2" i="4"/>
  <c r="R202" i="4"/>
  <c r="R194" i="4"/>
  <c r="R129" i="4"/>
  <c r="R113" i="4"/>
  <c r="R109" i="4"/>
  <c r="R296" i="4"/>
  <c r="R281" i="4"/>
  <c r="R62" i="4"/>
  <c r="R211" i="4"/>
  <c r="R187" i="4"/>
  <c r="R122" i="4"/>
  <c r="R232" i="4"/>
  <c r="R220" i="4"/>
  <c r="R209" i="4"/>
  <c r="R139" i="4"/>
  <c r="R252" i="4"/>
  <c r="R130" i="4"/>
  <c r="R311" i="4"/>
  <c r="R234" i="4"/>
  <c r="R218" i="4"/>
  <c r="R212" i="4"/>
  <c r="S212" i="4" s="1"/>
  <c r="R168" i="4"/>
  <c r="R164" i="4"/>
  <c r="R80" i="4"/>
  <c r="R76" i="4"/>
  <c r="R163" i="4"/>
  <c r="R57" i="4"/>
  <c r="R287" i="4"/>
  <c r="R237" i="4"/>
  <c r="R225" i="4"/>
  <c r="R34" i="4"/>
  <c r="R30" i="4"/>
  <c r="R300" i="4"/>
  <c r="R116" i="4"/>
  <c r="R108" i="4"/>
  <c r="R97" i="4"/>
  <c r="R81" i="4"/>
  <c r="Z2" i="4"/>
  <c r="Z311" i="4"/>
  <c r="AA311" i="4" s="1"/>
  <c r="D311" i="13" s="1"/>
  <c r="Z297" i="4"/>
  <c r="AA297" i="4" s="1"/>
  <c r="D297" i="13" s="1"/>
  <c r="R257" i="4"/>
  <c r="R255" i="4"/>
  <c r="W224" i="4"/>
  <c r="X224" i="4" s="1"/>
  <c r="R222" i="4"/>
  <c r="R199" i="4"/>
  <c r="R126" i="4"/>
  <c r="S105" i="4"/>
  <c r="R79" i="4"/>
  <c r="R67" i="4"/>
  <c r="R46" i="4"/>
  <c r="R15" i="4"/>
  <c r="W311" i="4"/>
  <c r="X311" i="4" s="1"/>
  <c r="Z309" i="4"/>
  <c r="AA309" i="4" s="1"/>
  <c r="D309" i="13" s="1"/>
  <c r="Z307" i="4"/>
  <c r="AA307" i="4" s="1"/>
  <c r="D307" i="13" s="1"/>
  <c r="W298" i="4"/>
  <c r="X298" i="4" s="1"/>
  <c r="R297" i="4"/>
  <c r="R253" i="4"/>
  <c r="R242" i="4"/>
  <c r="R224" i="4"/>
  <c r="R216" i="4"/>
  <c r="R191" i="4"/>
  <c r="R151" i="4"/>
  <c r="R143" i="4"/>
  <c r="R92" i="4"/>
  <c r="R63" i="4"/>
  <c r="R53" i="4"/>
  <c r="R41" i="4"/>
  <c r="R37" i="4"/>
  <c r="Z310" i="4"/>
  <c r="AA310" i="4" s="1"/>
  <c r="D310" i="13" s="1"/>
  <c r="Z308" i="4"/>
  <c r="AA308" i="4" s="1"/>
  <c r="D308" i="13" s="1"/>
  <c r="W310" i="4"/>
  <c r="X310" i="4" s="1"/>
  <c r="W309" i="4"/>
  <c r="X309" i="4" s="1"/>
  <c r="W308" i="4"/>
  <c r="X308" i="4" s="1"/>
  <c r="Z306" i="4"/>
  <c r="AA306" i="4" s="1"/>
  <c r="D306" i="13" s="1"/>
  <c r="Z305" i="4"/>
  <c r="AA305" i="4" s="1"/>
  <c r="D305" i="13" s="1"/>
  <c r="W299" i="4"/>
  <c r="X299" i="4" s="1"/>
  <c r="Z287" i="4"/>
  <c r="AA287" i="4" s="1"/>
  <c r="D287" i="13" s="1"/>
  <c r="R262" i="4"/>
  <c r="R256" i="4"/>
  <c r="R236" i="4"/>
  <c r="Z233" i="4"/>
  <c r="AA233" i="4" s="1"/>
  <c r="D233" i="13" s="1"/>
  <c r="W228" i="4"/>
  <c r="X228" i="4" s="1"/>
  <c r="R146" i="4"/>
  <c r="R138" i="4"/>
  <c r="S138" i="4" s="1"/>
  <c r="R121" i="4"/>
  <c r="S121" i="4" s="1"/>
  <c r="R117" i="4"/>
  <c r="R16" i="4"/>
  <c r="W307" i="4"/>
  <c r="X307" i="4" s="1"/>
  <c r="W306" i="4"/>
  <c r="X306" i="4" s="1"/>
  <c r="Z304" i="4"/>
  <c r="AA304" i="4" s="1"/>
  <c r="D304" i="13" s="1"/>
  <c r="Z288" i="4"/>
  <c r="AA288" i="4" s="1"/>
  <c r="D288" i="13" s="1"/>
  <c r="Z274" i="4"/>
  <c r="AA274" i="4" s="1"/>
  <c r="D274" i="13" s="1"/>
  <c r="W234" i="4"/>
  <c r="X234" i="4" s="1"/>
  <c r="W229" i="4"/>
  <c r="X229" i="4" s="1"/>
  <c r="Z227" i="4"/>
  <c r="AA227" i="4" s="1"/>
  <c r="D227" i="13" s="1"/>
  <c r="S60" i="4"/>
  <c r="R8" i="4"/>
  <c r="W305" i="4"/>
  <c r="X305" i="4" s="1"/>
  <c r="W289" i="4"/>
  <c r="X289" i="4" s="1"/>
  <c r="W279" i="4"/>
  <c r="X279" i="4" s="1"/>
  <c r="Z278" i="4"/>
  <c r="AA278" i="4" s="1"/>
  <c r="D278" i="13" s="1"/>
  <c r="Z277" i="4"/>
  <c r="AA277" i="4" s="1"/>
  <c r="D277" i="13" s="1"/>
  <c r="Z276" i="4"/>
  <c r="AA276" i="4" s="1"/>
  <c r="D276" i="13" s="1"/>
  <c r="Z275" i="4"/>
  <c r="AA275" i="4" s="1"/>
  <c r="D275" i="13" s="1"/>
  <c r="Z265" i="4"/>
  <c r="AA265" i="4" s="1"/>
  <c r="D265" i="13" s="1"/>
  <c r="R303" i="4"/>
  <c r="R293" i="4"/>
  <c r="R284" i="4"/>
  <c r="W280" i="4"/>
  <c r="X280" i="4" s="1"/>
  <c r="W278" i="4"/>
  <c r="X278" i="4" s="1"/>
  <c r="W277" i="4"/>
  <c r="X277" i="4" s="1"/>
  <c r="W276" i="4"/>
  <c r="X276" i="4" s="1"/>
  <c r="W266" i="4"/>
  <c r="X266" i="4" s="1"/>
  <c r="R265" i="4"/>
  <c r="Z250" i="4"/>
  <c r="AA250" i="4" s="1"/>
  <c r="D250" i="13" s="1"/>
  <c r="Z249" i="4"/>
  <c r="AA249" i="4" s="1"/>
  <c r="D249" i="13" s="1"/>
  <c r="R208" i="4"/>
  <c r="R204" i="4"/>
  <c r="R179" i="4"/>
  <c r="S179" i="4" s="1"/>
  <c r="R170" i="4"/>
  <c r="R156" i="4"/>
  <c r="R110" i="4"/>
  <c r="R101" i="4"/>
  <c r="R55" i="4"/>
  <c r="R39" i="4"/>
  <c r="R26" i="4"/>
  <c r="R22" i="4"/>
  <c r="R283" i="4"/>
  <c r="W267" i="4"/>
  <c r="X267" i="4" s="1"/>
  <c r="R266" i="4"/>
  <c r="R264" i="4"/>
  <c r="R260" i="4"/>
  <c r="Z256" i="4"/>
  <c r="AA256" i="4" s="1"/>
  <c r="D256" i="13" s="1"/>
  <c r="W250" i="4"/>
  <c r="X250" i="4" s="1"/>
  <c r="R243" i="4"/>
  <c r="S243" i="4" s="1"/>
  <c r="Z240" i="4"/>
  <c r="AA240" i="4" s="1"/>
  <c r="D240" i="13" s="1"/>
  <c r="R233" i="4"/>
  <c r="R217" i="4"/>
  <c r="R210" i="4"/>
  <c r="R188" i="4"/>
  <c r="R167" i="4"/>
  <c r="R152" i="4"/>
  <c r="R119" i="4"/>
  <c r="R99" i="4"/>
  <c r="R89" i="4"/>
  <c r="R85" i="4"/>
  <c r="R78" i="4"/>
  <c r="R31" i="4"/>
  <c r="R18" i="4"/>
  <c r="R14" i="4"/>
  <c r="R306" i="4"/>
  <c r="R304" i="4"/>
  <c r="W296" i="4"/>
  <c r="X296" i="4" s="1"/>
  <c r="R294" i="4"/>
  <c r="R274" i="4"/>
  <c r="S274" i="4" s="1"/>
  <c r="Z257" i="4"/>
  <c r="AA257" i="4" s="1"/>
  <c r="D257" i="13" s="1"/>
  <c r="Z252" i="4"/>
  <c r="AA252" i="4" s="1"/>
  <c r="D252" i="13" s="1"/>
  <c r="W241" i="4"/>
  <c r="X241" i="4" s="1"/>
  <c r="R228" i="4"/>
  <c r="S228" i="4" s="1"/>
  <c r="R227" i="4"/>
  <c r="Z224" i="4"/>
  <c r="AA224" i="4" s="1"/>
  <c r="D224" i="13" s="1"/>
  <c r="R201" i="4"/>
  <c r="R184" i="4"/>
  <c r="R180" i="4"/>
  <c r="R171" i="4"/>
  <c r="R162" i="4"/>
  <c r="R111" i="4"/>
  <c r="R73" i="4"/>
  <c r="R69" i="4"/>
  <c r="R23" i="4"/>
  <c r="S253" i="4"/>
  <c r="S298" i="4"/>
  <c r="C298" i="13" s="1"/>
  <c r="S236" i="4"/>
  <c r="S252" i="4"/>
  <c r="AB252" i="4"/>
  <c r="S282" i="4"/>
  <c r="C282" i="13" s="1"/>
  <c r="S266" i="4"/>
  <c r="S260" i="4"/>
  <c r="AB274" i="4"/>
  <c r="AB240" i="4"/>
  <c r="S251" i="4"/>
  <c r="W213" i="4"/>
  <c r="X213" i="4" s="1"/>
  <c r="W212" i="4"/>
  <c r="X212" i="4" s="1"/>
  <c r="Z208" i="4"/>
  <c r="AA208" i="4" s="1"/>
  <c r="D208" i="13" s="1"/>
  <c r="W197" i="4"/>
  <c r="X197" i="4" s="1"/>
  <c r="W196" i="4"/>
  <c r="X196" i="4" s="1"/>
  <c r="W192" i="4"/>
  <c r="X192" i="4" s="1"/>
  <c r="W185" i="4"/>
  <c r="X185" i="4" s="1"/>
  <c r="Z184" i="4"/>
  <c r="AA184" i="4" s="1"/>
  <c r="D184" i="13" s="1"/>
  <c r="S255" i="4"/>
  <c r="W218" i="4"/>
  <c r="X218" i="4" s="1"/>
  <c r="Z217" i="4"/>
  <c r="AA217" i="4" s="1"/>
  <c r="D217" i="13" s="1"/>
  <c r="Z211" i="4"/>
  <c r="AA211" i="4" s="1"/>
  <c r="D211" i="13" s="1"/>
  <c r="W208" i="4"/>
  <c r="X208" i="4" s="1"/>
  <c r="W202" i="4"/>
  <c r="X202" i="4" s="1"/>
  <c r="Z201" i="4"/>
  <c r="AA201" i="4" s="1"/>
  <c r="D201" i="13" s="1"/>
  <c r="W195" i="4"/>
  <c r="X195" i="4" s="1"/>
  <c r="Z191" i="4"/>
  <c r="AA191" i="4" s="1"/>
  <c r="D191" i="13" s="1"/>
  <c r="Z190" i="4"/>
  <c r="AA190" i="4" s="1"/>
  <c r="D190" i="13" s="1"/>
  <c r="Z189" i="4"/>
  <c r="AA189" i="4" s="1"/>
  <c r="D189" i="13" s="1"/>
  <c r="W184" i="4"/>
  <c r="X184" i="4" s="1"/>
  <c r="Z183" i="4"/>
  <c r="AA183" i="4" s="1"/>
  <c r="D183" i="13" s="1"/>
  <c r="Z182" i="4"/>
  <c r="AA182" i="4" s="1"/>
  <c r="D182" i="13" s="1"/>
  <c r="Z181" i="4"/>
  <c r="AA181" i="4" s="1"/>
  <c r="D181" i="13" s="1"/>
  <c r="Z172" i="4"/>
  <c r="AA172" i="4" s="1"/>
  <c r="D172" i="13" s="1"/>
  <c r="Z171" i="4"/>
  <c r="AA171" i="4" s="1"/>
  <c r="D171" i="13" s="1"/>
  <c r="Z165" i="4"/>
  <c r="AA165" i="4" s="1"/>
  <c r="D165" i="13" s="1"/>
  <c r="S129" i="4"/>
  <c r="S41" i="4"/>
  <c r="Z296" i="4"/>
  <c r="AA296" i="4" s="1"/>
  <c r="D296" i="13" s="1"/>
  <c r="R291" i="4"/>
  <c r="S291" i="4" s="1"/>
  <c r="C291" i="13" s="1"/>
  <c r="R289" i="4"/>
  <c r="W288" i="4"/>
  <c r="X288" i="4" s="1"/>
  <c r="W287" i="4"/>
  <c r="X287" i="4" s="1"/>
  <c r="Z286" i="4"/>
  <c r="AA286" i="4" s="1"/>
  <c r="D286" i="13" s="1"/>
  <c r="Z285" i="4"/>
  <c r="AA285" i="4" s="1"/>
  <c r="D285" i="13" s="1"/>
  <c r="Z284" i="4"/>
  <c r="AA284" i="4" s="1"/>
  <c r="D284" i="13" s="1"/>
  <c r="Z283" i="4"/>
  <c r="AA283" i="4" s="1"/>
  <c r="D283" i="13" s="1"/>
  <c r="R276" i="4"/>
  <c r="W275" i="4"/>
  <c r="X275" i="4" s="1"/>
  <c r="W274" i="4"/>
  <c r="X274" i="4" s="1"/>
  <c r="R272" i="4"/>
  <c r="Z264" i="4"/>
  <c r="AA264" i="4" s="1"/>
  <c r="D264" i="13" s="1"/>
  <c r="W257" i="4"/>
  <c r="X257" i="4" s="1"/>
  <c r="W256" i="4"/>
  <c r="X256" i="4" s="1"/>
  <c r="R250" i="4"/>
  <c r="W249" i="4"/>
  <c r="X249" i="4" s="1"/>
  <c r="Z248" i="4"/>
  <c r="AA248" i="4" s="1"/>
  <c r="D248" i="13" s="1"/>
  <c r="Z247" i="4"/>
  <c r="AA247" i="4" s="1"/>
  <c r="D247" i="13" s="1"/>
  <c r="Z246" i="4"/>
  <c r="AA246" i="4" s="1"/>
  <c r="D246" i="13" s="1"/>
  <c r="Z243" i="4"/>
  <c r="AA243" i="4" s="1"/>
  <c r="D243" i="13" s="1"/>
  <c r="R241" i="4"/>
  <c r="W240" i="4"/>
  <c r="X240" i="4" s="1"/>
  <c r="Z239" i="4"/>
  <c r="AA239" i="4" s="1"/>
  <c r="D239" i="13" s="1"/>
  <c r="Z223" i="4"/>
  <c r="AA223" i="4" s="1"/>
  <c r="D223" i="13" s="1"/>
  <c r="Z222" i="4"/>
  <c r="AA222" i="4" s="1"/>
  <c r="D222" i="13" s="1"/>
  <c r="Z221" i="4"/>
  <c r="AA221" i="4" s="1"/>
  <c r="D221" i="13" s="1"/>
  <c r="Z207" i="4"/>
  <c r="AA207" i="4" s="1"/>
  <c r="D207" i="13" s="1"/>
  <c r="Z206" i="4"/>
  <c r="AA206" i="4" s="1"/>
  <c r="D206" i="13" s="1"/>
  <c r="Z205" i="4"/>
  <c r="AA205" i="4" s="1"/>
  <c r="D205" i="13" s="1"/>
  <c r="Z194" i="4"/>
  <c r="AA194" i="4" s="1"/>
  <c r="D194" i="13" s="1"/>
  <c r="W191" i="4"/>
  <c r="X191" i="4" s="1"/>
  <c r="W190" i="4"/>
  <c r="X190" i="4" s="1"/>
  <c r="Z188" i="4"/>
  <c r="AA188" i="4" s="1"/>
  <c r="D188" i="13" s="1"/>
  <c r="Z187" i="4"/>
  <c r="AA187" i="4" s="1"/>
  <c r="D187" i="13" s="1"/>
  <c r="W183" i="4"/>
  <c r="X183" i="4" s="1"/>
  <c r="W182" i="4"/>
  <c r="X182" i="4" s="1"/>
  <c r="Z180" i="4"/>
  <c r="AA180" i="4" s="1"/>
  <c r="D180" i="13" s="1"/>
  <c r="Z179" i="4"/>
  <c r="AA179" i="4" s="1"/>
  <c r="D179" i="13" s="1"/>
  <c r="W173" i="4"/>
  <c r="X173" i="4" s="1"/>
  <c r="W172" i="4"/>
  <c r="X172" i="4" s="1"/>
  <c r="W169" i="4"/>
  <c r="X169" i="4" s="1"/>
  <c r="Z168" i="4"/>
  <c r="AA168" i="4" s="1"/>
  <c r="D168" i="13" s="1"/>
  <c r="Z166" i="4"/>
  <c r="AA166" i="4" s="1"/>
  <c r="D166" i="13" s="1"/>
  <c r="S33" i="4"/>
  <c r="R302" i="4"/>
  <c r="R301" i="4"/>
  <c r="W297" i="4"/>
  <c r="X297" i="4" s="1"/>
  <c r="Z295" i="4"/>
  <c r="AA295" i="4" s="1"/>
  <c r="D295" i="13" s="1"/>
  <c r="W286" i="4"/>
  <c r="X286" i="4" s="1"/>
  <c r="W285" i="4"/>
  <c r="X285" i="4" s="1"/>
  <c r="W284" i="4"/>
  <c r="X284" i="4" s="1"/>
  <c r="Z282" i="4"/>
  <c r="AA282" i="4" s="1"/>
  <c r="D282" i="13" s="1"/>
  <c r="Z273" i="4"/>
  <c r="AA273" i="4" s="1"/>
  <c r="D273" i="13" s="1"/>
  <c r="R270" i="4"/>
  <c r="R269" i="4"/>
  <c r="W265" i="4"/>
  <c r="X265" i="4" s="1"/>
  <c r="Z263" i="4"/>
  <c r="AA263" i="4" s="1"/>
  <c r="D263" i="13" s="1"/>
  <c r="R259" i="4"/>
  <c r="W252" i="4"/>
  <c r="X252" i="4" s="1"/>
  <c r="W248" i="4"/>
  <c r="X248" i="4" s="1"/>
  <c r="W247" i="4"/>
  <c r="X247" i="4" s="1"/>
  <c r="Z245" i="4"/>
  <c r="AA245" i="4" s="1"/>
  <c r="D245" i="13" s="1"/>
  <c r="W239" i="4"/>
  <c r="X239" i="4" s="1"/>
  <c r="Z238" i="4"/>
  <c r="AA238" i="4" s="1"/>
  <c r="D238" i="13" s="1"/>
  <c r="Z237" i="4"/>
  <c r="AA237" i="4" s="1"/>
  <c r="D237" i="13" s="1"/>
  <c r="W233" i="4"/>
  <c r="X233" i="4" s="1"/>
  <c r="R230" i="4"/>
  <c r="W227" i="4"/>
  <c r="X227" i="4" s="1"/>
  <c r="Z226" i="4"/>
  <c r="AA226" i="4" s="1"/>
  <c r="D226" i="13" s="1"/>
  <c r="W223" i="4"/>
  <c r="X223" i="4" s="1"/>
  <c r="W222" i="4"/>
  <c r="X222" i="4" s="1"/>
  <c r="Z220" i="4"/>
  <c r="AA220" i="4" s="1"/>
  <c r="D220" i="13" s="1"/>
  <c r="R219" i="4"/>
  <c r="W217" i="4"/>
  <c r="X217" i="4" s="1"/>
  <c r="R214" i="4"/>
  <c r="W211" i="4"/>
  <c r="X211" i="4" s="1"/>
  <c r="Z210" i="4"/>
  <c r="AA210" i="4" s="1"/>
  <c r="D210" i="13" s="1"/>
  <c r="W207" i="4"/>
  <c r="X207" i="4" s="1"/>
  <c r="W206" i="4"/>
  <c r="X206" i="4" s="1"/>
  <c r="Z204" i="4"/>
  <c r="AA204" i="4" s="1"/>
  <c r="D204" i="13" s="1"/>
  <c r="R203" i="4"/>
  <c r="W201" i="4"/>
  <c r="X201" i="4" s="1"/>
  <c r="R198" i="4"/>
  <c r="W189" i="4"/>
  <c r="X189" i="4" s="1"/>
  <c r="W188" i="4"/>
  <c r="X188" i="4" s="1"/>
  <c r="Z186" i="4"/>
  <c r="AA186" i="4" s="1"/>
  <c r="D186" i="13" s="1"/>
  <c r="AB183" i="4"/>
  <c r="W181" i="4"/>
  <c r="X181" i="4" s="1"/>
  <c r="W180" i="4"/>
  <c r="X180" i="4" s="1"/>
  <c r="W171" i="4"/>
  <c r="X171" i="4" s="1"/>
  <c r="W168" i="4"/>
  <c r="X168" i="4" s="1"/>
  <c r="Z167" i="4"/>
  <c r="AA167" i="4" s="1"/>
  <c r="D167" i="13" s="1"/>
  <c r="S104" i="4"/>
  <c r="S25" i="4"/>
  <c r="R299" i="4"/>
  <c r="W295" i="4"/>
  <c r="X295" i="4" s="1"/>
  <c r="Z294" i="4"/>
  <c r="AA294" i="4" s="1"/>
  <c r="D294" i="13" s="1"/>
  <c r="Z293" i="4"/>
  <c r="AA293" i="4" s="1"/>
  <c r="D293" i="13" s="1"/>
  <c r="Z292" i="4"/>
  <c r="AA292" i="4" s="1"/>
  <c r="D292" i="13" s="1"/>
  <c r="Z291" i="4"/>
  <c r="AA291" i="4" s="1"/>
  <c r="D291" i="13" s="1"/>
  <c r="W283" i="4"/>
  <c r="X283" i="4" s="1"/>
  <c r="W282" i="4"/>
  <c r="X282" i="4" s="1"/>
  <c r="R280" i="4"/>
  <c r="Z272" i="4"/>
  <c r="AA272" i="4" s="1"/>
  <c r="D272" i="13" s="1"/>
  <c r="R267" i="4"/>
  <c r="W264" i="4"/>
  <c r="X264" i="4" s="1"/>
  <c r="W263" i="4"/>
  <c r="X263" i="4" s="1"/>
  <c r="Z262" i="4"/>
  <c r="AA262" i="4" s="1"/>
  <c r="D262" i="13" s="1"/>
  <c r="Z261" i="4"/>
  <c r="AA261" i="4" s="1"/>
  <c r="D261" i="13" s="1"/>
  <c r="Z260" i="4"/>
  <c r="AA260" i="4" s="1"/>
  <c r="D260" i="13" s="1"/>
  <c r="Z255" i="4"/>
  <c r="AA255" i="4" s="1"/>
  <c r="D255" i="13" s="1"/>
  <c r="Z254" i="4"/>
  <c r="AA254" i="4" s="1"/>
  <c r="D254" i="13" s="1"/>
  <c r="Z253" i="4"/>
  <c r="AA253" i="4" s="1"/>
  <c r="D253" i="13" s="1"/>
  <c r="W246" i="4"/>
  <c r="X246" i="4" s="1"/>
  <c r="W243" i="4"/>
  <c r="X243" i="4" s="1"/>
  <c r="W238" i="4"/>
  <c r="X238" i="4" s="1"/>
  <c r="Z236" i="4"/>
  <c r="AA236" i="4" s="1"/>
  <c r="D236" i="13" s="1"/>
  <c r="Z232" i="4"/>
  <c r="AA232" i="4" s="1"/>
  <c r="D232" i="13" s="1"/>
  <c r="R223" i="4"/>
  <c r="W221" i="4"/>
  <c r="X221" i="4" s="1"/>
  <c r="W220" i="4"/>
  <c r="X220" i="4" s="1"/>
  <c r="Z216" i="4"/>
  <c r="AA216" i="4" s="1"/>
  <c r="D216" i="13" s="1"/>
  <c r="R207" i="4"/>
  <c r="W205" i="4"/>
  <c r="X205" i="4" s="1"/>
  <c r="W204" i="4"/>
  <c r="X204" i="4" s="1"/>
  <c r="Z200" i="4"/>
  <c r="AA200" i="4" s="1"/>
  <c r="D200" i="13" s="1"/>
  <c r="R196" i="4"/>
  <c r="W194" i="4"/>
  <c r="X194" i="4" s="1"/>
  <c r="W187" i="4"/>
  <c r="X187" i="4" s="1"/>
  <c r="W179" i="4"/>
  <c r="X179" i="4" s="1"/>
  <c r="Z178" i="4"/>
  <c r="AA178" i="4" s="1"/>
  <c r="D178" i="13" s="1"/>
  <c r="S96" i="4"/>
  <c r="S17" i="4"/>
  <c r="R3" i="4"/>
  <c r="R310" i="4"/>
  <c r="R309" i="4"/>
  <c r="S309" i="4" s="1"/>
  <c r="C309" i="13" s="1"/>
  <c r="Z303" i="4"/>
  <c r="AA303" i="4" s="1"/>
  <c r="D303" i="13" s="1"/>
  <c r="W294" i="4"/>
  <c r="X294" i="4" s="1"/>
  <c r="W293" i="4"/>
  <c r="X293" i="4" s="1"/>
  <c r="W292" i="4"/>
  <c r="X292" i="4" s="1"/>
  <c r="Z290" i="4"/>
  <c r="AA290" i="4" s="1"/>
  <c r="D290" i="13" s="1"/>
  <c r="Z281" i="4"/>
  <c r="AA281" i="4" s="1"/>
  <c r="D281" i="13" s="1"/>
  <c r="R277" i="4"/>
  <c r="W273" i="4"/>
  <c r="X273" i="4" s="1"/>
  <c r="Z271" i="4"/>
  <c r="AA271" i="4" s="1"/>
  <c r="D271" i="13" s="1"/>
  <c r="W262" i="4"/>
  <c r="X262" i="4" s="1"/>
  <c r="W261" i="4"/>
  <c r="X261" i="4" s="1"/>
  <c r="W260" i="4"/>
  <c r="X260" i="4" s="1"/>
  <c r="Z259" i="4"/>
  <c r="AA259" i="4" s="1"/>
  <c r="D259" i="13" s="1"/>
  <c r="W255" i="4"/>
  <c r="X255" i="4" s="1"/>
  <c r="W254" i="4"/>
  <c r="X254" i="4" s="1"/>
  <c r="Z251" i="4"/>
  <c r="AA251" i="4" s="1"/>
  <c r="D251" i="13" s="1"/>
  <c r="W245" i="4"/>
  <c r="X245" i="4" s="1"/>
  <c r="Z244" i="4"/>
  <c r="AA244" i="4" s="1"/>
  <c r="D244" i="13" s="1"/>
  <c r="Z242" i="4"/>
  <c r="AA242" i="4" s="1"/>
  <c r="D242" i="13" s="1"/>
  <c r="R239" i="4"/>
  <c r="W237" i="4"/>
  <c r="X237" i="4" s="1"/>
  <c r="W236" i="4"/>
  <c r="X236" i="4" s="1"/>
  <c r="Z235" i="4"/>
  <c r="AA235" i="4" s="1"/>
  <c r="D235" i="13" s="1"/>
  <c r="W232" i="4"/>
  <c r="X232" i="4" s="1"/>
  <c r="W226" i="4"/>
  <c r="X226" i="4" s="1"/>
  <c r="Z225" i="4"/>
  <c r="AA225" i="4" s="1"/>
  <c r="D225" i="13" s="1"/>
  <c r="S220" i="4"/>
  <c r="Z219" i="4"/>
  <c r="AA219" i="4" s="1"/>
  <c r="D219" i="13" s="1"/>
  <c r="W216" i="4"/>
  <c r="X216" i="4" s="1"/>
  <c r="W210" i="4"/>
  <c r="X210" i="4" s="1"/>
  <c r="Z209" i="4"/>
  <c r="AA209" i="4" s="1"/>
  <c r="D209" i="13" s="1"/>
  <c r="S204" i="4"/>
  <c r="Z203" i="4"/>
  <c r="AA203" i="4" s="1"/>
  <c r="D203" i="13" s="1"/>
  <c r="W200" i="4"/>
  <c r="X200" i="4" s="1"/>
  <c r="Z193" i="4"/>
  <c r="AA193" i="4" s="1"/>
  <c r="D193" i="13" s="1"/>
  <c r="S110" i="4"/>
  <c r="Z3" i="4"/>
  <c r="AA3" i="4" s="1"/>
  <c r="D3" i="13" s="1"/>
  <c r="Z4" i="4"/>
  <c r="AA4" i="4" s="1"/>
  <c r="D4" i="13" s="1"/>
  <c r="Z5" i="4"/>
  <c r="AA5" i="4" s="1"/>
  <c r="D5" i="13" s="1"/>
  <c r="W7" i="4"/>
  <c r="X7" i="4" s="1"/>
  <c r="W8" i="4"/>
  <c r="X8" i="4" s="1"/>
  <c r="W13" i="4"/>
  <c r="X13" i="4" s="1"/>
  <c r="W14" i="4"/>
  <c r="X14" i="4" s="1"/>
  <c r="Z19" i="4"/>
  <c r="AA19" i="4" s="1"/>
  <c r="D19" i="13" s="1"/>
  <c r="Z6" i="4"/>
  <c r="AA6" i="4" s="1"/>
  <c r="D6" i="13" s="1"/>
  <c r="Z7" i="4"/>
  <c r="AA7" i="4" s="1"/>
  <c r="D7" i="13" s="1"/>
  <c r="Z8" i="4"/>
  <c r="AA8" i="4" s="1"/>
  <c r="D8" i="13" s="1"/>
  <c r="W9" i="4"/>
  <c r="X9" i="4" s="1"/>
  <c r="Z12" i="4"/>
  <c r="AA12" i="4" s="1"/>
  <c r="D12" i="13" s="1"/>
  <c r="Z13" i="4"/>
  <c r="AA13" i="4" s="1"/>
  <c r="D13" i="13" s="1"/>
  <c r="Z9" i="4"/>
  <c r="AA9" i="4" s="1"/>
  <c r="D9" i="13" s="1"/>
  <c r="W10" i="4"/>
  <c r="X10" i="4" s="1"/>
  <c r="W4" i="4"/>
  <c r="X4" i="4" s="1"/>
  <c r="W11" i="4"/>
  <c r="X11" i="4" s="1"/>
  <c r="Z17" i="4"/>
  <c r="AA17" i="4" s="1"/>
  <c r="D17" i="13" s="1"/>
  <c r="W18" i="4"/>
  <c r="X18" i="4" s="1"/>
  <c r="Z25" i="4"/>
  <c r="AA25" i="4" s="1"/>
  <c r="D25" i="13" s="1"/>
  <c r="W26" i="4"/>
  <c r="X26" i="4" s="1"/>
  <c r="Z33" i="4"/>
  <c r="AA33" i="4" s="1"/>
  <c r="D33" i="13" s="1"/>
  <c r="W34" i="4"/>
  <c r="X34" i="4" s="1"/>
  <c r="Z41" i="4"/>
  <c r="AA41" i="4" s="1"/>
  <c r="D41" i="13" s="1"/>
  <c r="W43" i="4"/>
  <c r="X43" i="4" s="1"/>
  <c r="Z58" i="4"/>
  <c r="AA58" i="4" s="1"/>
  <c r="D58" i="13" s="1"/>
  <c r="Z73" i="4"/>
  <c r="AA73" i="4" s="1"/>
  <c r="D73" i="13" s="1"/>
  <c r="W75" i="4"/>
  <c r="X75" i="4" s="1"/>
  <c r="Z84" i="4"/>
  <c r="AA84" i="4" s="1"/>
  <c r="D84" i="13" s="1"/>
  <c r="Z85" i="4"/>
  <c r="AA85" i="4" s="1"/>
  <c r="D85" i="13" s="1"/>
  <c r="Z86" i="4"/>
  <c r="AA86" i="4" s="1"/>
  <c r="D86" i="13" s="1"/>
  <c r="Z87" i="4"/>
  <c r="AA87" i="4" s="1"/>
  <c r="D87" i="13" s="1"/>
  <c r="Z88" i="4"/>
  <c r="AA88" i="4" s="1"/>
  <c r="D88" i="13" s="1"/>
  <c r="W89" i="4"/>
  <c r="X89" i="4" s="1"/>
  <c r="W90" i="4"/>
  <c r="X90" i="4" s="1"/>
  <c r="Z108" i="4"/>
  <c r="AA108" i="4" s="1"/>
  <c r="D108" i="13" s="1"/>
  <c r="Z109" i="4"/>
  <c r="AA109" i="4" s="1"/>
  <c r="D109" i="13" s="1"/>
  <c r="W110" i="4"/>
  <c r="X110" i="4" s="1"/>
  <c r="W111" i="4"/>
  <c r="X111" i="4" s="1"/>
  <c r="W112" i="4"/>
  <c r="X112" i="4" s="1"/>
  <c r="W121" i="4"/>
  <c r="X121" i="4" s="1"/>
  <c r="W122" i="4"/>
  <c r="X122" i="4" s="1"/>
  <c r="Z130" i="4"/>
  <c r="AA130" i="4" s="1"/>
  <c r="D130" i="13" s="1"/>
  <c r="Z138" i="4"/>
  <c r="AA138" i="4" s="1"/>
  <c r="D138" i="13" s="1"/>
  <c r="W139" i="4"/>
  <c r="X139" i="4" s="1"/>
  <c r="W146" i="4"/>
  <c r="X146" i="4" s="1"/>
  <c r="Z157" i="4"/>
  <c r="AA157" i="4" s="1"/>
  <c r="D157" i="13" s="1"/>
  <c r="Z158" i="4"/>
  <c r="AA158" i="4" s="1"/>
  <c r="D158" i="13" s="1"/>
  <c r="Z159" i="4"/>
  <c r="AA159" i="4" s="1"/>
  <c r="D159" i="13" s="1"/>
  <c r="Z163" i="4"/>
  <c r="AA163" i="4" s="1"/>
  <c r="D163" i="13" s="1"/>
  <c r="Z164" i="4"/>
  <c r="AA164" i="4" s="1"/>
  <c r="D164" i="13" s="1"/>
  <c r="W165" i="4"/>
  <c r="X165" i="4" s="1"/>
  <c r="Z170" i="4"/>
  <c r="AA170" i="4" s="1"/>
  <c r="D170" i="13" s="1"/>
  <c r="W12" i="4"/>
  <c r="X12" i="4" s="1"/>
  <c r="Z42" i="4"/>
  <c r="AA42" i="4" s="1"/>
  <c r="D42" i="13" s="1"/>
  <c r="W44" i="4"/>
  <c r="X44" i="4" s="1"/>
  <c r="W45" i="4"/>
  <c r="X45" i="4" s="1"/>
  <c r="W46" i="4"/>
  <c r="X46" i="4" s="1"/>
  <c r="W47" i="4"/>
  <c r="X47" i="4" s="1"/>
  <c r="W48" i="4"/>
  <c r="X48" i="4" s="1"/>
  <c r="Z59" i="4"/>
  <c r="AA59" i="4" s="1"/>
  <c r="D59" i="13" s="1"/>
  <c r="Z74" i="4"/>
  <c r="AA74" i="4" s="1"/>
  <c r="D74" i="13" s="1"/>
  <c r="W76" i="4"/>
  <c r="X76" i="4" s="1"/>
  <c r="W77" i="4"/>
  <c r="X77" i="4" s="1"/>
  <c r="W78" i="4"/>
  <c r="X78" i="4" s="1"/>
  <c r="W79" i="4"/>
  <c r="X79" i="4" s="1"/>
  <c r="W80" i="4"/>
  <c r="X80" i="4" s="1"/>
  <c r="Z89" i="4"/>
  <c r="AA89" i="4" s="1"/>
  <c r="D89" i="13" s="1"/>
  <c r="W91" i="4"/>
  <c r="X91" i="4" s="1"/>
  <c r="Z110" i="4"/>
  <c r="AA110" i="4" s="1"/>
  <c r="D110" i="13" s="1"/>
  <c r="Z111" i="4"/>
  <c r="AA111" i="4" s="1"/>
  <c r="D111" i="13" s="1"/>
  <c r="Z112" i="4"/>
  <c r="AA112" i="4" s="1"/>
  <c r="D112" i="13" s="1"/>
  <c r="Z121" i="4"/>
  <c r="AA121" i="4" s="1"/>
  <c r="D121" i="13" s="1"/>
  <c r="W131" i="4"/>
  <c r="X131" i="4" s="1"/>
  <c r="W140" i="4"/>
  <c r="X140" i="4" s="1"/>
  <c r="Z153" i="4"/>
  <c r="AA153" i="4" s="1"/>
  <c r="D153" i="13" s="1"/>
  <c r="W160" i="4"/>
  <c r="X160" i="4" s="1"/>
  <c r="W166" i="4"/>
  <c r="X166" i="4" s="1"/>
  <c r="W167" i="4"/>
  <c r="X167" i="4" s="1"/>
  <c r="Z11" i="4"/>
  <c r="AA11" i="4" s="1"/>
  <c r="D11" i="13" s="1"/>
  <c r="Z18" i="4"/>
  <c r="AA18" i="4" s="1"/>
  <c r="D18" i="13" s="1"/>
  <c r="Z26" i="4"/>
  <c r="AA26" i="4" s="1"/>
  <c r="D26" i="13" s="1"/>
  <c r="Z34" i="4"/>
  <c r="AA34" i="4" s="1"/>
  <c r="D34" i="13" s="1"/>
  <c r="Z43" i="4"/>
  <c r="AA43" i="4" s="1"/>
  <c r="D43" i="13" s="1"/>
  <c r="Z44" i="4"/>
  <c r="AA44" i="4" s="1"/>
  <c r="D44" i="13" s="1"/>
  <c r="Z45" i="4"/>
  <c r="AA45" i="4" s="1"/>
  <c r="D45" i="13" s="1"/>
  <c r="Z46" i="4"/>
  <c r="AA46" i="4" s="1"/>
  <c r="D46" i="13" s="1"/>
  <c r="Z47" i="4"/>
  <c r="AA47" i="4" s="1"/>
  <c r="D47" i="13" s="1"/>
  <c r="Z48" i="4"/>
  <c r="AA48" i="4" s="1"/>
  <c r="D48" i="13" s="1"/>
  <c r="W49" i="4"/>
  <c r="X49" i="4" s="1"/>
  <c r="W50" i="4"/>
  <c r="X50" i="4" s="1"/>
  <c r="W60" i="4"/>
  <c r="X60" i="4" s="1"/>
  <c r="W61" i="4"/>
  <c r="X61" i="4" s="1"/>
  <c r="W62" i="4"/>
  <c r="X62" i="4" s="1"/>
  <c r="W63" i="4"/>
  <c r="X63" i="4" s="1"/>
  <c r="W64" i="4"/>
  <c r="X64" i="4" s="1"/>
  <c r="Z75" i="4"/>
  <c r="AA75" i="4" s="1"/>
  <c r="D75" i="13" s="1"/>
  <c r="Z76" i="4"/>
  <c r="AA76" i="4" s="1"/>
  <c r="D76" i="13" s="1"/>
  <c r="Z77" i="4"/>
  <c r="AA77" i="4" s="1"/>
  <c r="D77" i="13" s="1"/>
  <c r="Z78" i="4"/>
  <c r="AA78" i="4" s="1"/>
  <c r="D78" i="13" s="1"/>
  <c r="Z79" i="4"/>
  <c r="AA79" i="4" s="1"/>
  <c r="D79" i="13" s="1"/>
  <c r="Z80" i="4"/>
  <c r="AA80" i="4" s="1"/>
  <c r="D80" i="13" s="1"/>
  <c r="Z90" i="4"/>
  <c r="AA90" i="4" s="1"/>
  <c r="D90" i="13" s="1"/>
  <c r="W97" i="4"/>
  <c r="X97" i="4" s="1"/>
  <c r="W105" i="4"/>
  <c r="X105" i="4" s="1"/>
  <c r="Z122" i="4"/>
  <c r="AA122" i="4" s="1"/>
  <c r="D122" i="13" s="1"/>
  <c r="W123" i="4"/>
  <c r="X123" i="4" s="1"/>
  <c r="Z139" i="4"/>
  <c r="AA139" i="4" s="1"/>
  <c r="D139" i="13" s="1"/>
  <c r="Z140" i="4"/>
  <c r="AA140" i="4" s="1"/>
  <c r="D140" i="13" s="1"/>
  <c r="W141" i="4"/>
  <c r="X141" i="4" s="1"/>
  <c r="Z146" i="4"/>
  <c r="AA146" i="4" s="1"/>
  <c r="D146" i="13" s="1"/>
  <c r="W147" i="4"/>
  <c r="X147" i="4" s="1"/>
  <c r="W154" i="4"/>
  <c r="X154" i="4" s="1"/>
  <c r="Z160" i="4"/>
  <c r="AA160" i="4" s="1"/>
  <c r="D160" i="13" s="1"/>
  <c r="W161" i="4"/>
  <c r="X161" i="4" s="1"/>
  <c r="W19" i="4"/>
  <c r="X19" i="4" s="1"/>
  <c r="W27" i="4"/>
  <c r="X27" i="4" s="1"/>
  <c r="W35" i="4"/>
  <c r="X35" i="4" s="1"/>
  <c r="Z49" i="4"/>
  <c r="AA49" i="4" s="1"/>
  <c r="D49" i="13" s="1"/>
  <c r="W51" i="4"/>
  <c r="X51" i="4" s="1"/>
  <c r="Z60" i="4"/>
  <c r="AA60" i="4" s="1"/>
  <c r="D60" i="13" s="1"/>
  <c r="Z61" i="4"/>
  <c r="AA61" i="4" s="1"/>
  <c r="D61" i="13" s="1"/>
  <c r="Z62" i="4"/>
  <c r="AA62" i="4" s="1"/>
  <c r="D62" i="13" s="1"/>
  <c r="Z63" i="4"/>
  <c r="AA63" i="4" s="1"/>
  <c r="D63" i="13" s="1"/>
  <c r="Z64" i="4"/>
  <c r="AA64" i="4" s="1"/>
  <c r="D64" i="13" s="1"/>
  <c r="W65" i="4"/>
  <c r="X65" i="4" s="1"/>
  <c r="W66" i="4"/>
  <c r="X66" i="4" s="1"/>
  <c r="W81" i="4"/>
  <c r="X81" i="4" s="1"/>
  <c r="W82" i="4"/>
  <c r="X82" i="4" s="1"/>
  <c r="Z91" i="4"/>
  <c r="AA91" i="4" s="1"/>
  <c r="D91" i="13" s="1"/>
  <c r="W98" i="4"/>
  <c r="X98" i="4" s="1"/>
  <c r="W106" i="4"/>
  <c r="X106" i="4" s="1"/>
  <c r="Z131" i="4"/>
  <c r="AA131" i="4" s="1"/>
  <c r="D131" i="13" s="1"/>
  <c r="W132" i="4"/>
  <c r="X132" i="4" s="1"/>
  <c r="W133" i="4"/>
  <c r="X133" i="4" s="1"/>
  <c r="W134" i="4"/>
  <c r="X134" i="4" s="1"/>
  <c r="W135" i="4"/>
  <c r="X135" i="4" s="1"/>
  <c r="W136" i="4"/>
  <c r="X136" i="4" s="1"/>
  <c r="W142" i="4"/>
  <c r="X142" i="4" s="1"/>
  <c r="W143" i="4"/>
  <c r="X143" i="4" s="1"/>
  <c r="W148" i="4"/>
  <c r="X148" i="4" s="1"/>
  <c r="W149" i="4"/>
  <c r="X149" i="4" s="1"/>
  <c r="W20" i="4"/>
  <c r="X20" i="4" s="1"/>
  <c r="Z50" i="4"/>
  <c r="AA50" i="4" s="1"/>
  <c r="D50" i="13" s="1"/>
  <c r="Z65" i="4"/>
  <c r="AA65" i="4" s="1"/>
  <c r="D65" i="13" s="1"/>
  <c r="W67" i="4"/>
  <c r="X67" i="4" s="1"/>
  <c r="Z81" i="4"/>
  <c r="AA81" i="4" s="1"/>
  <c r="D81" i="13" s="1"/>
  <c r="W83" i="4"/>
  <c r="X83" i="4" s="1"/>
  <c r="W92" i="4"/>
  <c r="X92" i="4" s="1"/>
  <c r="W93" i="4"/>
  <c r="X93" i="4" s="1"/>
  <c r="Z97" i="4"/>
  <c r="AA97" i="4" s="1"/>
  <c r="D97" i="13" s="1"/>
  <c r="W99" i="4"/>
  <c r="X99" i="4" s="1"/>
  <c r="Z105" i="4"/>
  <c r="AA105" i="4" s="1"/>
  <c r="D105" i="13" s="1"/>
  <c r="W107" i="4"/>
  <c r="X107" i="4" s="1"/>
  <c r="W113" i="4"/>
  <c r="X113" i="4" s="1"/>
  <c r="W114" i="4"/>
  <c r="X114" i="4" s="1"/>
  <c r="Z123" i="4"/>
  <c r="AA123" i="4" s="1"/>
  <c r="D123" i="13" s="1"/>
  <c r="W124" i="4"/>
  <c r="X124" i="4" s="1"/>
  <c r="W125" i="4"/>
  <c r="X125" i="4" s="1"/>
  <c r="W126" i="4"/>
  <c r="X126" i="4" s="1"/>
  <c r="W127" i="4"/>
  <c r="X127" i="4" s="1"/>
  <c r="W128" i="4"/>
  <c r="X128" i="4" s="1"/>
  <c r="Z132" i="4"/>
  <c r="AA132" i="4" s="1"/>
  <c r="D132" i="13" s="1"/>
  <c r="Z133" i="4"/>
  <c r="AA133" i="4" s="1"/>
  <c r="D133" i="13" s="1"/>
  <c r="Z134" i="4"/>
  <c r="AA134" i="4" s="1"/>
  <c r="D134" i="13" s="1"/>
  <c r="Z135" i="4"/>
  <c r="AA135" i="4" s="1"/>
  <c r="D135" i="13" s="1"/>
  <c r="Z136" i="4"/>
  <c r="AA136" i="4" s="1"/>
  <c r="D136" i="13" s="1"/>
  <c r="Z141" i="4"/>
  <c r="AA141" i="4" s="1"/>
  <c r="D141" i="13" s="1"/>
  <c r="Z142" i="4"/>
  <c r="AA142" i="4" s="1"/>
  <c r="D142" i="13" s="1"/>
  <c r="Z143" i="4"/>
  <c r="AA143" i="4" s="1"/>
  <c r="D143" i="13" s="1"/>
  <c r="W144" i="4"/>
  <c r="X144" i="4" s="1"/>
  <c r="Z147" i="4"/>
  <c r="AA147" i="4" s="1"/>
  <c r="D147" i="13" s="1"/>
  <c r="Z148" i="4"/>
  <c r="AA148" i="4" s="1"/>
  <c r="D148" i="13" s="1"/>
  <c r="W150" i="4"/>
  <c r="X150" i="4" s="1"/>
  <c r="W151" i="4"/>
  <c r="X151" i="4" s="1"/>
  <c r="Z154" i="4"/>
  <c r="AA154" i="4" s="1"/>
  <c r="D154" i="13" s="1"/>
  <c r="Z161" i="4"/>
  <c r="AA161" i="4" s="1"/>
  <c r="D161" i="13" s="1"/>
  <c r="W174" i="4"/>
  <c r="X174" i="4" s="1"/>
  <c r="W175" i="4"/>
  <c r="X175" i="4" s="1"/>
  <c r="W21" i="4"/>
  <c r="X21" i="4" s="1"/>
  <c r="W22" i="4"/>
  <c r="X22" i="4" s="1"/>
  <c r="Z27" i="4"/>
  <c r="AA27" i="4" s="1"/>
  <c r="D27" i="13" s="1"/>
  <c r="W28" i="4"/>
  <c r="X28" i="4" s="1"/>
  <c r="Z35" i="4"/>
  <c r="AA35" i="4" s="1"/>
  <c r="D35" i="13" s="1"/>
  <c r="W36" i="4"/>
  <c r="X36" i="4" s="1"/>
  <c r="Z51" i="4"/>
  <c r="AA51" i="4" s="1"/>
  <c r="D51" i="13" s="1"/>
  <c r="W52" i="4"/>
  <c r="X52" i="4" s="1"/>
  <c r="W53" i="4"/>
  <c r="X53" i="4" s="1"/>
  <c r="W54" i="4"/>
  <c r="X54" i="4" s="1"/>
  <c r="W55" i="4"/>
  <c r="X55" i="4" s="1"/>
  <c r="W56" i="4"/>
  <c r="X56" i="4" s="1"/>
  <c r="Z66" i="4"/>
  <c r="AA66" i="4" s="1"/>
  <c r="D66" i="13" s="1"/>
  <c r="W68" i="4"/>
  <c r="X68" i="4" s="1"/>
  <c r="W69" i="4"/>
  <c r="X69" i="4" s="1"/>
  <c r="W70" i="4"/>
  <c r="X70" i="4" s="1"/>
  <c r="W71" i="4"/>
  <c r="X71" i="4" s="1"/>
  <c r="W72" i="4"/>
  <c r="X72" i="4" s="1"/>
  <c r="Z82" i="4"/>
  <c r="AA82" i="4" s="1"/>
  <c r="D82" i="13" s="1"/>
  <c r="Z92" i="4"/>
  <c r="AA92" i="4" s="1"/>
  <c r="D92" i="13" s="1"/>
  <c r="Z93" i="4"/>
  <c r="AA93" i="4" s="1"/>
  <c r="D93" i="13" s="1"/>
  <c r="W94" i="4"/>
  <c r="X94" i="4" s="1"/>
  <c r="W95" i="4"/>
  <c r="X95" i="4" s="1"/>
  <c r="Z98" i="4"/>
  <c r="AA98" i="4" s="1"/>
  <c r="D98" i="13" s="1"/>
  <c r="W100" i="4"/>
  <c r="X100" i="4" s="1"/>
  <c r="W101" i="4"/>
  <c r="X101" i="4" s="1"/>
  <c r="W102" i="4"/>
  <c r="X102" i="4" s="1"/>
  <c r="W103" i="4"/>
  <c r="X103" i="4" s="1"/>
  <c r="Z106" i="4"/>
  <c r="AA106" i="4" s="1"/>
  <c r="D106" i="13" s="1"/>
  <c r="Z113" i="4"/>
  <c r="AA113" i="4" s="1"/>
  <c r="D113" i="13" s="1"/>
  <c r="W115" i="4"/>
  <c r="X115" i="4" s="1"/>
  <c r="W116" i="4"/>
  <c r="X116" i="4" s="1"/>
  <c r="W117" i="4"/>
  <c r="X117" i="4" s="1"/>
  <c r="W118" i="4"/>
  <c r="X118" i="4" s="1"/>
  <c r="W119" i="4"/>
  <c r="X119" i="4" s="1"/>
  <c r="W120" i="4"/>
  <c r="X120" i="4" s="1"/>
  <c r="Z124" i="4"/>
  <c r="AA124" i="4" s="1"/>
  <c r="D124" i="13" s="1"/>
  <c r="Z125" i="4"/>
  <c r="AA125" i="4" s="1"/>
  <c r="D125" i="13" s="1"/>
  <c r="Z126" i="4"/>
  <c r="AA126" i="4" s="1"/>
  <c r="D126" i="13" s="1"/>
  <c r="Z127" i="4"/>
  <c r="AA127" i="4" s="1"/>
  <c r="D127" i="13" s="1"/>
  <c r="Z128" i="4"/>
  <c r="AA128" i="4" s="1"/>
  <c r="D128" i="13" s="1"/>
  <c r="W137" i="4"/>
  <c r="X137" i="4" s="1"/>
  <c r="Z144" i="4"/>
  <c r="AA144" i="4" s="1"/>
  <c r="D144" i="13" s="1"/>
  <c r="W145" i="4"/>
  <c r="X145" i="4" s="1"/>
  <c r="Z149" i="4"/>
  <c r="AA149" i="4" s="1"/>
  <c r="D149" i="13" s="1"/>
  <c r="Z150" i="4"/>
  <c r="AA150" i="4" s="1"/>
  <c r="D150" i="13" s="1"/>
  <c r="Z151" i="4"/>
  <c r="AA151" i="4" s="1"/>
  <c r="D151" i="13" s="1"/>
  <c r="W155" i="4"/>
  <c r="X155" i="4" s="1"/>
  <c r="W162" i="4"/>
  <c r="X162" i="4" s="1"/>
  <c r="Z169" i="4"/>
  <c r="AA169" i="4" s="1"/>
  <c r="D169" i="13" s="1"/>
  <c r="Z173" i="4"/>
  <c r="AA173" i="4" s="1"/>
  <c r="D173" i="13" s="1"/>
  <c r="Z174" i="4"/>
  <c r="AA174" i="4" s="1"/>
  <c r="D174" i="13" s="1"/>
  <c r="Z175" i="4"/>
  <c r="AA175" i="4" s="1"/>
  <c r="D175" i="13" s="1"/>
  <c r="W6" i="4"/>
  <c r="X6" i="4" s="1"/>
  <c r="W15" i="4"/>
  <c r="X15" i="4" s="1"/>
  <c r="W16" i="4"/>
  <c r="X16" i="4" s="1"/>
  <c r="Z20" i="4"/>
  <c r="AA20" i="4" s="1"/>
  <c r="D20" i="13" s="1"/>
  <c r="Z21" i="4"/>
  <c r="AA21" i="4" s="1"/>
  <c r="D21" i="13" s="1"/>
  <c r="W23" i="4"/>
  <c r="X23" i="4" s="1"/>
  <c r="W24" i="4"/>
  <c r="X24" i="4" s="1"/>
  <c r="W29" i="4"/>
  <c r="X29" i="4" s="1"/>
  <c r="W30" i="4"/>
  <c r="X30" i="4" s="1"/>
  <c r="W31" i="4"/>
  <c r="X31" i="4" s="1"/>
  <c r="W32" i="4"/>
  <c r="X32" i="4" s="1"/>
  <c r="W37" i="4"/>
  <c r="X37" i="4" s="1"/>
  <c r="W38" i="4"/>
  <c r="X38" i="4" s="1"/>
  <c r="W39" i="4"/>
  <c r="X39" i="4" s="1"/>
  <c r="W40" i="4"/>
  <c r="X40" i="4" s="1"/>
  <c r="Z52" i="4"/>
  <c r="AA52" i="4" s="1"/>
  <c r="D52" i="13" s="1"/>
  <c r="Z53" i="4"/>
  <c r="AA53" i="4" s="1"/>
  <c r="D53" i="13" s="1"/>
  <c r="Z54" i="4"/>
  <c r="AA54" i="4" s="1"/>
  <c r="D54" i="13" s="1"/>
  <c r="Z55" i="4"/>
  <c r="AA55" i="4" s="1"/>
  <c r="D55" i="13" s="1"/>
  <c r="Z56" i="4"/>
  <c r="AA56" i="4" s="1"/>
  <c r="D56" i="13" s="1"/>
  <c r="W57" i="4"/>
  <c r="X57" i="4" s="1"/>
  <c r="W58" i="4"/>
  <c r="X58" i="4" s="1"/>
  <c r="Z67" i="4"/>
  <c r="AA67" i="4" s="1"/>
  <c r="D67" i="13" s="1"/>
  <c r="Z68" i="4"/>
  <c r="AA68" i="4" s="1"/>
  <c r="D68" i="13" s="1"/>
  <c r="Z69" i="4"/>
  <c r="AA69" i="4" s="1"/>
  <c r="D69" i="13" s="1"/>
  <c r="Z70" i="4"/>
  <c r="AA70" i="4" s="1"/>
  <c r="D70" i="13" s="1"/>
  <c r="Z71" i="4"/>
  <c r="AA71" i="4" s="1"/>
  <c r="D71" i="13" s="1"/>
  <c r="Z72" i="4"/>
  <c r="AA72" i="4" s="1"/>
  <c r="D72" i="13" s="1"/>
  <c r="Z83" i="4"/>
  <c r="AA83" i="4" s="1"/>
  <c r="D83" i="13" s="1"/>
  <c r="Z94" i="4"/>
  <c r="AA94" i="4" s="1"/>
  <c r="D94" i="13" s="1"/>
  <c r="Z95" i="4"/>
  <c r="AA95" i="4" s="1"/>
  <c r="D95" i="13" s="1"/>
  <c r="W96" i="4"/>
  <c r="X96" i="4" s="1"/>
  <c r="Z99" i="4"/>
  <c r="AA99" i="4" s="1"/>
  <c r="D99" i="13" s="1"/>
  <c r="Z100" i="4"/>
  <c r="AA100" i="4" s="1"/>
  <c r="D100" i="13" s="1"/>
  <c r="Z101" i="4"/>
  <c r="AA101" i="4" s="1"/>
  <c r="D101" i="13" s="1"/>
  <c r="Z102" i="4"/>
  <c r="AA102" i="4" s="1"/>
  <c r="D102" i="13" s="1"/>
  <c r="Z103" i="4"/>
  <c r="AA103" i="4" s="1"/>
  <c r="D103" i="13" s="1"/>
  <c r="W104" i="4"/>
  <c r="X104" i="4" s="1"/>
  <c r="Z107" i="4"/>
  <c r="AA107" i="4" s="1"/>
  <c r="D107" i="13" s="1"/>
  <c r="Z114" i="4"/>
  <c r="AA114" i="4" s="1"/>
  <c r="D114" i="13" s="1"/>
  <c r="Z115" i="4"/>
  <c r="AA115" i="4" s="1"/>
  <c r="D115" i="13" s="1"/>
  <c r="Z116" i="4"/>
  <c r="AA116" i="4" s="1"/>
  <c r="D116" i="13" s="1"/>
  <c r="Z117" i="4"/>
  <c r="AA117" i="4" s="1"/>
  <c r="D117" i="13" s="1"/>
  <c r="Z118" i="4"/>
  <c r="AA118" i="4" s="1"/>
  <c r="D118" i="13" s="1"/>
  <c r="Z119" i="4"/>
  <c r="AA119" i="4" s="1"/>
  <c r="D119" i="13" s="1"/>
  <c r="Z120" i="4"/>
  <c r="AA120" i="4" s="1"/>
  <c r="D120" i="13" s="1"/>
  <c r="W129" i="4"/>
  <c r="X129" i="4" s="1"/>
  <c r="W130" i="4"/>
  <c r="X130" i="4" s="1"/>
  <c r="Z137" i="4"/>
  <c r="AA137" i="4" s="1"/>
  <c r="D137" i="13" s="1"/>
  <c r="W138" i="4"/>
  <c r="X138" i="4" s="1"/>
  <c r="W152" i="4"/>
  <c r="X152" i="4" s="1"/>
  <c r="W156" i="4"/>
  <c r="X156" i="4" s="1"/>
  <c r="W157" i="4"/>
  <c r="X157" i="4" s="1"/>
  <c r="W163" i="4"/>
  <c r="X163" i="4" s="1"/>
  <c r="W170" i="4"/>
  <c r="X170" i="4" s="1"/>
  <c r="W176" i="4"/>
  <c r="X176" i="4" s="1"/>
  <c r="W5" i="4"/>
  <c r="X5" i="4" s="1"/>
  <c r="Z10" i="4"/>
  <c r="AA10" i="4" s="1"/>
  <c r="D10" i="13" s="1"/>
  <c r="Z14" i="4"/>
  <c r="AA14" i="4" s="1"/>
  <c r="D14" i="13" s="1"/>
  <c r="Z15" i="4"/>
  <c r="AA15" i="4" s="1"/>
  <c r="D15" i="13" s="1"/>
  <c r="Z16" i="4"/>
  <c r="AA16" i="4" s="1"/>
  <c r="D16" i="13" s="1"/>
  <c r="W17" i="4"/>
  <c r="X17" i="4" s="1"/>
  <c r="Z22" i="4"/>
  <c r="AA22" i="4" s="1"/>
  <c r="D22" i="13" s="1"/>
  <c r="Z23" i="4"/>
  <c r="AA23" i="4" s="1"/>
  <c r="D23" i="13" s="1"/>
  <c r="Z24" i="4"/>
  <c r="AA24" i="4" s="1"/>
  <c r="D24" i="13" s="1"/>
  <c r="W25" i="4"/>
  <c r="X25" i="4" s="1"/>
  <c r="Z28" i="4"/>
  <c r="AA28" i="4" s="1"/>
  <c r="D28" i="13" s="1"/>
  <c r="Z29" i="4"/>
  <c r="AA29" i="4" s="1"/>
  <c r="D29" i="13" s="1"/>
  <c r="Z30" i="4"/>
  <c r="AA30" i="4" s="1"/>
  <c r="D30" i="13" s="1"/>
  <c r="Z31" i="4"/>
  <c r="AA31" i="4" s="1"/>
  <c r="D31" i="13" s="1"/>
  <c r="Z32" i="4"/>
  <c r="AA32" i="4" s="1"/>
  <c r="D32" i="13" s="1"/>
  <c r="W33" i="4"/>
  <c r="X33" i="4" s="1"/>
  <c r="Z36" i="4"/>
  <c r="AA36" i="4" s="1"/>
  <c r="D36" i="13" s="1"/>
  <c r="Z37" i="4"/>
  <c r="AA37" i="4" s="1"/>
  <c r="D37" i="13" s="1"/>
  <c r="Z38" i="4"/>
  <c r="AA38" i="4" s="1"/>
  <c r="D38" i="13" s="1"/>
  <c r="Z39" i="4"/>
  <c r="AA39" i="4" s="1"/>
  <c r="D39" i="13" s="1"/>
  <c r="Z40" i="4"/>
  <c r="AA40" i="4" s="1"/>
  <c r="D40" i="13" s="1"/>
  <c r="W41" i="4"/>
  <c r="X41" i="4" s="1"/>
  <c r="W42" i="4"/>
  <c r="X42" i="4" s="1"/>
  <c r="Z57" i="4"/>
  <c r="AA57" i="4" s="1"/>
  <c r="D57" i="13" s="1"/>
  <c r="W59" i="4"/>
  <c r="X59" i="4" s="1"/>
  <c r="W73" i="4"/>
  <c r="X73" i="4" s="1"/>
  <c r="W74" i="4"/>
  <c r="X74" i="4" s="1"/>
  <c r="W84" i="4"/>
  <c r="X84" i="4" s="1"/>
  <c r="W85" i="4"/>
  <c r="X85" i="4" s="1"/>
  <c r="W86" i="4"/>
  <c r="X86" i="4" s="1"/>
  <c r="W87" i="4"/>
  <c r="X87" i="4" s="1"/>
  <c r="W88" i="4"/>
  <c r="X88" i="4" s="1"/>
  <c r="Z96" i="4"/>
  <c r="AA96" i="4" s="1"/>
  <c r="D96" i="13" s="1"/>
  <c r="Z104" i="4"/>
  <c r="AA104" i="4" s="1"/>
  <c r="D104" i="13" s="1"/>
  <c r="W108" i="4"/>
  <c r="X108" i="4" s="1"/>
  <c r="W109" i="4"/>
  <c r="X109" i="4" s="1"/>
  <c r="Z129" i="4"/>
  <c r="AA129" i="4" s="1"/>
  <c r="D129" i="13" s="1"/>
  <c r="Z145" i="4"/>
  <c r="AA145" i="4" s="1"/>
  <c r="D145" i="13" s="1"/>
  <c r="Z152" i="4"/>
  <c r="AA152" i="4" s="1"/>
  <c r="D152" i="13" s="1"/>
  <c r="W153" i="4"/>
  <c r="X153" i="4" s="1"/>
  <c r="Z155" i="4"/>
  <c r="AA155" i="4" s="1"/>
  <c r="D155" i="13" s="1"/>
  <c r="Z156" i="4"/>
  <c r="AA156" i="4" s="1"/>
  <c r="D156" i="13" s="1"/>
  <c r="W158" i="4"/>
  <c r="X158" i="4" s="1"/>
  <c r="W159" i="4"/>
  <c r="X159" i="4" s="1"/>
  <c r="Z162" i="4"/>
  <c r="AA162" i="4" s="1"/>
  <c r="D162" i="13" s="1"/>
  <c r="W164" i="4"/>
  <c r="X164" i="4" s="1"/>
  <c r="Z176" i="4"/>
  <c r="AA176" i="4" s="1"/>
  <c r="D176" i="13" s="1"/>
  <c r="W177" i="4"/>
  <c r="X177" i="4" s="1"/>
  <c r="R307" i="4"/>
  <c r="R305" i="4"/>
  <c r="S305" i="4" s="1"/>
  <c r="C305" i="13" s="1"/>
  <c r="W304" i="4"/>
  <c r="X304" i="4" s="1"/>
  <c r="W303" i="4"/>
  <c r="X303" i="4" s="1"/>
  <c r="Z302" i="4"/>
  <c r="AA302" i="4" s="1"/>
  <c r="D302" i="13" s="1"/>
  <c r="Z301" i="4"/>
  <c r="AA301" i="4" s="1"/>
  <c r="D301" i="13" s="1"/>
  <c r="Z300" i="4"/>
  <c r="AA300" i="4" s="1"/>
  <c r="D300" i="13" s="1"/>
  <c r="Z299" i="4"/>
  <c r="AA299" i="4" s="1"/>
  <c r="D299" i="13" s="1"/>
  <c r="R292" i="4"/>
  <c r="W291" i="4"/>
  <c r="X291" i="4" s="1"/>
  <c r="W290" i="4"/>
  <c r="X290" i="4" s="1"/>
  <c r="R288" i="4"/>
  <c r="AB288" i="4" s="1"/>
  <c r="Z280" i="4"/>
  <c r="AA280" i="4" s="1"/>
  <c r="D280" i="13" s="1"/>
  <c r="R275" i="4"/>
  <c r="R273" i="4"/>
  <c r="W272" i="4"/>
  <c r="X272" i="4" s="1"/>
  <c r="W271" i="4"/>
  <c r="X271" i="4" s="1"/>
  <c r="Z270" i="4"/>
  <c r="AA270" i="4" s="1"/>
  <c r="D270" i="13" s="1"/>
  <c r="Z269" i="4"/>
  <c r="AA269" i="4" s="1"/>
  <c r="D269" i="13" s="1"/>
  <c r="Z268" i="4"/>
  <c r="AA268" i="4" s="1"/>
  <c r="D268" i="13" s="1"/>
  <c r="Z267" i="4"/>
  <c r="AA267" i="4" s="1"/>
  <c r="D267" i="13" s="1"/>
  <c r="Z258" i="4"/>
  <c r="AA258" i="4" s="1"/>
  <c r="D258" i="13" s="1"/>
  <c r="W253" i="4"/>
  <c r="X253" i="4" s="1"/>
  <c r="Z231" i="4"/>
  <c r="AA231" i="4" s="1"/>
  <c r="D231" i="13" s="1"/>
  <c r="Z230" i="4"/>
  <c r="AA230" i="4" s="1"/>
  <c r="D230" i="13" s="1"/>
  <c r="Z229" i="4"/>
  <c r="AA229" i="4" s="1"/>
  <c r="D229" i="13" s="1"/>
  <c r="Z215" i="4"/>
  <c r="AA215" i="4" s="1"/>
  <c r="D215" i="13" s="1"/>
  <c r="Z214" i="4"/>
  <c r="AA214" i="4" s="1"/>
  <c r="D214" i="13" s="1"/>
  <c r="Z213" i="4"/>
  <c r="AA213" i="4" s="1"/>
  <c r="D213" i="13" s="1"/>
  <c r="Z199" i="4"/>
  <c r="AA199" i="4" s="1"/>
  <c r="D199" i="13" s="1"/>
  <c r="Z198" i="4"/>
  <c r="AA198" i="4" s="1"/>
  <c r="D198" i="13" s="1"/>
  <c r="Z197" i="4"/>
  <c r="AA197" i="4" s="1"/>
  <c r="D197" i="13" s="1"/>
  <c r="R195" i="4"/>
  <c r="R190" i="4"/>
  <c r="Z185" i="4"/>
  <c r="AA185" i="4" s="1"/>
  <c r="D185" i="13" s="1"/>
  <c r="R182" i="4"/>
  <c r="W178" i="4"/>
  <c r="X178" i="4" s="1"/>
  <c r="R175" i="4"/>
  <c r="S49" i="4"/>
  <c r="W302" i="4"/>
  <c r="X302" i="4" s="1"/>
  <c r="W301" i="4"/>
  <c r="X301" i="4" s="1"/>
  <c r="W300" i="4"/>
  <c r="X300" i="4" s="1"/>
  <c r="Z298" i="4"/>
  <c r="AA298" i="4" s="1"/>
  <c r="D298" i="13" s="1"/>
  <c r="S290" i="4"/>
  <c r="C290" i="13" s="1"/>
  <c r="Z289" i="4"/>
  <c r="AA289" i="4" s="1"/>
  <c r="D289" i="13" s="1"/>
  <c r="R286" i="4"/>
  <c r="R285" i="4"/>
  <c r="W281" i="4"/>
  <c r="X281" i="4" s="1"/>
  <c r="Z279" i="4"/>
  <c r="AA279" i="4" s="1"/>
  <c r="D279" i="13" s="1"/>
  <c r="W270" i="4"/>
  <c r="X270" i="4" s="1"/>
  <c r="W269" i="4"/>
  <c r="X269" i="4" s="1"/>
  <c r="W268" i="4"/>
  <c r="X268" i="4" s="1"/>
  <c r="Z266" i="4"/>
  <c r="AA266" i="4" s="1"/>
  <c r="D266" i="13" s="1"/>
  <c r="W259" i="4"/>
  <c r="X259" i="4" s="1"/>
  <c r="W258" i="4"/>
  <c r="X258" i="4" s="1"/>
  <c r="W251" i="4"/>
  <c r="X251" i="4" s="1"/>
  <c r="R248" i="4"/>
  <c r="W244" i="4"/>
  <c r="X244" i="4" s="1"/>
  <c r="W242" i="4"/>
  <c r="X242" i="4" s="1"/>
  <c r="Z241" i="4"/>
  <c r="AA241" i="4" s="1"/>
  <c r="D241" i="13" s="1"/>
  <c r="W235" i="4"/>
  <c r="X235" i="4" s="1"/>
  <c r="Z234" i="4"/>
  <c r="AA234" i="4" s="1"/>
  <c r="D234" i="13" s="1"/>
  <c r="W231" i="4"/>
  <c r="X231" i="4" s="1"/>
  <c r="W230" i="4"/>
  <c r="X230" i="4" s="1"/>
  <c r="Z228" i="4"/>
  <c r="AA228" i="4" s="1"/>
  <c r="D228" i="13" s="1"/>
  <c r="W225" i="4"/>
  <c r="X225" i="4" s="1"/>
  <c r="W219" i="4"/>
  <c r="X219" i="4" s="1"/>
  <c r="Z218" i="4"/>
  <c r="AA218" i="4" s="1"/>
  <c r="D218" i="13" s="1"/>
  <c r="W215" i="4"/>
  <c r="X215" i="4" s="1"/>
  <c r="W214" i="4"/>
  <c r="X214" i="4" s="1"/>
  <c r="Z212" i="4"/>
  <c r="AA212" i="4" s="1"/>
  <c r="D212" i="13" s="1"/>
  <c r="AB211" i="4"/>
  <c r="W209" i="4"/>
  <c r="X209" i="4" s="1"/>
  <c r="W203" i="4"/>
  <c r="X203" i="4" s="1"/>
  <c r="Z202" i="4"/>
  <c r="AA202" i="4" s="1"/>
  <c r="D202" i="13" s="1"/>
  <c r="W199" i="4"/>
  <c r="X199" i="4" s="1"/>
  <c r="W198" i="4"/>
  <c r="X198" i="4" s="1"/>
  <c r="Z196" i="4"/>
  <c r="AA196" i="4" s="1"/>
  <c r="D196" i="13" s="1"/>
  <c r="Z195" i="4"/>
  <c r="AA195" i="4" s="1"/>
  <c r="D195" i="13" s="1"/>
  <c r="W193" i="4"/>
  <c r="X193" i="4" s="1"/>
  <c r="Z192" i="4"/>
  <c r="AA192" i="4" s="1"/>
  <c r="D192" i="13" s="1"/>
  <c r="S189" i="4"/>
  <c r="Z177" i="4"/>
  <c r="AA177" i="4" s="1"/>
  <c r="D177" i="13" s="1"/>
  <c r="R173" i="4"/>
  <c r="R149" i="4"/>
  <c r="R148" i="4"/>
  <c r="R142" i="4"/>
  <c r="R135" i="4"/>
  <c r="R133" i="4"/>
  <c r="R132" i="4"/>
  <c r="R112" i="4"/>
  <c r="AD107" i="4"/>
  <c r="R106" i="4"/>
  <c r="R98" i="4"/>
  <c r="R82" i="4"/>
  <c r="R75" i="4"/>
  <c r="R66" i="4"/>
  <c r="R43" i="4"/>
  <c r="S11" i="4"/>
  <c r="R172" i="4"/>
  <c r="R159" i="4"/>
  <c r="AB151" i="4"/>
  <c r="S108" i="4"/>
  <c r="R88" i="4"/>
  <c r="R87" i="4"/>
  <c r="R86" i="4"/>
  <c r="R61" i="4"/>
  <c r="R59" i="4"/>
  <c r="R50" i="4"/>
  <c r="R166" i="4"/>
  <c r="R147" i="4"/>
  <c r="R140" i="4"/>
  <c r="AD123" i="4"/>
  <c r="R84" i="4"/>
  <c r="R77" i="4"/>
  <c r="R47" i="4"/>
  <c r="R45" i="4"/>
  <c r="R40" i="4"/>
  <c r="R32" i="4"/>
  <c r="R24" i="4"/>
  <c r="R9" i="4"/>
  <c r="AD131" i="4"/>
  <c r="R120" i="4"/>
  <c r="R118" i="4"/>
  <c r="R115" i="4"/>
  <c r="R103" i="4"/>
  <c r="R102" i="4"/>
  <c r="R95" i="4"/>
  <c r="AD91" i="4"/>
  <c r="R72" i="4"/>
  <c r="R71" i="4"/>
  <c r="R70" i="4"/>
  <c r="R68" i="4"/>
  <c r="R56" i="4"/>
  <c r="R54" i="4"/>
  <c r="S52" i="4"/>
  <c r="R36" i="4"/>
  <c r="R28" i="4"/>
  <c r="R13" i="4"/>
  <c r="S128" i="4"/>
  <c r="S113" i="4"/>
  <c r="S92" i="4"/>
  <c r="AD67" i="4"/>
  <c r="AD10" i="4"/>
  <c r="S136" i="4"/>
  <c r="S35" i="4"/>
  <c r="S27" i="4"/>
  <c r="S19" i="4"/>
  <c r="AB130" i="4"/>
  <c r="S117" i="4"/>
  <c r="S116" i="4"/>
  <c r="S97" i="4"/>
  <c r="R7" i="4"/>
  <c r="R174" i="4"/>
  <c r="R155" i="4"/>
  <c r="R150" i="4"/>
  <c r="R127" i="4"/>
  <c r="R125" i="4"/>
  <c r="R124" i="4"/>
  <c r="R114" i="4"/>
  <c r="R93" i="4"/>
  <c r="R83" i="4"/>
  <c r="S76" i="4"/>
  <c r="AB10" i="4"/>
  <c r="R6" i="4"/>
  <c r="R5" i="4"/>
  <c r="G22" i="28"/>
  <c r="D19" i="28"/>
  <c r="D23" i="28"/>
  <c r="D20" i="28"/>
  <c r="C21" i="28"/>
  <c r="C23" i="28"/>
  <c r="C20" i="28"/>
  <c r="F21" i="28"/>
  <c r="C19" i="28"/>
  <c r="B21" i="28"/>
  <c r="B23" i="28"/>
  <c r="C22" i="28"/>
  <c r="F20" i="28"/>
  <c r="E21" i="28"/>
  <c r="B22" i="28"/>
  <c r="F23" i="28"/>
  <c r="F19" i="28"/>
  <c r="B19" i="28"/>
  <c r="F22" i="28"/>
  <c r="B20" i="28"/>
  <c r="E23" i="28"/>
  <c r="A98" i="23"/>
  <c r="A111" i="23" s="1"/>
  <c r="A124" i="23" s="1"/>
  <c r="A137" i="23" s="1"/>
  <c r="A150" i="23" s="1"/>
  <c r="S289" i="6"/>
  <c r="C289" i="18" s="1"/>
  <c r="AB289" i="6"/>
  <c r="AD289" i="6"/>
  <c r="S281" i="6"/>
  <c r="C281" i="18" s="1"/>
  <c r="S273" i="6"/>
  <c r="AB273" i="6"/>
  <c r="AD273" i="6"/>
  <c r="S265" i="6"/>
  <c r="AB265" i="6"/>
  <c r="AD265" i="6"/>
  <c r="S257" i="6"/>
  <c r="AB257" i="6"/>
  <c r="AD257" i="6"/>
  <c r="S249" i="6"/>
  <c r="AB249" i="6"/>
  <c r="AD249" i="6"/>
  <c r="S241" i="6"/>
  <c r="AB241" i="6"/>
  <c r="AD241" i="6"/>
  <c r="S232" i="6"/>
  <c r="AB232" i="6"/>
  <c r="AD232" i="6"/>
  <c r="S290" i="6"/>
  <c r="C290" i="18" s="1"/>
  <c r="AB290" i="6"/>
  <c r="S282" i="6"/>
  <c r="C282" i="18" s="1"/>
  <c r="AB282" i="6"/>
  <c r="AD282" i="6"/>
  <c r="S274" i="6"/>
  <c r="AB274" i="6"/>
  <c r="AD274" i="6"/>
  <c r="S266" i="6"/>
  <c r="AB266" i="6"/>
  <c r="AD266" i="6"/>
  <c r="S258" i="6"/>
  <c r="AB258" i="6"/>
  <c r="AD258" i="6"/>
  <c r="S250" i="6"/>
  <c r="AB250" i="6"/>
  <c r="AD250" i="6"/>
  <c r="S242" i="6"/>
  <c r="AB242" i="6"/>
  <c r="AD242" i="6"/>
  <c r="S234" i="6"/>
  <c r="AB234" i="6"/>
  <c r="AD234" i="6"/>
  <c r="S295" i="6"/>
  <c r="C295" i="18" s="1"/>
  <c r="AB295" i="6"/>
  <c r="AD295" i="6"/>
  <c r="S288" i="6"/>
  <c r="C288" i="18" s="1"/>
  <c r="AB288" i="6"/>
  <c r="AD288" i="6"/>
  <c r="S287" i="6"/>
  <c r="C287" i="18" s="1"/>
  <c r="AB287" i="6"/>
  <c r="AD287" i="6"/>
  <c r="S280" i="6"/>
  <c r="AB280" i="6"/>
  <c r="AD280" i="6"/>
  <c r="S279" i="6"/>
  <c r="AB279" i="6"/>
  <c r="AD279" i="6"/>
  <c r="S272" i="6"/>
  <c r="AB272" i="6"/>
  <c r="AD272" i="6"/>
  <c r="S271" i="6"/>
  <c r="AB271" i="6"/>
  <c r="AD271" i="6"/>
  <c r="S264" i="6"/>
  <c r="AB264" i="6"/>
  <c r="AD264" i="6"/>
  <c r="S263" i="6"/>
  <c r="AB263" i="6"/>
  <c r="AD263" i="6"/>
  <c r="S256" i="6"/>
  <c r="AB256" i="6"/>
  <c r="AD256" i="6"/>
  <c r="S255" i="6"/>
  <c r="AB255" i="6"/>
  <c r="AD255" i="6"/>
  <c r="S248" i="6"/>
  <c r="AB248" i="6"/>
  <c r="AD248" i="6"/>
  <c r="S247" i="6"/>
  <c r="AB247" i="6"/>
  <c r="AD247" i="6"/>
  <c r="S240" i="6"/>
  <c r="AB240" i="6"/>
  <c r="AD240" i="6"/>
  <c r="S239" i="6"/>
  <c r="AB239" i="6"/>
  <c r="AD239" i="6"/>
  <c r="S293" i="6"/>
  <c r="C293" i="18" s="1"/>
  <c r="AB293" i="6"/>
  <c r="AD293" i="6"/>
  <c r="S285" i="6"/>
  <c r="C285" i="18" s="1"/>
  <c r="AB285" i="6"/>
  <c r="AD285" i="6"/>
  <c r="S277" i="6"/>
  <c r="AB277" i="6"/>
  <c r="AD277" i="6"/>
  <c r="S269" i="6"/>
  <c r="AB269" i="6"/>
  <c r="AD269" i="6"/>
  <c r="S261" i="6"/>
  <c r="AB261" i="6"/>
  <c r="AD261" i="6"/>
  <c r="S253" i="6"/>
  <c r="AB253" i="6"/>
  <c r="AD253" i="6"/>
  <c r="S245" i="6"/>
  <c r="AB245" i="6"/>
  <c r="AD245" i="6"/>
  <c r="S237" i="6"/>
  <c r="AB237" i="6"/>
  <c r="AD237" i="6"/>
  <c r="S228" i="6"/>
  <c r="AB228" i="6"/>
  <c r="AD228" i="6"/>
  <c r="S294" i="6"/>
  <c r="C294" i="18" s="1"/>
  <c r="AB294" i="6"/>
  <c r="S286" i="6"/>
  <c r="C286" i="18" s="1"/>
  <c r="AB286" i="6"/>
  <c r="AD286" i="6"/>
  <c r="S278" i="6"/>
  <c r="AB278" i="6"/>
  <c r="AD278" i="6"/>
  <c r="S270" i="6"/>
  <c r="AB270" i="6"/>
  <c r="AD270" i="6"/>
  <c r="S262" i="6"/>
  <c r="AB262" i="6"/>
  <c r="AD262" i="6"/>
  <c r="S254" i="6"/>
  <c r="AB254" i="6"/>
  <c r="AD254" i="6"/>
  <c r="S246" i="6"/>
  <c r="AB246" i="6"/>
  <c r="AD246" i="6"/>
  <c r="S238" i="6"/>
  <c r="AB238" i="6"/>
  <c r="AD238" i="6"/>
  <c r="S292" i="6"/>
  <c r="C292" i="18" s="1"/>
  <c r="AB292" i="6"/>
  <c r="S291" i="6"/>
  <c r="C291" i="18" s="1"/>
  <c r="AB291" i="6"/>
  <c r="AD291" i="6"/>
  <c r="S284" i="6"/>
  <c r="C284" i="18" s="1"/>
  <c r="AB284" i="6"/>
  <c r="AD284" i="6"/>
  <c r="S283" i="6"/>
  <c r="C283" i="18" s="1"/>
  <c r="AB283" i="6"/>
  <c r="AD283" i="6"/>
  <c r="S276" i="6"/>
  <c r="AB276" i="6"/>
  <c r="AD276" i="6"/>
  <c r="S275" i="6"/>
  <c r="AB275" i="6"/>
  <c r="AD275" i="6"/>
  <c r="S268" i="6"/>
  <c r="AB268" i="6"/>
  <c r="AD268" i="6"/>
  <c r="S267" i="6"/>
  <c r="AB267" i="6"/>
  <c r="AD267" i="6"/>
  <c r="S260" i="6"/>
  <c r="AB260" i="6"/>
  <c r="AD260" i="6"/>
  <c r="S259" i="6"/>
  <c r="AB259" i="6"/>
  <c r="AD259" i="6"/>
  <c r="S252" i="6"/>
  <c r="AB252" i="6"/>
  <c r="AD252" i="6"/>
  <c r="S251" i="6"/>
  <c r="AB251" i="6"/>
  <c r="AD251" i="6"/>
  <c r="S244" i="6"/>
  <c r="AB244" i="6"/>
  <c r="AD244" i="6"/>
  <c r="S243" i="6"/>
  <c r="AB243" i="6"/>
  <c r="AD243" i="6"/>
  <c r="S236" i="6"/>
  <c r="AB236" i="6"/>
  <c r="AD236" i="6"/>
  <c r="S235" i="6"/>
  <c r="AB235" i="6"/>
  <c r="AD235" i="6"/>
  <c r="AB230" i="6"/>
  <c r="AB216" i="6"/>
  <c r="AD216" i="6"/>
  <c r="AB215" i="6"/>
  <c r="AD215" i="6"/>
  <c r="S215" i="6"/>
  <c r="AB206" i="6"/>
  <c r="AD206" i="6"/>
  <c r="S206" i="6"/>
  <c r="AB202" i="6"/>
  <c r="S202" i="6"/>
  <c r="AD202" i="6"/>
  <c r="AB192" i="6"/>
  <c r="AD192" i="6"/>
  <c r="S192" i="6"/>
  <c r="AB218" i="6"/>
  <c r="S218" i="6"/>
  <c r="AD218" i="6"/>
  <c r="AB196" i="6"/>
  <c r="S196" i="6"/>
  <c r="AD196" i="6"/>
  <c r="AB184" i="6"/>
  <c r="S184" i="6"/>
  <c r="AD184" i="6"/>
  <c r="AB182" i="6"/>
  <c r="AD182" i="6"/>
  <c r="S182" i="6"/>
  <c r="S311" i="6"/>
  <c r="C311" i="18" s="1"/>
  <c r="S310" i="6"/>
  <c r="C310" i="18" s="1"/>
  <c r="S309" i="6"/>
  <c r="C309" i="18" s="1"/>
  <c r="S308" i="6"/>
  <c r="C308" i="18" s="1"/>
  <c r="S307" i="6"/>
  <c r="C307" i="18" s="1"/>
  <c r="S306" i="6"/>
  <c r="C306" i="18" s="1"/>
  <c r="S305" i="6"/>
  <c r="C305" i="18" s="1"/>
  <c r="S304" i="6"/>
  <c r="C304" i="18" s="1"/>
  <c r="S303" i="6"/>
  <c r="C303" i="18" s="1"/>
  <c r="S302" i="6"/>
  <c r="C302" i="18" s="1"/>
  <c r="S301" i="6"/>
  <c r="C301" i="18" s="1"/>
  <c r="S300" i="6"/>
  <c r="C300" i="18" s="1"/>
  <c r="S299" i="6"/>
  <c r="C299" i="18" s="1"/>
  <c r="S298" i="6"/>
  <c r="C298" i="18" s="1"/>
  <c r="S297" i="6"/>
  <c r="C297" i="18" s="1"/>
  <c r="S296" i="6"/>
  <c r="C296" i="18" s="1"/>
  <c r="AD231" i="6"/>
  <c r="AB226" i="6"/>
  <c r="S226" i="6"/>
  <c r="AB224" i="6"/>
  <c r="AD224" i="6"/>
  <c r="AB223" i="6"/>
  <c r="AD223" i="6"/>
  <c r="S223" i="6"/>
  <c r="AB213" i="6"/>
  <c r="S213" i="6"/>
  <c r="AB209" i="6"/>
  <c r="AD209" i="6"/>
  <c r="S209" i="6"/>
  <c r="AB198" i="6"/>
  <c r="AD198" i="6"/>
  <c r="S198" i="6"/>
  <c r="AB194" i="6"/>
  <c r="S194" i="6"/>
  <c r="AD194" i="6"/>
  <c r="AB231" i="6"/>
  <c r="AB211" i="6"/>
  <c r="S211" i="6"/>
  <c r="AD211" i="6"/>
  <c r="AB188" i="6"/>
  <c r="S188" i="6"/>
  <c r="AD188" i="6"/>
  <c r="AB186" i="6"/>
  <c r="AD186" i="6"/>
  <c r="S186" i="6"/>
  <c r="AD311" i="6"/>
  <c r="AD310" i="6"/>
  <c r="AD309" i="6"/>
  <c r="AD308" i="6"/>
  <c r="AD307" i="6"/>
  <c r="AD306" i="6"/>
  <c r="AD305" i="6"/>
  <c r="AD304" i="6"/>
  <c r="AD303" i="6"/>
  <c r="AD302" i="6"/>
  <c r="AD301" i="6"/>
  <c r="AD300" i="6"/>
  <c r="AD299" i="6"/>
  <c r="AD298" i="6"/>
  <c r="AD297" i="6"/>
  <c r="AD296" i="6"/>
  <c r="AD229" i="6"/>
  <c r="AB221" i="6"/>
  <c r="S221" i="6"/>
  <c r="S216" i="6"/>
  <c r="AB208" i="6"/>
  <c r="AD208" i="6"/>
  <c r="S208" i="6"/>
  <c r="AB201" i="6"/>
  <c r="AD201" i="6"/>
  <c r="S201" i="6"/>
  <c r="AB190" i="6"/>
  <c r="AD190" i="6"/>
  <c r="S190" i="6"/>
  <c r="AB181" i="6"/>
  <c r="AD181" i="6"/>
  <c r="S181" i="6"/>
  <c r="AB229" i="6"/>
  <c r="AB217" i="6"/>
  <c r="AD217" i="6"/>
  <c r="S217" i="6"/>
  <c r="AB214" i="6"/>
  <c r="AD214" i="6"/>
  <c r="AD213" i="6"/>
  <c r="AB212" i="6"/>
  <c r="S212" i="6"/>
  <c r="AD212" i="6"/>
  <c r="AB203" i="6"/>
  <c r="S203" i="6"/>
  <c r="AD203" i="6"/>
  <c r="R227" i="6"/>
  <c r="AB225" i="6"/>
  <c r="AD225" i="6"/>
  <c r="S225" i="6"/>
  <c r="S224" i="6"/>
  <c r="AB219" i="6"/>
  <c r="S219" i="6"/>
  <c r="AB210" i="6"/>
  <c r="S210" i="6"/>
  <c r="AD210" i="6"/>
  <c r="AB200" i="6"/>
  <c r="AD200" i="6"/>
  <c r="S200" i="6"/>
  <c r="AB193" i="6"/>
  <c r="AD193" i="6"/>
  <c r="S193" i="6"/>
  <c r="AB185" i="6"/>
  <c r="AD185" i="6"/>
  <c r="S185" i="6"/>
  <c r="AB222" i="6"/>
  <c r="AD222" i="6"/>
  <c r="AB220" i="6"/>
  <c r="S220" i="6"/>
  <c r="AD220" i="6"/>
  <c r="AB204" i="6"/>
  <c r="S204" i="6"/>
  <c r="AD204" i="6"/>
  <c r="AB195" i="6"/>
  <c r="S195" i="6"/>
  <c r="AD195" i="6"/>
  <c r="S205" i="6"/>
  <c r="S197" i="6"/>
  <c r="S189" i="6"/>
  <c r="AB175" i="6"/>
  <c r="AD175" i="6"/>
  <c r="AB167" i="6"/>
  <c r="AD167" i="6"/>
  <c r="S121" i="6"/>
  <c r="AB121" i="6"/>
  <c r="AD121" i="6"/>
  <c r="S113" i="6"/>
  <c r="AB113" i="6"/>
  <c r="AD113" i="6"/>
  <c r="AB178" i="6"/>
  <c r="AD178" i="6"/>
  <c r="AB170" i="6"/>
  <c r="AD170" i="6"/>
  <c r="S129" i="6"/>
  <c r="AB129" i="6"/>
  <c r="AD129" i="6"/>
  <c r="AB123" i="6"/>
  <c r="AD123" i="6"/>
  <c r="S123" i="6"/>
  <c r="AB115" i="6"/>
  <c r="AD115" i="6"/>
  <c r="S115" i="6"/>
  <c r="S207" i="6"/>
  <c r="S199" i="6"/>
  <c r="S191" i="6"/>
  <c r="AB173" i="6"/>
  <c r="AD173" i="6"/>
  <c r="AB165" i="6"/>
  <c r="AD165" i="6"/>
  <c r="S163" i="6"/>
  <c r="S137" i="6"/>
  <c r="AB137" i="6"/>
  <c r="AD137" i="6"/>
  <c r="AB131" i="6"/>
  <c r="AD131" i="6"/>
  <c r="S131" i="6"/>
  <c r="S120" i="6"/>
  <c r="AB120" i="6"/>
  <c r="AD120" i="6"/>
  <c r="S112" i="6"/>
  <c r="AB112" i="6"/>
  <c r="AD112" i="6"/>
  <c r="AD205" i="6"/>
  <c r="AD197" i="6"/>
  <c r="AD189" i="6"/>
  <c r="AB176" i="6"/>
  <c r="AD176" i="6"/>
  <c r="AB168" i="6"/>
  <c r="AD168" i="6"/>
  <c r="AD162" i="6"/>
  <c r="S145" i="6"/>
  <c r="AB145" i="6"/>
  <c r="AD145" i="6"/>
  <c r="AB139" i="6"/>
  <c r="AD139" i="6"/>
  <c r="S139" i="6"/>
  <c r="S128" i="6"/>
  <c r="AB128" i="6"/>
  <c r="AD128" i="6"/>
  <c r="AB179" i="6"/>
  <c r="AD179" i="6"/>
  <c r="AB171" i="6"/>
  <c r="AD171" i="6"/>
  <c r="AB162" i="6"/>
  <c r="S161" i="6"/>
  <c r="AD161" i="6"/>
  <c r="S153" i="6"/>
  <c r="AB153" i="6"/>
  <c r="AD153" i="6"/>
  <c r="AB147" i="6"/>
  <c r="AD147" i="6"/>
  <c r="S147" i="6"/>
  <c r="S136" i="6"/>
  <c r="AB136" i="6"/>
  <c r="AD136" i="6"/>
  <c r="AD207" i="6"/>
  <c r="AD199" i="6"/>
  <c r="AD191" i="6"/>
  <c r="AB174" i="6"/>
  <c r="AD174" i="6"/>
  <c r="AB166" i="6"/>
  <c r="AD166" i="6"/>
  <c r="AB155" i="6"/>
  <c r="AD155" i="6"/>
  <c r="S155" i="6"/>
  <c r="S144" i="6"/>
  <c r="AB144" i="6"/>
  <c r="AD144" i="6"/>
  <c r="AB177" i="6"/>
  <c r="AD177" i="6"/>
  <c r="AB169" i="6"/>
  <c r="AD169" i="6"/>
  <c r="AB164" i="6"/>
  <c r="AD164" i="6"/>
  <c r="S164" i="6"/>
  <c r="AD163" i="6"/>
  <c r="S152" i="6"/>
  <c r="AB152" i="6"/>
  <c r="AD152" i="6"/>
  <c r="AB180" i="6"/>
  <c r="AD180" i="6"/>
  <c r="S175" i="6"/>
  <c r="AB172" i="6"/>
  <c r="AD172" i="6"/>
  <c r="S167" i="6"/>
  <c r="S160" i="6"/>
  <c r="AB160" i="6"/>
  <c r="AB104" i="6"/>
  <c r="AD104" i="6"/>
  <c r="AB96" i="6"/>
  <c r="AD96" i="6"/>
  <c r="AB88" i="6"/>
  <c r="AD88" i="6"/>
  <c r="S156" i="6"/>
  <c r="S148" i="6"/>
  <c r="S140" i="6"/>
  <c r="S132" i="6"/>
  <c r="S124" i="6"/>
  <c r="S116" i="6"/>
  <c r="S110" i="6"/>
  <c r="AB107" i="6"/>
  <c r="AD107" i="6"/>
  <c r="AB99" i="6"/>
  <c r="AD99" i="6"/>
  <c r="AB91" i="6"/>
  <c r="AD91" i="6"/>
  <c r="AB102" i="6"/>
  <c r="AD102" i="6"/>
  <c r="AB94" i="6"/>
  <c r="AD94" i="6"/>
  <c r="AB154" i="6"/>
  <c r="AB146" i="6"/>
  <c r="AB138" i="6"/>
  <c r="AB130" i="6"/>
  <c r="AB122" i="6"/>
  <c r="AB114" i="6"/>
  <c r="AB105" i="6"/>
  <c r="AD105" i="6"/>
  <c r="AB97" i="6"/>
  <c r="AD97" i="6"/>
  <c r="AB89" i="6"/>
  <c r="AD89" i="6"/>
  <c r="AD156" i="6"/>
  <c r="AD148" i="6"/>
  <c r="AD140" i="6"/>
  <c r="AD132" i="6"/>
  <c r="AD124" i="6"/>
  <c r="AD116" i="6"/>
  <c r="AB108" i="6"/>
  <c r="AD108" i="6"/>
  <c r="AB100" i="6"/>
  <c r="AD100" i="6"/>
  <c r="AB92" i="6"/>
  <c r="AD92" i="6"/>
  <c r="AB87" i="6"/>
  <c r="AD87" i="6"/>
  <c r="S87" i="6"/>
  <c r="AD157" i="6"/>
  <c r="AD149" i="6"/>
  <c r="AD141" i="6"/>
  <c r="AD133" i="6"/>
  <c r="AD125" i="6"/>
  <c r="AD117" i="6"/>
  <c r="AD110" i="6"/>
  <c r="AB103" i="6"/>
  <c r="AD103" i="6"/>
  <c r="AB95" i="6"/>
  <c r="AD95" i="6"/>
  <c r="AD158" i="6"/>
  <c r="AD150" i="6"/>
  <c r="AD142" i="6"/>
  <c r="AD134" i="6"/>
  <c r="AD126" i="6"/>
  <c r="AD118" i="6"/>
  <c r="AB106" i="6"/>
  <c r="AD106" i="6"/>
  <c r="AB98" i="6"/>
  <c r="AD98" i="6"/>
  <c r="AB90" i="6"/>
  <c r="AD90" i="6"/>
  <c r="AB86" i="6"/>
  <c r="S86" i="6"/>
  <c r="AD86" i="6"/>
  <c r="AD111" i="6"/>
  <c r="AB109" i="6"/>
  <c r="AD109" i="6"/>
  <c r="S104" i="6"/>
  <c r="AB101" i="6"/>
  <c r="AD101" i="6"/>
  <c r="S96" i="6"/>
  <c r="AB93" i="6"/>
  <c r="AD93" i="6"/>
  <c r="S88" i="6"/>
  <c r="AB83" i="6"/>
  <c r="AD83" i="6"/>
  <c r="S83" i="6"/>
  <c r="AB77" i="6"/>
  <c r="AD77" i="6"/>
  <c r="AB69" i="6"/>
  <c r="AD69" i="6"/>
  <c r="AB80" i="6"/>
  <c r="AD80" i="6"/>
  <c r="AB72" i="6"/>
  <c r="AD72" i="6"/>
  <c r="S84" i="6"/>
  <c r="AB75" i="6"/>
  <c r="AD75" i="6"/>
  <c r="AB67" i="6"/>
  <c r="AD67" i="6"/>
  <c r="AB5" i="6"/>
  <c r="AD5" i="6"/>
  <c r="AB3" i="6"/>
  <c r="AD3" i="6"/>
  <c r="S3" i="6"/>
  <c r="AB78" i="6"/>
  <c r="AD78" i="6"/>
  <c r="AB70" i="6"/>
  <c r="AD70" i="6"/>
  <c r="AB81" i="6"/>
  <c r="AD81" i="6"/>
  <c r="AB73" i="6"/>
  <c r="AD73" i="6"/>
  <c r="AB65" i="6"/>
  <c r="AD65" i="6"/>
  <c r="AB57" i="6"/>
  <c r="AB85" i="6"/>
  <c r="AB76" i="6"/>
  <c r="AD76" i="6"/>
  <c r="AB68" i="6"/>
  <c r="AD68" i="6"/>
  <c r="AB60" i="6"/>
  <c r="AB52" i="6"/>
  <c r="AD84" i="6"/>
  <c r="AB79" i="6"/>
  <c r="AD79" i="6"/>
  <c r="AB71" i="6"/>
  <c r="AD71" i="6"/>
  <c r="AB63" i="6"/>
  <c r="AB55" i="6"/>
  <c r="AB82" i="6"/>
  <c r="S77" i="6"/>
  <c r="AB74" i="6"/>
  <c r="AD74" i="6"/>
  <c r="S69" i="6"/>
  <c r="AB66" i="6"/>
  <c r="AD66" i="6"/>
  <c r="AB58" i="6"/>
  <c r="AB4" i="6"/>
  <c r="AD4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S2" i="6"/>
  <c r="AD2" i="6"/>
  <c r="AB2" i="6"/>
  <c r="W2" i="6"/>
  <c r="X2" i="6" s="1"/>
  <c r="S309" i="5"/>
  <c r="C309" i="7" s="1"/>
  <c r="AB309" i="5"/>
  <c r="AD309" i="5"/>
  <c r="S300" i="5"/>
  <c r="C300" i="7" s="1"/>
  <c r="AB300" i="5"/>
  <c r="S292" i="5"/>
  <c r="C292" i="7" s="1"/>
  <c r="AB292" i="5"/>
  <c r="AD292" i="5"/>
  <c r="S278" i="5"/>
  <c r="AB278" i="5"/>
  <c r="AD278" i="5"/>
  <c r="S269" i="5"/>
  <c r="AB269" i="5"/>
  <c r="AD269" i="5"/>
  <c r="S306" i="5"/>
  <c r="C306" i="7" s="1"/>
  <c r="AB306" i="5"/>
  <c r="AD306" i="5"/>
  <c r="AB297" i="5"/>
  <c r="AD297" i="5"/>
  <c r="AD283" i="5"/>
  <c r="S283" i="5"/>
  <c r="C283" i="7" s="1"/>
  <c r="AB283" i="5"/>
  <c r="S271" i="5"/>
  <c r="AB271" i="5"/>
  <c r="AB265" i="5"/>
  <c r="AD265" i="5"/>
  <c r="S265" i="5"/>
  <c r="S311" i="5"/>
  <c r="C311" i="7" s="1"/>
  <c r="AB311" i="5"/>
  <c r="S302" i="5"/>
  <c r="C302" i="7" s="1"/>
  <c r="AB302" i="5"/>
  <c r="AD302" i="5"/>
  <c r="S286" i="5"/>
  <c r="C286" i="7" s="1"/>
  <c r="AB286" i="5"/>
  <c r="AD286" i="5"/>
  <c r="S277" i="5"/>
  <c r="AB277" i="5"/>
  <c r="AD277" i="5"/>
  <c r="S268" i="5"/>
  <c r="AD268" i="5"/>
  <c r="S308" i="5"/>
  <c r="C308" i="7" s="1"/>
  <c r="AB308" i="5"/>
  <c r="AD308" i="5"/>
  <c r="S299" i="5"/>
  <c r="C299" i="7" s="1"/>
  <c r="AB299" i="5"/>
  <c r="AD299" i="5"/>
  <c r="AD291" i="5"/>
  <c r="S291" i="5"/>
  <c r="C291" i="7" s="1"/>
  <c r="AB291" i="5"/>
  <c r="S279" i="5"/>
  <c r="AB279" i="5"/>
  <c r="AD279" i="5"/>
  <c r="AB273" i="5"/>
  <c r="AD273" i="5"/>
  <c r="S273" i="5"/>
  <c r="AB256" i="5"/>
  <c r="S256" i="5"/>
  <c r="AD256" i="5"/>
  <c r="S305" i="5"/>
  <c r="C305" i="7" s="1"/>
  <c r="AB305" i="5"/>
  <c r="AD305" i="5"/>
  <c r="S304" i="5"/>
  <c r="C304" i="7" s="1"/>
  <c r="AB304" i="5"/>
  <c r="S296" i="5"/>
  <c r="C296" i="7" s="1"/>
  <c r="S294" i="5"/>
  <c r="C294" i="7" s="1"/>
  <c r="AB294" i="5"/>
  <c r="AD294" i="5"/>
  <c r="S285" i="5"/>
  <c r="C285" i="7" s="1"/>
  <c r="AB285" i="5"/>
  <c r="AD285" i="5"/>
  <c r="S276" i="5"/>
  <c r="AB276" i="5"/>
  <c r="AD276" i="5"/>
  <c r="S262" i="5"/>
  <c r="AB262" i="5"/>
  <c r="AD262" i="5"/>
  <c r="AB252" i="5"/>
  <c r="S252" i="5"/>
  <c r="AD252" i="5"/>
  <c r="S310" i="5"/>
  <c r="C310" i="7" s="1"/>
  <c r="AB310" i="5"/>
  <c r="AD310" i="5"/>
  <c r="S301" i="5"/>
  <c r="C301" i="7" s="1"/>
  <c r="AD301" i="5"/>
  <c r="S287" i="5"/>
  <c r="C287" i="7" s="1"/>
  <c r="AB281" i="5"/>
  <c r="AD281" i="5"/>
  <c r="S281" i="5"/>
  <c r="C281" i="7" s="1"/>
  <c r="AD267" i="5"/>
  <c r="S267" i="5"/>
  <c r="AB267" i="5"/>
  <c r="S307" i="5"/>
  <c r="C307" i="7" s="1"/>
  <c r="AB307" i="5"/>
  <c r="AD307" i="5"/>
  <c r="S298" i="5"/>
  <c r="C298" i="7" s="1"/>
  <c r="AB298" i="5"/>
  <c r="AD298" i="5"/>
  <c r="S293" i="5"/>
  <c r="C293" i="7" s="1"/>
  <c r="AB293" i="5"/>
  <c r="AD293" i="5"/>
  <c r="S284" i="5"/>
  <c r="C284" i="7" s="1"/>
  <c r="AB284" i="5"/>
  <c r="AD284" i="5"/>
  <c r="S270" i="5"/>
  <c r="AB270" i="5"/>
  <c r="AD270" i="5"/>
  <c r="S261" i="5"/>
  <c r="AB261" i="5"/>
  <c r="AD261" i="5"/>
  <c r="S303" i="5"/>
  <c r="C303" i="7" s="1"/>
  <c r="AB303" i="5"/>
  <c r="AD303" i="5"/>
  <c r="S295" i="5"/>
  <c r="C295" i="7" s="1"/>
  <c r="AB295" i="5"/>
  <c r="AD295" i="5"/>
  <c r="AB289" i="5"/>
  <c r="AD289" i="5"/>
  <c r="S289" i="5"/>
  <c r="C289" i="7" s="1"/>
  <c r="AD275" i="5"/>
  <c r="S275" i="5"/>
  <c r="AB275" i="5"/>
  <c r="S263" i="5"/>
  <c r="AB263" i="5"/>
  <c r="AD263" i="5"/>
  <c r="S288" i="5"/>
  <c r="C288" i="7" s="1"/>
  <c r="S280" i="5"/>
  <c r="S272" i="5"/>
  <c r="S264" i="5"/>
  <c r="S257" i="5"/>
  <c r="S253" i="5"/>
  <c r="S250" i="5"/>
  <c r="S248" i="5"/>
  <c r="AB246" i="5"/>
  <c r="AD246" i="5"/>
  <c r="AB238" i="5"/>
  <c r="AB232" i="5"/>
  <c r="AD232" i="5"/>
  <c r="S232" i="5"/>
  <c r="AB228" i="5"/>
  <c r="AD228" i="5"/>
  <c r="S228" i="5"/>
  <c r="AB224" i="5"/>
  <c r="AD224" i="5"/>
  <c r="S224" i="5"/>
  <c r="AB220" i="5"/>
  <c r="AD220" i="5"/>
  <c r="S220" i="5"/>
  <c r="AB216" i="5"/>
  <c r="AD216" i="5"/>
  <c r="S216" i="5"/>
  <c r="AB243" i="5"/>
  <c r="AD243" i="5"/>
  <c r="AB212" i="5"/>
  <c r="S212" i="5"/>
  <c r="AD212" i="5"/>
  <c r="AB206" i="5"/>
  <c r="S206" i="5"/>
  <c r="AD206" i="5"/>
  <c r="S290" i="5"/>
  <c r="C290" i="7" s="1"/>
  <c r="S282" i="5"/>
  <c r="C282" i="7" s="1"/>
  <c r="S274" i="5"/>
  <c r="S266" i="5"/>
  <c r="S258" i="5"/>
  <c r="S254" i="5"/>
  <c r="AB240" i="5"/>
  <c r="AD240" i="5"/>
  <c r="AB231" i="5"/>
  <c r="AD231" i="5"/>
  <c r="S231" i="5"/>
  <c r="AB227" i="5"/>
  <c r="AD227" i="5"/>
  <c r="S227" i="5"/>
  <c r="AB223" i="5"/>
  <c r="AD223" i="5"/>
  <c r="S223" i="5"/>
  <c r="AB219" i="5"/>
  <c r="AD219" i="5"/>
  <c r="S219" i="5"/>
  <c r="AB203" i="5"/>
  <c r="AD203" i="5"/>
  <c r="S203" i="5"/>
  <c r="AB245" i="5"/>
  <c r="AD245" i="5"/>
  <c r="AB237" i="5"/>
  <c r="AD237" i="5"/>
  <c r="AB214" i="5"/>
  <c r="S214" i="5"/>
  <c r="AD214" i="5"/>
  <c r="AD288" i="5"/>
  <c r="AD280" i="5"/>
  <c r="AD272" i="5"/>
  <c r="AD264" i="5"/>
  <c r="AB242" i="5"/>
  <c r="AD242" i="5"/>
  <c r="AB234" i="5"/>
  <c r="AD234" i="5"/>
  <c r="S230" i="5"/>
  <c r="AB226" i="5"/>
  <c r="AD226" i="5"/>
  <c r="S226" i="5"/>
  <c r="AB222" i="5"/>
  <c r="AD222" i="5"/>
  <c r="S222" i="5"/>
  <c r="S218" i="5"/>
  <c r="AB211" i="5"/>
  <c r="AD211" i="5"/>
  <c r="S211" i="5"/>
  <c r="AB205" i="5"/>
  <c r="S205" i="5"/>
  <c r="AD205" i="5"/>
  <c r="S200" i="5"/>
  <c r="AB198" i="5"/>
  <c r="S198" i="5"/>
  <c r="AD198" i="5"/>
  <c r="AD257" i="5"/>
  <c r="AD253" i="5"/>
  <c r="AD250" i="5"/>
  <c r="AD248" i="5"/>
  <c r="AB239" i="5"/>
  <c r="AD239" i="5"/>
  <c r="AD290" i="5"/>
  <c r="AD282" i="5"/>
  <c r="AD274" i="5"/>
  <c r="AD266" i="5"/>
  <c r="AD258" i="5"/>
  <c r="AB244" i="5"/>
  <c r="AD244" i="5"/>
  <c r="AB236" i="5"/>
  <c r="AD236" i="5"/>
  <c r="AB233" i="5"/>
  <c r="AD233" i="5"/>
  <c r="S233" i="5"/>
  <c r="AB229" i="5"/>
  <c r="AD229" i="5"/>
  <c r="S229" i="5"/>
  <c r="AB225" i="5"/>
  <c r="AD225" i="5"/>
  <c r="S225" i="5"/>
  <c r="AB221" i="5"/>
  <c r="AD221" i="5"/>
  <c r="S221" i="5"/>
  <c r="AB217" i="5"/>
  <c r="AD217" i="5"/>
  <c r="S217" i="5"/>
  <c r="AB213" i="5"/>
  <c r="S213" i="5"/>
  <c r="AD213" i="5"/>
  <c r="AB208" i="5"/>
  <c r="AD208" i="5"/>
  <c r="S208" i="5"/>
  <c r="S246" i="5"/>
  <c r="AB241" i="5"/>
  <c r="AD241" i="5"/>
  <c r="S238" i="5"/>
  <c r="AB204" i="5"/>
  <c r="S204" i="5"/>
  <c r="AD204" i="5"/>
  <c r="AB197" i="5"/>
  <c r="S197" i="5"/>
  <c r="AD197" i="5"/>
  <c r="S188" i="5"/>
  <c r="S180" i="5"/>
  <c r="AB165" i="5"/>
  <c r="AD165" i="5"/>
  <c r="S165" i="5"/>
  <c r="AB163" i="5"/>
  <c r="AD163" i="5"/>
  <c r="S163" i="5"/>
  <c r="AB159" i="5"/>
  <c r="S159" i="5"/>
  <c r="AD159" i="5"/>
  <c r="AB154" i="5"/>
  <c r="S154" i="5"/>
  <c r="AD154" i="5"/>
  <c r="S209" i="5"/>
  <c r="S201" i="5"/>
  <c r="AB168" i="5"/>
  <c r="AD168" i="5"/>
  <c r="S168" i="5"/>
  <c r="AB129" i="5"/>
  <c r="AD129" i="5"/>
  <c r="S129" i="5"/>
  <c r="AB125" i="5"/>
  <c r="AD125" i="5"/>
  <c r="S125" i="5"/>
  <c r="AB161" i="5"/>
  <c r="S161" i="5"/>
  <c r="AD161" i="5"/>
  <c r="AB131" i="5"/>
  <c r="AD131" i="5"/>
  <c r="S131" i="5"/>
  <c r="AD215" i="5"/>
  <c r="AD207" i="5"/>
  <c r="AD199" i="5"/>
  <c r="AD193" i="5"/>
  <c r="AB172" i="5"/>
  <c r="AD172" i="5"/>
  <c r="AB157" i="5"/>
  <c r="AD157" i="5"/>
  <c r="S157" i="5"/>
  <c r="AB151" i="5"/>
  <c r="S151" i="5"/>
  <c r="AD151" i="5"/>
  <c r="S146" i="5"/>
  <c r="AB138" i="5"/>
  <c r="S138" i="5"/>
  <c r="AD138" i="5"/>
  <c r="AB133" i="5"/>
  <c r="AD133" i="5"/>
  <c r="S133" i="5"/>
  <c r="AD188" i="5"/>
  <c r="AB167" i="5"/>
  <c r="AD167" i="5"/>
  <c r="S167" i="5"/>
  <c r="AB160" i="5"/>
  <c r="S160" i="5"/>
  <c r="AD160" i="5"/>
  <c r="AB158" i="5"/>
  <c r="AD158" i="5"/>
  <c r="S158" i="5"/>
  <c r="S142" i="5"/>
  <c r="AB135" i="5"/>
  <c r="AD135" i="5"/>
  <c r="S135" i="5"/>
  <c r="AD209" i="5"/>
  <c r="AD191" i="5"/>
  <c r="AD183" i="5"/>
  <c r="AB162" i="5"/>
  <c r="S162" i="5"/>
  <c r="AD162" i="5"/>
  <c r="AB153" i="5"/>
  <c r="S153" i="5"/>
  <c r="AD153" i="5"/>
  <c r="AB145" i="5"/>
  <c r="S145" i="5"/>
  <c r="AD145" i="5"/>
  <c r="AB137" i="5"/>
  <c r="S137" i="5"/>
  <c r="AD137" i="5"/>
  <c r="AD210" i="5"/>
  <c r="AD202" i="5"/>
  <c r="AD194" i="5"/>
  <c r="S190" i="5"/>
  <c r="AD186" i="5"/>
  <c r="S182" i="5"/>
  <c r="AD178" i="5"/>
  <c r="S169" i="5"/>
  <c r="AB166" i="5"/>
  <c r="AD166" i="5"/>
  <c r="S166" i="5"/>
  <c r="AB149" i="5"/>
  <c r="AD149" i="5"/>
  <c r="S149" i="5"/>
  <c r="AB141" i="5"/>
  <c r="AD141" i="5"/>
  <c r="S141" i="5"/>
  <c r="S215" i="5"/>
  <c r="S207" i="5"/>
  <c r="S199" i="5"/>
  <c r="AD195" i="5"/>
  <c r="S193" i="5"/>
  <c r="S185" i="5"/>
  <c r="AD181" i="5"/>
  <c r="AB177" i="5"/>
  <c r="AD177" i="5"/>
  <c r="AB175" i="5"/>
  <c r="AD175" i="5"/>
  <c r="AB173" i="5"/>
  <c r="AD173" i="5"/>
  <c r="AB171" i="5"/>
  <c r="AD171" i="5"/>
  <c r="AB152" i="5"/>
  <c r="S152" i="5"/>
  <c r="AD152" i="5"/>
  <c r="AB150" i="5"/>
  <c r="AD150" i="5"/>
  <c r="S150" i="5"/>
  <c r="S155" i="5"/>
  <c r="S147" i="5"/>
  <c r="S139" i="5"/>
  <c r="AB104" i="5"/>
  <c r="AD104" i="5"/>
  <c r="S104" i="5"/>
  <c r="AB96" i="5"/>
  <c r="AD96" i="5"/>
  <c r="S96" i="5"/>
  <c r="AD88" i="5"/>
  <c r="AB88" i="5"/>
  <c r="AD79" i="5"/>
  <c r="S79" i="5"/>
  <c r="AB79" i="5"/>
  <c r="AB74" i="5"/>
  <c r="AD74" i="5"/>
  <c r="S74" i="5"/>
  <c r="AB69" i="5"/>
  <c r="AD69" i="5"/>
  <c r="S69" i="5"/>
  <c r="AB68" i="5"/>
  <c r="S68" i="5"/>
  <c r="S61" i="5"/>
  <c r="S45" i="5"/>
  <c r="AB45" i="5"/>
  <c r="AD45" i="5"/>
  <c r="AB134" i="5"/>
  <c r="AD134" i="5"/>
  <c r="AB130" i="5"/>
  <c r="AD130" i="5"/>
  <c r="AB122" i="5"/>
  <c r="AD122" i="5"/>
  <c r="AB101" i="5"/>
  <c r="AD101" i="5"/>
  <c r="S101" i="5"/>
  <c r="AB93" i="5"/>
  <c r="AD93" i="5"/>
  <c r="S93" i="5"/>
  <c r="AD82" i="5"/>
  <c r="S82" i="5"/>
  <c r="AB82" i="5"/>
  <c r="AD81" i="5"/>
  <c r="AB81" i="5"/>
  <c r="S81" i="5"/>
  <c r="AB75" i="5"/>
  <c r="AD75" i="5"/>
  <c r="S75" i="5"/>
  <c r="AB72" i="5"/>
  <c r="AD72" i="5"/>
  <c r="S72" i="5"/>
  <c r="S71" i="5"/>
  <c r="S47" i="5"/>
  <c r="AB47" i="5"/>
  <c r="AD47" i="5"/>
  <c r="AB106" i="5"/>
  <c r="AD106" i="5"/>
  <c r="S106" i="5"/>
  <c r="AB98" i="5"/>
  <c r="AD98" i="5"/>
  <c r="S98" i="5"/>
  <c r="AB90" i="5"/>
  <c r="AD90" i="5"/>
  <c r="S90" i="5"/>
  <c r="AD84" i="5"/>
  <c r="AB84" i="5"/>
  <c r="AD78" i="5"/>
  <c r="S78" i="5"/>
  <c r="AB78" i="5"/>
  <c r="AD77" i="5"/>
  <c r="AB77" i="5"/>
  <c r="S77" i="5"/>
  <c r="S49" i="5"/>
  <c r="AB49" i="5"/>
  <c r="AD49" i="5"/>
  <c r="AB127" i="5"/>
  <c r="AD127" i="5"/>
  <c r="AD123" i="5"/>
  <c r="AB120" i="5"/>
  <c r="AD120" i="5"/>
  <c r="AB118" i="5"/>
  <c r="AD118" i="5"/>
  <c r="AB116" i="5"/>
  <c r="AD116" i="5"/>
  <c r="AB114" i="5"/>
  <c r="AD114" i="5"/>
  <c r="AB110" i="5"/>
  <c r="AD110" i="5"/>
  <c r="AB108" i="5"/>
  <c r="AD108" i="5"/>
  <c r="AB103" i="5"/>
  <c r="AD103" i="5"/>
  <c r="S103" i="5"/>
  <c r="AB95" i="5"/>
  <c r="AD95" i="5"/>
  <c r="S95" i="5"/>
  <c r="AD80" i="5"/>
  <c r="AB80" i="5"/>
  <c r="S80" i="5"/>
  <c r="S51" i="5"/>
  <c r="AB51" i="5"/>
  <c r="AD51" i="5"/>
  <c r="AD155" i="5"/>
  <c r="AD147" i="5"/>
  <c r="S143" i="5"/>
  <c r="AD139" i="5"/>
  <c r="AB100" i="5"/>
  <c r="AD100" i="5"/>
  <c r="S100" i="5"/>
  <c r="AB92" i="5"/>
  <c r="AD92" i="5"/>
  <c r="S92" i="5"/>
  <c r="AD76" i="5"/>
  <c r="AB76" i="5"/>
  <c r="S76" i="5"/>
  <c r="AB66" i="5"/>
  <c r="AD66" i="5"/>
  <c r="S66" i="5"/>
  <c r="S53" i="5"/>
  <c r="AD164" i="5"/>
  <c r="AD156" i="5"/>
  <c r="AD148" i="5"/>
  <c r="AD140" i="5"/>
  <c r="AB132" i="5"/>
  <c r="AD132" i="5"/>
  <c r="AB128" i="5"/>
  <c r="AD128" i="5"/>
  <c r="AB124" i="5"/>
  <c r="AD124" i="5"/>
  <c r="S105" i="5"/>
  <c r="AB97" i="5"/>
  <c r="AD97" i="5"/>
  <c r="S97" i="5"/>
  <c r="AB89" i="5"/>
  <c r="S89" i="5"/>
  <c r="S87" i="5"/>
  <c r="AB67" i="5"/>
  <c r="AD67" i="5"/>
  <c r="S67" i="5"/>
  <c r="AB62" i="5"/>
  <c r="AD62" i="5"/>
  <c r="S62" i="5"/>
  <c r="S55" i="5"/>
  <c r="AB55" i="5"/>
  <c r="AD55" i="5"/>
  <c r="AB102" i="5"/>
  <c r="AD102" i="5"/>
  <c r="S102" i="5"/>
  <c r="AB94" i="5"/>
  <c r="AD94" i="5"/>
  <c r="S94" i="5"/>
  <c r="AB70" i="5"/>
  <c r="AD70" i="5"/>
  <c r="S70" i="5"/>
  <c r="AB64" i="5"/>
  <c r="AD64" i="5"/>
  <c r="S64" i="5"/>
  <c r="S57" i="5"/>
  <c r="AB57" i="5"/>
  <c r="AD57" i="5"/>
  <c r="AB119" i="5"/>
  <c r="AD119" i="5"/>
  <c r="AB117" i="5"/>
  <c r="AD117" i="5"/>
  <c r="AB115" i="5"/>
  <c r="AD115" i="5"/>
  <c r="AB113" i="5"/>
  <c r="AD113" i="5"/>
  <c r="AB111" i="5"/>
  <c r="AD111" i="5"/>
  <c r="AB109" i="5"/>
  <c r="AD109" i="5"/>
  <c r="AB107" i="5"/>
  <c r="AD107" i="5"/>
  <c r="AB99" i="5"/>
  <c r="AD99" i="5"/>
  <c r="S99" i="5"/>
  <c r="AB91" i="5"/>
  <c r="AD91" i="5"/>
  <c r="S91" i="5"/>
  <c r="S88" i="5"/>
  <c r="S86" i="5"/>
  <c r="AD85" i="5"/>
  <c r="AB85" i="5"/>
  <c r="S85" i="5"/>
  <c r="R83" i="5"/>
  <c r="S59" i="5"/>
  <c r="AB59" i="5"/>
  <c r="AD59" i="5"/>
  <c r="AB73" i="5"/>
  <c r="AD73" i="5"/>
  <c r="AB65" i="5"/>
  <c r="AD65" i="5"/>
  <c r="S60" i="5"/>
  <c r="AB60" i="5"/>
  <c r="AD60" i="5"/>
  <c r="S58" i="5"/>
  <c r="AD58" i="5"/>
  <c r="S56" i="5"/>
  <c r="AB56" i="5"/>
  <c r="AD56" i="5"/>
  <c r="S54" i="5"/>
  <c r="AB54" i="5"/>
  <c r="AD54" i="5"/>
  <c r="S52" i="5"/>
  <c r="AB52" i="5"/>
  <c r="AD52" i="5"/>
  <c r="S50" i="5"/>
  <c r="AB50" i="5"/>
  <c r="AD50" i="5"/>
  <c r="S48" i="5"/>
  <c r="AB48" i="5"/>
  <c r="AD48" i="5"/>
  <c r="S46" i="5"/>
  <c r="AB46" i="5"/>
  <c r="AD46" i="5"/>
  <c r="S44" i="5"/>
  <c r="AB44" i="5"/>
  <c r="AD44" i="5"/>
  <c r="S42" i="5"/>
  <c r="AB42" i="5"/>
  <c r="AD42" i="5"/>
  <c r="S40" i="5"/>
  <c r="S38" i="5"/>
  <c r="AB38" i="5"/>
  <c r="AD38" i="5"/>
  <c r="S36" i="5"/>
  <c r="AB36" i="5"/>
  <c r="S34" i="5"/>
  <c r="AB34" i="5"/>
  <c r="AD34" i="5"/>
  <c r="S32" i="5"/>
  <c r="AB32" i="5"/>
  <c r="AD32" i="5"/>
  <c r="S30" i="5"/>
  <c r="AB30" i="5"/>
  <c r="AD30" i="5"/>
  <c r="S28" i="5"/>
  <c r="AB28" i="5"/>
  <c r="AD28" i="5"/>
  <c r="S26" i="5"/>
  <c r="AB26" i="5"/>
  <c r="AD26" i="5"/>
  <c r="S24" i="5"/>
  <c r="AB24" i="5"/>
  <c r="AD24" i="5"/>
  <c r="S22" i="5"/>
  <c r="S20" i="5"/>
  <c r="AB20" i="5"/>
  <c r="AD20" i="5"/>
  <c r="S18" i="5"/>
  <c r="AB18" i="5"/>
  <c r="AD18" i="5"/>
  <c r="S16" i="5"/>
  <c r="AB16" i="5"/>
  <c r="AD16" i="5"/>
  <c r="S14" i="5"/>
  <c r="AB14" i="5"/>
  <c r="AD14" i="5"/>
  <c r="S12" i="5"/>
  <c r="AB12" i="5"/>
  <c r="AD12" i="5"/>
  <c r="S10" i="5"/>
  <c r="AB10" i="5"/>
  <c r="AD10" i="5"/>
  <c r="S8" i="5"/>
  <c r="AB8" i="5"/>
  <c r="AD8" i="5"/>
  <c r="AB63" i="5"/>
  <c r="AD63" i="5"/>
  <c r="S43" i="5"/>
  <c r="AB43" i="5"/>
  <c r="AD43" i="5"/>
  <c r="S41" i="5"/>
  <c r="AB41" i="5"/>
  <c r="AD41" i="5"/>
  <c r="S39" i="5"/>
  <c r="AB39" i="5"/>
  <c r="AD39" i="5"/>
  <c r="S37" i="5"/>
  <c r="AB37" i="5"/>
  <c r="AD37" i="5"/>
  <c r="S35" i="5"/>
  <c r="AB35" i="5"/>
  <c r="AD35" i="5"/>
  <c r="S33" i="5"/>
  <c r="AB33" i="5"/>
  <c r="AD33" i="5"/>
  <c r="S31" i="5"/>
  <c r="S29" i="5"/>
  <c r="AB29" i="5"/>
  <c r="AD29" i="5"/>
  <c r="S27" i="5"/>
  <c r="AB27" i="5"/>
  <c r="AD27" i="5"/>
  <c r="S25" i="5"/>
  <c r="S23" i="5"/>
  <c r="AB23" i="5"/>
  <c r="AD23" i="5"/>
  <c r="S21" i="5"/>
  <c r="AB21" i="5"/>
  <c r="AD21" i="5"/>
  <c r="S19" i="5"/>
  <c r="AB19" i="5"/>
  <c r="AD19" i="5"/>
  <c r="S17" i="5"/>
  <c r="AB17" i="5"/>
  <c r="AD17" i="5"/>
  <c r="S15" i="5"/>
  <c r="AB15" i="5"/>
  <c r="AD15" i="5"/>
  <c r="S13" i="5"/>
  <c r="AB13" i="5"/>
  <c r="AD13" i="5"/>
  <c r="S11" i="5"/>
  <c r="AB11" i="5"/>
  <c r="AD11" i="5"/>
  <c r="S9" i="5"/>
  <c r="AB9" i="5"/>
  <c r="AD9" i="5"/>
  <c r="S73" i="5"/>
  <c r="S65" i="5"/>
  <c r="AD7" i="5"/>
  <c r="AD6" i="5"/>
  <c r="AD5" i="5"/>
  <c r="AD4" i="5"/>
  <c r="AB7" i="5"/>
  <c r="AB6" i="5"/>
  <c r="AB5" i="5"/>
  <c r="AB4" i="5"/>
  <c r="S2" i="5"/>
  <c r="AB3" i="5"/>
  <c r="S3" i="5"/>
  <c r="W2" i="5"/>
  <c r="X2" i="5" s="1"/>
  <c r="W3" i="5"/>
  <c r="X3" i="5" s="1"/>
  <c r="Z2" i="5"/>
  <c r="AA2" i="5" s="1"/>
  <c r="D2" i="7" s="1"/>
  <c r="S299" i="4"/>
  <c r="C299" i="13" s="1"/>
  <c r="S297" i="4"/>
  <c r="C297" i="13" s="1"/>
  <c r="AB297" i="4"/>
  <c r="AD297" i="4"/>
  <c r="S284" i="4"/>
  <c r="C284" i="13" s="1"/>
  <c r="AB284" i="4"/>
  <c r="AD284" i="4"/>
  <c r="AB280" i="4"/>
  <c r="AD280" i="4"/>
  <c r="S280" i="4"/>
  <c r="AD267" i="4"/>
  <c r="S267" i="4"/>
  <c r="AB267" i="4"/>
  <c r="S265" i="4"/>
  <c r="AB265" i="4"/>
  <c r="AD265" i="4"/>
  <c r="S310" i="4"/>
  <c r="C310" i="13" s="1"/>
  <c r="AB310" i="4"/>
  <c r="AD310" i="4"/>
  <c r="AB309" i="4"/>
  <c r="S278" i="4"/>
  <c r="AB278" i="4"/>
  <c r="AD278" i="4"/>
  <c r="AB277" i="4"/>
  <c r="AD277" i="4"/>
  <c r="S277" i="4"/>
  <c r="AD307" i="4"/>
  <c r="AD305" i="4"/>
  <c r="AD292" i="4"/>
  <c r="AD275" i="4"/>
  <c r="S275" i="4"/>
  <c r="AB275" i="4"/>
  <c r="S273" i="4"/>
  <c r="AB273" i="4"/>
  <c r="AD273" i="4"/>
  <c r="S286" i="4"/>
  <c r="C286" i="13" s="1"/>
  <c r="AD248" i="4"/>
  <c r="S248" i="4"/>
  <c r="AB248" i="4"/>
  <c r="S300" i="4"/>
  <c r="C300" i="13" s="1"/>
  <c r="AB300" i="4"/>
  <c r="AD300" i="4"/>
  <c r="AB296" i="4"/>
  <c r="AD296" i="4"/>
  <c r="S296" i="4"/>
  <c r="C296" i="13" s="1"/>
  <c r="AD283" i="4"/>
  <c r="S283" i="4"/>
  <c r="C283" i="13" s="1"/>
  <c r="AB283" i="4"/>
  <c r="S281" i="4"/>
  <c r="C281" i="13" s="1"/>
  <c r="AB281" i="4"/>
  <c r="AD281" i="4"/>
  <c r="S268" i="4"/>
  <c r="AB268" i="4"/>
  <c r="S264" i="4"/>
  <c r="S294" i="4"/>
  <c r="C294" i="13" s="1"/>
  <c r="AB294" i="4"/>
  <c r="AB293" i="4"/>
  <c r="AD293" i="4"/>
  <c r="S293" i="4"/>
  <c r="C293" i="13" s="1"/>
  <c r="S262" i="4"/>
  <c r="AB261" i="4"/>
  <c r="AD261" i="4"/>
  <c r="S261" i="4"/>
  <c r="AB245" i="4"/>
  <c r="AD245" i="4"/>
  <c r="S245" i="4"/>
  <c r="S308" i="4"/>
  <c r="C308" i="13" s="1"/>
  <c r="AB308" i="4"/>
  <c r="AD308" i="4"/>
  <c r="AB304" i="4"/>
  <c r="AD304" i="4"/>
  <c r="S304" i="4"/>
  <c r="C304" i="13" s="1"/>
  <c r="S289" i="4"/>
  <c r="C289" i="13" s="1"/>
  <c r="AB289" i="4"/>
  <c r="AD289" i="4"/>
  <c r="S276" i="4"/>
  <c r="AB272" i="4"/>
  <c r="AD272" i="4"/>
  <c r="S272" i="4"/>
  <c r="S250" i="4"/>
  <c r="AB250" i="4"/>
  <c r="AD250" i="4"/>
  <c r="S241" i="4"/>
  <c r="S302" i="4"/>
  <c r="C302" i="13" s="1"/>
  <c r="AB301" i="4"/>
  <c r="S301" i="4"/>
  <c r="C301" i="13" s="1"/>
  <c r="S270" i="4"/>
  <c r="AB270" i="4"/>
  <c r="AD270" i="4"/>
  <c r="AB269" i="4"/>
  <c r="AD269" i="4"/>
  <c r="S269" i="4"/>
  <c r="AD259" i="4"/>
  <c r="S259" i="4"/>
  <c r="AB259" i="4"/>
  <c r="S257" i="4"/>
  <c r="AB257" i="4"/>
  <c r="AD257" i="4"/>
  <c r="S311" i="4"/>
  <c r="C311" i="13" s="1"/>
  <c r="S303" i="4"/>
  <c r="C303" i="13" s="1"/>
  <c r="S295" i="4"/>
  <c r="C295" i="13" s="1"/>
  <c r="S287" i="4"/>
  <c r="C287" i="13" s="1"/>
  <c r="S279" i="4"/>
  <c r="S271" i="4"/>
  <c r="S263" i="4"/>
  <c r="AB237" i="4"/>
  <c r="AD237" i="4"/>
  <c r="AD230" i="4"/>
  <c r="S230" i="4"/>
  <c r="AB222" i="4"/>
  <c r="AD222" i="4"/>
  <c r="S222" i="4"/>
  <c r="AD214" i="4"/>
  <c r="S214" i="4"/>
  <c r="AB206" i="4"/>
  <c r="S206" i="4"/>
  <c r="AB198" i="4"/>
  <c r="AD198" i="4"/>
  <c r="S198" i="4"/>
  <c r="S192" i="4"/>
  <c r="S188" i="4"/>
  <c r="AB188" i="4"/>
  <c r="S162" i="4"/>
  <c r="AB162" i="4"/>
  <c r="AB149" i="4"/>
  <c r="AD149" i="4"/>
  <c r="S143" i="4"/>
  <c r="AD143" i="4"/>
  <c r="AB139" i="4"/>
  <c r="AD139" i="4"/>
  <c r="AD137" i="4"/>
  <c r="S137" i="4"/>
  <c r="S118" i="4"/>
  <c r="S115" i="4"/>
  <c r="AB111" i="4"/>
  <c r="AD111" i="4"/>
  <c r="S111" i="4"/>
  <c r="S102" i="4"/>
  <c r="AD102" i="4"/>
  <c r="AB95" i="4"/>
  <c r="AD95" i="4"/>
  <c r="S95" i="4"/>
  <c r="S94" i="4"/>
  <c r="AD94" i="4"/>
  <c r="S56" i="4"/>
  <c r="S54" i="4"/>
  <c r="AB54" i="4"/>
  <c r="AD54" i="4"/>
  <c r="AD28" i="4"/>
  <c r="AD233" i="4"/>
  <c r="S233" i="4"/>
  <c r="AD225" i="4"/>
  <c r="S225" i="4"/>
  <c r="AD217" i="4"/>
  <c r="S217" i="4"/>
  <c r="AD209" i="4"/>
  <c r="S209" i="4"/>
  <c r="AD201" i="4"/>
  <c r="S201" i="4"/>
  <c r="S186" i="4"/>
  <c r="AB186" i="4"/>
  <c r="S167" i="4"/>
  <c r="AB163" i="4"/>
  <c r="AD163" i="4"/>
  <c r="AB158" i="4"/>
  <c r="AD158" i="4"/>
  <c r="S158" i="4"/>
  <c r="AB152" i="4"/>
  <c r="AD152" i="4"/>
  <c r="S152" i="4"/>
  <c r="S148" i="4"/>
  <c r="AB148" i="4"/>
  <c r="AB126" i="4"/>
  <c r="AD126" i="4"/>
  <c r="S126" i="4"/>
  <c r="S99" i="4"/>
  <c r="AB99" i="4"/>
  <c r="AD99" i="4"/>
  <c r="AD260" i="4"/>
  <c r="AB255" i="4"/>
  <c r="AB253" i="4"/>
  <c r="AD253" i="4"/>
  <c r="AD249" i="4"/>
  <c r="S249" i="4"/>
  <c r="S242" i="4"/>
  <c r="AB242" i="4"/>
  <c r="R229" i="4"/>
  <c r="R221" i="4"/>
  <c r="R213" i="4"/>
  <c r="R205" i="4"/>
  <c r="R197" i="4"/>
  <c r="S191" i="4"/>
  <c r="AD191" i="4"/>
  <c r="AD188" i="4"/>
  <c r="AB187" i="4"/>
  <c r="AD187" i="4"/>
  <c r="AB182" i="4"/>
  <c r="AD182" i="4"/>
  <c r="S182" i="4"/>
  <c r="AB176" i="4"/>
  <c r="AD176" i="4"/>
  <c r="S176" i="4"/>
  <c r="S172" i="4"/>
  <c r="AB172" i="4"/>
  <c r="S146" i="4"/>
  <c r="AB146" i="4"/>
  <c r="AB134" i="4"/>
  <c r="AD134" i="4"/>
  <c r="S134" i="4"/>
  <c r="S65" i="4"/>
  <c r="AB65" i="4"/>
  <c r="AD65" i="4"/>
  <c r="AD303" i="4"/>
  <c r="AD295" i="4"/>
  <c r="AD287" i="4"/>
  <c r="AD279" i="4"/>
  <c r="AD271" i="4"/>
  <c r="AD263" i="4"/>
  <c r="AB260" i="4"/>
  <c r="R254" i="4"/>
  <c r="AD236" i="4"/>
  <c r="S235" i="4"/>
  <c r="AD232" i="4"/>
  <c r="S232" i="4"/>
  <c r="S227" i="4"/>
  <c r="AD224" i="4"/>
  <c r="S224" i="4"/>
  <c r="S219" i="4"/>
  <c r="AD216" i="4"/>
  <c r="S216" i="4"/>
  <c r="S211" i="4"/>
  <c r="AD208" i="4"/>
  <c r="S208" i="4"/>
  <c r="S203" i="4"/>
  <c r="AD200" i="4"/>
  <c r="S200" i="4"/>
  <c r="S196" i="4"/>
  <c r="AB196" i="4"/>
  <c r="S170" i="4"/>
  <c r="AB170" i="4"/>
  <c r="R157" i="4"/>
  <c r="S151" i="4"/>
  <c r="AD151" i="4"/>
  <c r="AD148" i="4"/>
  <c r="AB147" i="4"/>
  <c r="AD147" i="4"/>
  <c r="AB142" i="4"/>
  <c r="AD101" i="4"/>
  <c r="S101" i="4"/>
  <c r="AB101" i="4"/>
  <c r="AD306" i="4"/>
  <c r="AD290" i="4"/>
  <c r="AD274" i="4"/>
  <c r="AD266" i="4"/>
  <c r="R247" i="4"/>
  <c r="S237" i="4"/>
  <c r="S194" i="4"/>
  <c r="AB194" i="4"/>
  <c r="R181" i="4"/>
  <c r="S175" i="4"/>
  <c r="AD175" i="4"/>
  <c r="AB171" i="4"/>
  <c r="AD171" i="4"/>
  <c r="AD166" i="4"/>
  <c r="S166" i="4"/>
  <c r="AD162" i="4"/>
  <c r="AB160" i="4"/>
  <c r="AD160" i="4"/>
  <c r="S160" i="4"/>
  <c r="S156" i="4"/>
  <c r="AB156" i="4"/>
  <c r="S149" i="4"/>
  <c r="S139" i="4"/>
  <c r="AB233" i="4"/>
  <c r="S231" i="4"/>
  <c r="AD228" i="4"/>
  <c r="AB225" i="4"/>
  <c r="S223" i="4"/>
  <c r="AD223" i="4"/>
  <c r="AD220" i="4"/>
  <c r="AB217" i="4"/>
  <c r="S215" i="4"/>
  <c r="AD215" i="4"/>
  <c r="AD212" i="4"/>
  <c r="AB209" i="4"/>
  <c r="S207" i="4"/>
  <c r="AD207" i="4"/>
  <c r="AD204" i="4"/>
  <c r="AB201" i="4"/>
  <c r="S199" i="4"/>
  <c r="AD196" i="4"/>
  <c r="AB195" i="4"/>
  <c r="AD195" i="4"/>
  <c r="AB190" i="4"/>
  <c r="S190" i="4"/>
  <c r="AD186" i="4"/>
  <c r="AB184" i="4"/>
  <c r="AD184" i="4"/>
  <c r="S184" i="4"/>
  <c r="S180" i="4"/>
  <c r="AB180" i="4"/>
  <c r="S173" i="4"/>
  <c r="S163" i="4"/>
  <c r="S154" i="4"/>
  <c r="AB154" i="4"/>
  <c r="AB143" i="4"/>
  <c r="R141" i="4"/>
  <c r="AB256" i="4"/>
  <c r="AB249" i="4"/>
  <c r="R246" i="4"/>
  <c r="AD242" i="4"/>
  <c r="AB239" i="4"/>
  <c r="R238" i="4"/>
  <c r="AD235" i="4"/>
  <c r="S234" i="4"/>
  <c r="S226" i="4"/>
  <c r="AB226" i="4"/>
  <c r="S218" i="4"/>
  <c r="AB218" i="4"/>
  <c r="S210" i="4"/>
  <c r="AB210" i="4"/>
  <c r="S202" i="4"/>
  <c r="AB202" i="4"/>
  <c r="S187" i="4"/>
  <c r="S178" i="4"/>
  <c r="AB178" i="4"/>
  <c r="R165" i="4"/>
  <c r="S159" i="4"/>
  <c r="AD159" i="4"/>
  <c r="AD156" i="4"/>
  <c r="AB155" i="4"/>
  <c r="AD155" i="4"/>
  <c r="AB150" i="4"/>
  <c r="AD150" i="4"/>
  <c r="S150" i="4"/>
  <c r="AD146" i="4"/>
  <c r="S144" i="4"/>
  <c r="S140" i="4"/>
  <c r="AB140" i="4"/>
  <c r="AD88" i="4"/>
  <c r="S88" i="4"/>
  <c r="AB88" i="4"/>
  <c r="AB87" i="4"/>
  <c r="AD87" i="4"/>
  <c r="S87" i="4"/>
  <c r="S86" i="4"/>
  <c r="AB86" i="4"/>
  <c r="AD86" i="4"/>
  <c r="AD240" i="4"/>
  <c r="S240" i="4"/>
  <c r="AB236" i="4"/>
  <c r="AB189" i="4"/>
  <c r="AD189" i="4"/>
  <c r="S183" i="4"/>
  <c r="AD183" i="4"/>
  <c r="AB179" i="4"/>
  <c r="AD179" i="4"/>
  <c r="AB168" i="4"/>
  <c r="AD168" i="4"/>
  <c r="S168" i="4"/>
  <c r="S164" i="4"/>
  <c r="AB164" i="4"/>
  <c r="AD136" i="4"/>
  <c r="S135" i="4"/>
  <c r="AD128" i="4"/>
  <c r="AB127" i="4"/>
  <c r="AD127" i="4"/>
  <c r="S127" i="4"/>
  <c r="AB119" i="4"/>
  <c r="AD119" i="4"/>
  <c r="S119" i="4"/>
  <c r="AB113" i="4"/>
  <c r="AD113" i="4"/>
  <c r="AB100" i="4"/>
  <c r="AD100" i="4"/>
  <c r="AB90" i="4"/>
  <c r="AD90" i="4"/>
  <c r="S90" i="4"/>
  <c r="AB84" i="4"/>
  <c r="AD84" i="4"/>
  <c r="AB77" i="4"/>
  <c r="AD77" i="4"/>
  <c r="S77" i="4"/>
  <c r="AB75" i="4"/>
  <c r="AB58" i="4"/>
  <c r="AD58" i="4"/>
  <c r="S58" i="4"/>
  <c r="AB52" i="4"/>
  <c r="AD52" i="4"/>
  <c r="AB42" i="4"/>
  <c r="AD42" i="4"/>
  <c r="S42" i="4"/>
  <c r="AB20" i="4"/>
  <c r="AD20" i="4"/>
  <c r="S20" i="4"/>
  <c r="AB129" i="4"/>
  <c r="AD129" i="4"/>
  <c r="AB121" i="4"/>
  <c r="AD121" i="4"/>
  <c r="S73" i="4"/>
  <c r="AB73" i="4"/>
  <c r="AD73" i="4"/>
  <c r="AD64" i="4"/>
  <c r="S64" i="4"/>
  <c r="AB63" i="4"/>
  <c r="AD63" i="4"/>
  <c r="S63" i="4"/>
  <c r="S62" i="4"/>
  <c r="AB62" i="4"/>
  <c r="AD62" i="4"/>
  <c r="S51" i="4"/>
  <c r="AB51" i="4"/>
  <c r="AD51" i="4"/>
  <c r="AB39" i="4"/>
  <c r="AD39" i="4"/>
  <c r="S39" i="4"/>
  <c r="S38" i="4"/>
  <c r="AB38" i="4"/>
  <c r="AD38" i="4"/>
  <c r="AB37" i="4"/>
  <c r="AD37" i="4"/>
  <c r="S37" i="4"/>
  <c r="AD31" i="4"/>
  <c r="S31" i="4"/>
  <c r="S30" i="4"/>
  <c r="AB30" i="4"/>
  <c r="AD30" i="4"/>
  <c r="AB29" i="4"/>
  <c r="AD29" i="4"/>
  <c r="S29" i="4"/>
  <c r="AB23" i="4"/>
  <c r="AD23" i="4"/>
  <c r="S23" i="4"/>
  <c r="AB12" i="4"/>
  <c r="AD12" i="4"/>
  <c r="S12" i="4"/>
  <c r="AB4" i="4"/>
  <c r="AD4" i="4"/>
  <c r="S4" i="4"/>
  <c r="AB138" i="4"/>
  <c r="AD114" i="4"/>
  <c r="S114" i="4"/>
  <c r="AD109" i="4"/>
  <c r="S109" i="4"/>
  <c r="S107" i="4"/>
  <c r="AB107" i="4"/>
  <c r="AB103" i="4"/>
  <c r="AD103" i="4"/>
  <c r="S103" i="4"/>
  <c r="AB97" i="4"/>
  <c r="AD97" i="4"/>
  <c r="AB92" i="4"/>
  <c r="AD92" i="4"/>
  <c r="AD85" i="4"/>
  <c r="S85" i="4"/>
  <c r="AB66" i="4"/>
  <c r="AD66" i="4"/>
  <c r="S66" i="4"/>
  <c r="AB60" i="4"/>
  <c r="AD60" i="4"/>
  <c r="AB55" i="4"/>
  <c r="AD55" i="4"/>
  <c r="S55" i="4"/>
  <c r="AB53" i="4"/>
  <c r="AD53" i="4"/>
  <c r="S53" i="4"/>
  <c r="S22" i="4"/>
  <c r="AB22" i="4"/>
  <c r="AD22" i="4"/>
  <c r="AB21" i="4"/>
  <c r="AD21" i="4"/>
  <c r="S21" i="4"/>
  <c r="AD16" i="4"/>
  <c r="S16" i="4"/>
  <c r="AB16" i="4"/>
  <c r="AB15" i="4"/>
  <c r="AD15" i="4"/>
  <c r="S15" i="4"/>
  <c r="S193" i="4"/>
  <c r="S185" i="4"/>
  <c r="S177" i="4"/>
  <c r="S169" i="4"/>
  <c r="S161" i="4"/>
  <c r="S153" i="4"/>
  <c r="S145" i="4"/>
  <c r="AD130" i="4"/>
  <c r="S130" i="4"/>
  <c r="AD122" i="4"/>
  <c r="S122" i="4"/>
  <c r="AB108" i="4"/>
  <c r="AD108" i="4"/>
  <c r="AB98" i="4"/>
  <c r="AD98" i="4"/>
  <c r="S98" i="4"/>
  <c r="S81" i="4"/>
  <c r="AB81" i="4"/>
  <c r="AD81" i="4"/>
  <c r="AD72" i="4"/>
  <c r="S72" i="4"/>
  <c r="AB71" i="4"/>
  <c r="AD71" i="4"/>
  <c r="S71" i="4"/>
  <c r="S70" i="4"/>
  <c r="AB70" i="4"/>
  <c r="AD70" i="4"/>
  <c r="AD48" i="4"/>
  <c r="S48" i="4"/>
  <c r="AB48" i="4"/>
  <c r="S46" i="4"/>
  <c r="AB46" i="4"/>
  <c r="AD46" i="4"/>
  <c r="AB44" i="4"/>
  <c r="AD44" i="4"/>
  <c r="S44" i="4"/>
  <c r="S14" i="4"/>
  <c r="AB14" i="4"/>
  <c r="AD14" i="4"/>
  <c r="AB13" i="4"/>
  <c r="AD13" i="4"/>
  <c r="S13" i="4"/>
  <c r="AD8" i="4"/>
  <c r="S8" i="4"/>
  <c r="AB8" i="4"/>
  <c r="AB7" i="4"/>
  <c r="S7" i="4"/>
  <c r="S100" i="4"/>
  <c r="S93" i="4"/>
  <c r="S91" i="4"/>
  <c r="AB91" i="4"/>
  <c r="AD75" i="4"/>
  <c r="S74" i="4"/>
  <c r="AB68" i="4"/>
  <c r="AD68" i="4"/>
  <c r="AB61" i="4"/>
  <c r="AD61" i="4"/>
  <c r="S61" i="4"/>
  <c r="S59" i="4"/>
  <c r="AB59" i="4"/>
  <c r="S43" i="4"/>
  <c r="AB43" i="4"/>
  <c r="AD43" i="4"/>
  <c r="S6" i="4"/>
  <c r="AB6" i="4"/>
  <c r="AD6" i="4"/>
  <c r="AB5" i="4"/>
  <c r="AD5" i="4"/>
  <c r="S5" i="4"/>
  <c r="AD133" i="4"/>
  <c r="S131" i="4"/>
  <c r="AB131" i="4"/>
  <c r="S123" i="4"/>
  <c r="AB123" i="4"/>
  <c r="AB105" i="4"/>
  <c r="AD105" i="4"/>
  <c r="S89" i="4"/>
  <c r="AB89" i="4"/>
  <c r="AD89" i="4"/>
  <c r="S83" i="4"/>
  <c r="AB83" i="4"/>
  <c r="S80" i="4"/>
  <c r="AB79" i="4"/>
  <c r="AD79" i="4"/>
  <c r="S79" i="4"/>
  <c r="S78" i="4"/>
  <c r="AB78" i="4"/>
  <c r="AD78" i="4"/>
  <c r="S57" i="4"/>
  <c r="AB57" i="4"/>
  <c r="AD57" i="4"/>
  <c r="AB50" i="4"/>
  <c r="AD50" i="4"/>
  <c r="S50" i="4"/>
  <c r="AB133" i="4"/>
  <c r="AB132" i="4"/>
  <c r="AD132" i="4"/>
  <c r="AB125" i="4"/>
  <c r="AB124" i="4"/>
  <c r="AD124" i="4"/>
  <c r="AB117" i="4"/>
  <c r="AB116" i="4"/>
  <c r="AD116" i="4"/>
  <c r="AB106" i="4"/>
  <c r="AD106" i="4"/>
  <c r="S106" i="4"/>
  <c r="AB93" i="4"/>
  <c r="S82" i="4"/>
  <c r="AB76" i="4"/>
  <c r="AD76" i="4"/>
  <c r="AB69" i="4"/>
  <c r="AD69" i="4"/>
  <c r="S69" i="4"/>
  <c r="S67" i="4"/>
  <c r="AB67" i="4"/>
  <c r="AB64" i="4"/>
  <c r="AB47" i="4"/>
  <c r="AD47" i="4"/>
  <c r="S47" i="4"/>
  <c r="AD45" i="4"/>
  <c r="S45" i="4"/>
  <c r="AD40" i="4"/>
  <c r="S40" i="4"/>
  <c r="AB40" i="4"/>
  <c r="AD32" i="4"/>
  <c r="S32" i="4"/>
  <c r="AB32" i="4"/>
  <c r="AD24" i="4"/>
  <c r="S24" i="4"/>
  <c r="AB24" i="4"/>
  <c r="AB35" i="4"/>
  <c r="AB19" i="4"/>
  <c r="AB11" i="4"/>
  <c r="AD49" i="4"/>
  <c r="AD41" i="4"/>
  <c r="S34" i="4"/>
  <c r="S26" i="4"/>
  <c r="AD25" i="4"/>
  <c r="S18" i="4"/>
  <c r="AD17" i="4"/>
  <c r="S10" i="4"/>
  <c r="AD9" i="4"/>
  <c r="AB49" i="4"/>
  <c r="AB41" i="4"/>
  <c r="AB25" i="4"/>
  <c r="AB17" i="4"/>
  <c r="AB3" i="4"/>
  <c r="S3" i="4"/>
  <c r="W3" i="4"/>
  <c r="X3" i="4" s="1"/>
  <c r="T37" i="23" l="1"/>
  <c r="T29" i="23"/>
  <c r="T43" i="23"/>
  <c r="S29" i="23"/>
  <c r="S37" i="23"/>
  <c r="S43" i="23"/>
  <c r="P43" i="23"/>
  <c r="P37" i="23"/>
  <c r="P29" i="23"/>
  <c r="Q29" i="23"/>
  <c r="Q43" i="23"/>
  <c r="Q37" i="23"/>
  <c r="U37" i="23"/>
  <c r="U43" i="23"/>
  <c r="U29" i="23"/>
  <c r="N37" i="23"/>
  <c r="N43" i="23"/>
  <c r="N29" i="23"/>
  <c r="R29" i="23"/>
  <c r="R43" i="23"/>
  <c r="R37" i="23"/>
  <c r="O43" i="23"/>
  <c r="O37" i="23"/>
  <c r="O29" i="23"/>
  <c r="U40" i="28"/>
  <c r="X29" i="28"/>
  <c r="N30" i="28"/>
  <c r="U44" i="28"/>
  <c r="T30" i="28"/>
  <c r="N38" i="28"/>
  <c r="Y37" i="28"/>
  <c r="N44" i="28"/>
  <c r="T44" i="28"/>
  <c r="O44" i="28"/>
  <c r="S44" i="28"/>
  <c r="R30" i="28"/>
  <c r="Q30" i="28"/>
  <c r="P44" i="28"/>
  <c r="R44" i="28"/>
  <c r="S26" i="26"/>
  <c r="N44" i="26"/>
  <c r="T44" i="26"/>
  <c r="Q44" i="26"/>
  <c r="Y43" i="26"/>
  <c r="U44" i="26"/>
  <c r="V44" i="26"/>
  <c r="V46" i="26" s="1"/>
  <c r="U46" i="26" s="1"/>
  <c r="U40" i="26"/>
  <c r="T40" i="26" s="1"/>
  <c r="S40" i="26" s="1"/>
  <c r="R40" i="26" s="1"/>
  <c r="Q40" i="26" s="1"/>
  <c r="P40" i="26" s="1"/>
  <c r="O40" i="26" s="1"/>
  <c r="N40" i="26" s="1"/>
  <c r="R44" i="26"/>
  <c r="Q26" i="26"/>
  <c r="R26" i="26"/>
  <c r="N38" i="26"/>
  <c r="Y37" i="26"/>
  <c r="Q38" i="26"/>
  <c r="R38" i="26"/>
  <c r="V26" i="26"/>
  <c r="U32" i="26"/>
  <c r="V38" i="26"/>
  <c r="V40" i="26" s="1"/>
  <c r="W26" i="26"/>
  <c r="P44" i="26"/>
  <c r="X30" i="26"/>
  <c r="N31" i="26"/>
  <c r="O31" i="26" s="1"/>
  <c r="P31" i="26" s="1"/>
  <c r="Q31" i="26" s="1"/>
  <c r="R31" i="26" s="1"/>
  <c r="S31" i="26" s="1"/>
  <c r="T31" i="26" s="1"/>
  <c r="U31" i="26" s="1"/>
  <c r="V31" i="26" s="1"/>
  <c r="O26" i="26"/>
  <c r="S44" i="26"/>
  <c r="T30" i="26"/>
  <c r="Y29" i="26"/>
  <c r="P26" i="26"/>
  <c r="F23" i="23"/>
  <c r="B21" i="23"/>
  <c r="G24" i="28"/>
  <c r="X25" i="28"/>
  <c r="U26" i="28" s="1"/>
  <c r="B22" i="23"/>
  <c r="D21" i="23"/>
  <c r="D22" i="23"/>
  <c r="D20" i="23"/>
  <c r="D23" i="23"/>
  <c r="C21" i="23"/>
  <c r="E22" i="23"/>
  <c r="R25" i="23"/>
  <c r="R24" i="23"/>
  <c r="B20" i="23"/>
  <c r="T24" i="23"/>
  <c r="T25" i="23"/>
  <c r="O25" i="23"/>
  <c r="O24" i="23"/>
  <c r="G21" i="23"/>
  <c r="U25" i="23"/>
  <c r="U24" i="23"/>
  <c r="S25" i="23"/>
  <c r="S24" i="23"/>
  <c r="P25" i="23"/>
  <c r="P24" i="23"/>
  <c r="Q25" i="23"/>
  <c r="Q24" i="23"/>
  <c r="N24" i="23"/>
  <c r="N25" i="23"/>
  <c r="E20" i="23"/>
  <c r="D19" i="23"/>
  <c r="W21" i="23"/>
  <c r="G20" i="23"/>
  <c r="G19" i="23"/>
  <c r="W22" i="23"/>
  <c r="G23" i="23"/>
  <c r="F21" i="23"/>
  <c r="E21" i="23"/>
  <c r="W20" i="23"/>
  <c r="W23" i="23"/>
  <c r="C23" i="23"/>
  <c r="F22" i="23"/>
  <c r="C22" i="23"/>
  <c r="E19" i="23"/>
  <c r="C19" i="23"/>
  <c r="C20" i="23"/>
  <c r="I24" i="28"/>
  <c r="J24" i="28"/>
  <c r="H24" i="28"/>
  <c r="X24" i="28"/>
  <c r="AD281" i="6"/>
  <c r="AB281" i="6"/>
  <c r="AD304" i="5"/>
  <c r="B23" i="23"/>
  <c r="S288" i="4"/>
  <c r="C288" i="13" s="1"/>
  <c r="AD288" i="4"/>
  <c r="AD294" i="4"/>
  <c r="AD309" i="4"/>
  <c r="AD298" i="4"/>
  <c r="AD302" i="4"/>
  <c r="AB305" i="4"/>
  <c r="AB306" i="4"/>
  <c r="AB302" i="4"/>
  <c r="AB84" i="6"/>
  <c r="AB142" i="6"/>
  <c r="AB157" i="6"/>
  <c r="AD3" i="5"/>
  <c r="AB58" i="5"/>
  <c r="AB86" i="5"/>
  <c r="AD121" i="5"/>
  <c r="AB123" i="5"/>
  <c r="AB189" i="5"/>
  <c r="AD126" i="5"/>
  <c r="AD142" i="5"/>
  <c r="AD174" i="5"/>
  <c r="AD287" i="5"/>
  <c r="AD296" i="5"/>
  <c r="AB22" i="5"/>
  <c r="AD86" i="5"/>
  <c r="AB87" i="5"/>
  <c r="AD53" i="5"/>
  <c r="AB126" i="5"/>
  <c r="AB142" i="5"/>
  <c r="AB174" i="5"/>
  <c r="AB287" i="5"/>
  <c r="AB296" i="5"/>
  <c r="AB180" i="5"/>
  <c r="AB121" i="5"/>
  <c r="AB53" i="5"/>
  <c r="AD71" i="5"/>
  <c r="AD61" i="5"/>
  <c r="AD201" i="5"/>
  <c r="AD176" i="5"/>
  <c r="AD200" i="5"/>
  <c r="AD235" i="5"/>
  <c r="AD300" i="5"/>
  <c r="AD22" i="5"/>
  <c r="AD40" i="5"/>
  <c r="AD87" i="5"/>
  <c r="AD105" i="5"/>
  <c r="AD136" i="5"/>
  <c r="AB71" i="5"/>
  <c r="AB61" i="5"/>
  <c r="AD189" i="5"/>
  <c r="AD169" i="5"/>
  <c r="AD180" i="5"/>
  <c r="AD146" i="5"/>
  <c r="AB176" i="5"/>
  <c r="AB200" i="5"/>
  <c r="AD218" i="5"/>
  <c r="AB235" i="5"/>
  <c r="AB181" i="5"/>
  <c r="AB25" i="5"/>
  <c r="AD31" i="5"/>
  <c r="AB40" i="5"/>
  <c r="AB105" i="5"/>
  <c r="AB136" i="5"/>
  <c r="AD112" i="5"/>
  <c r="AB169" i="5"/>
  <c r="AD170" i="5"/>
  <c r="AD185" i="5"/>
  <c r="AB218" i="5"/>
  <c r="AD230" i="5"/>
  <c r="AB268" i="5"/>
  <c r="AB210" i="5"/>
  <c r="AD25" i="5"/>
  <c r="AB31" i="5"/>
  <c r="AD36" i="5"/>
  <c r="AD89" i="5"/>
  <c r="AB112" i="5"/>
  <c r="AD68" i="5"/>
  <c r="AB146" i="5"/>
  <c r="AB170" i="5"/>
  <c r="AB230" i="5"/>
  <c r="AD238" i="5"/>
  <c r="AD271" i="5"/>
  <c r="AD143" i="5"/>
  <c r="AB45" i="4"/>
  <c r="AB85" i="4"/>
  <c r="AB31" i="4"/>
  <c r="AD144" i="4"/>
  <c r="AB234" i="4"/>
  <c r="AD258" i="4"/>
  <c r="AD167" i="4"/>
  <c r="AB94" i="4"/>
  <c r="AD262" i="4"/>
  <c r="AA2" i="4"/>
  <c r="D2" i="13" s="1"/>
  <c r="AB2" i="4"/>
  <c r="AD110" i="4"/>
  <c r="AB291" i="4"/>
  <c r="AB262" i="4"/>
  <c r="AD80" i="4"/>
  <c r="AD74" i="4"/>
  <c r="AB110" i="4"/>
  <c r="AB74" i="4"/>
  <c r="AD173" i="4"/>
  <c r="AB214" i="4"/>
  <c r="AD264" i="4"/>
  <c r="AD199" i="4"/>
  <c r="AD282" i="4"/>
  <c r="AB173" i="4"/>
  <c r="AD276" i="4"/>
  <c r="AD291" i="4"/>
  <c r="AB264" i="4"/>
  <c r="AB227" i="4"/>
  <c r="AB9" i="4"/>
  <c r="AB27" i="4"/>
  <c r="AB33" i="4"/>
  <c r="AB135" i="4"/>
  <c r="AB167" i="4"/>
  <c r="AB56" i="4"/>
  <c r="AD241" i="4"/>
  <c r="AB276" i="4"/>
  <c r="AD268" i="4"/>
  <c r="AD311" i="4"/>
  <c r="AB144" i="4"/>
  <c r="AD33" i="4"/>
  <c r="AD82" i="4"/>
  <c r="AB82" i="4"/>
  <c r="AD190" i="4"/>
  <c r="AD56" i="4"/>
  <c r="AB102" i="4"/>
  <c r="AD206" i="4"/>
  <c r="AD301" i="4"/>
  <c r="AB286" i="4"/>
  <c r="AB311" i="4"/>
  <c r="B24" i="28"/>
  <c r="E24" i="28"/>
  <c r="F24" i="28"/>
  <c r="D24" i="28"/>
  <c r="C24" i="28"/>
  <c r="S4" i="6"/>
  <c r="S122" i="6"/>
  <c r="AD122" i="6"/>
  <c r="S222" i="6"/>
  <c r="AD135" i="6"/>
  <c r="AD127" i="6"/>
  <c r="AD221" i="6"/>
  <c r="AB161" i="6"/>
  <c r="AD82" i="6"/>
  <c r="AB189" i="6"/>
  <c r="AB118" i="6"/>
  <c r="AB156" i="6"/>
  <c r="AB299" i="6"/>
  <c r="AB296" i="6"/>
  <c r="AB111" i="6"/>
  <c r="S111" i="6"/>
  <c r="AD85" i="6"/>
  <c r="AD130" i="6"/>
  <c r="AD119" i="6"/>
  <c r="S119" i="6"/>
  <c r="AB119" i="6"/>
  <c r="AD160" i="6"/>
  <c r="S100" i="6"/>
  <c r="AD143" i="6"/>
  <c r="AB148" i="6"/>
  <c r="AB124" i="6"/>
  <c r="AD159" i="6"/>
  <c r="AB134" i="6"/>
  <c r="AB149" i="6"/>
  <c r="AB207" i="6"/>
  <c r="AB135" i="6"/>
  <c r="AB117" i="6"/>
  <c r="AB197" i="6"/>
  <c r="AD151" i="6"/>
  <c r="AD154" i="6"/>
  <c r="AB151" i="6"/>
  <c r="AB199" i="6"/>
  <c r="AB307" i="6"/>
  <c r="AB304" i="6"/>
  <c r="S68" i="6"/>
  <c r="AB150" i="6"/>
  <c r="AD226" i="6"/>
  <c r="AB116" i="6"/>
  <c r="AB143" i="6"/>
  <c r="AB141" i="6"/>
  <c r="S5" i="6"/>
  <c r="AD219" i="6"/>
  <c r="AD230" i="6"/>
  <c r="AB158" i="6"/>
  <c r="K47" i="23"/>
  <c r="F20" i="23"/>
  <c r="W19" i="23"/>
  <c r="K45" i="23"/>
  <c r="I20" i="23"/>
  <c r="K42" i="23"/>
  <c r="K43" i="23"/>
  <c r="H19" i="23"/>
  <c r="K39" i="23"/>
  <c r="H22" i="23"/>
  <c r="K41" i="23"/>
  <c r="K20" i="26"/>
  <c r="K22" i="26"/>
  <c r="K19" i="26"/>
  <c r="K23" i="26"/>
  <c r="K21" i="26"/>
  <c r="K48" i="26"/>
  <c r="S121" i="5"/>
  <c r="S118" i="5"/>
  <c r="S234" i="5"/>
  <c r="S243" i="5"/>
  <c r="AB147" i="5"/>
  <c r="AB183" i="5"/>
  <c r="S183" i="5"/>
  <c r="S123" i="5"/>
  <c r="S177" i="5"/>
  <c r="AB248" i="5"/>
  <c r="AB260" i="5"/>
  <c r="S260" i="5"/>
  <c r="AD260" i="5"/>
  <c r="AD251" i="5"/>
  <c r="AB139" i="5"/>
  <c r="AB196" i="5"/>
  <c r="AB282" i="5"/>
  <c r="S171" i="5"/>
  <c r="AB186" i="5"/>
  <c r="S186" i="5"/>
  <c r="S235" i="5"/>
  <c r="S128" i="5"/>
  <c r="AB185" i="5"/>
  <c r="AD255" i="5"/>
  <c r="AD247" i="5"/>
  <c r="AB202" i="5"/>
  <c r="AD2" i="5"/>
  <c r="S107" i="5"/>
  <c r="AB178" i="5"/>
  <c r="S178" i="5"/>
  <c r="AB184" i="5"/>
  <c r="S184" i="5"/>
  <c r="AD184" i="5"/>
  <c r="AB188" i="5"/>
  <c r="AB264" i="5"/>
  <c r="AB207" i="5"/>
  <c r="AB209" i="5"/>
  <c r="AB274" i="5"/>
  <c r="S115" i="5"/>
  <c r="AB187" i="5"/>
  <c r="S187" i="5"/>
  <c r="AD187" i="5"/>
  <c r="AB201" i="5"/>
  <c r="AD249" i="5"/>
  <c r="AB190" i="5"/>
  <c r="AD190" i="5"/>
  <c r="AB250" i="5"/>
  <c r="S242" i="5"/>
  <c r="AD144" i="5"/>
  <c r="AB254" i="5"/>
  <c r="AD254" i="5"/>
  <c r="S175" i="5"/>
  <c r="S112" i="5"/>
  <c r="S110" i="5"/>
  <c r="S173" i="5"/>
  <c r="S174" i="5"/>
  <c r="AD196" i="5"/>
  <c r="AB144" i="5"/>
  <c r="AB249" i="5"/>
  <c r="AB272" i="5"/>
  <c r="K46" i="23"/>
  <c r="H23" i="23"/>
  <c r="K40" i="23"/>
  <c r="H20" i="23"/>
  <c r="K38" i="23"/>
  <c r="I21" i="23"/>
  <c r="F19" i="23"/>
  <c r="H21" i="23"/>
  <c r="I23" i="23"/>
  <c r="K44" i="23"/>
  <c r="S306" i="4"/>
  <c r="C306" i="13" s="1"/>
  <c r="AB224" i="4"/>
  <c r="S256" i="4"/>
  <c r="AB303" i="4"/>
  <c r="AD227" i="4"/>
  <c r="S171" i="4"/>
  <c r="AB193" i="4"/>
  <c r="S28" i="4"/>
  <c r="AD19" i="4"/>
  <c r="AD252" i="4"/>
  <c r="AD243" i="4"/>
  <c r="AB208" i="4"/>
  <c r="AB28" i="4"/>
  <c r="S285" i="4"/>
  <c r="C285" i="13" s="1"/>
  <c r="AB243" i="4"/>
  <c r="AD256" i="4"/>
  <c r="S36" i="4"/>
  <c r="AD285" i="4"/>
  <c r="AB169" i="4"/>
  <c r="AB36" i="4"/>
  <c r="AB285" i="4"/>
  <c r="AD161" i="4"/>
  <c r="AB128" i="4"/>
  <c r="AB287" i="4"/>
  <c r="AD286" i="4"/>
  <c r="S307" i="4"/>
  <c r="C307" i="13" s="1"/>
  <c r="AB185" i="4"/>
  <c r="AB153" i="4"/>
  <c r="AD83" i="4"/>
  <c r="S68" i="4"/>
  <c r="S195" i="4"/>
  <c r="AD125" i="4"/>
  <c r="AD239" i="4"/>
  <c r="S239" i="4"/>
  <c r="AD104" i="4"/>
  <c r="AB191" i="4"/>
  <c r="AD145" i="4"/>
  <c r="AB266" i="4"/>
  <c r="AB159" i="4"/>
  <c r="AB114" i="4"/>
  <c r="AB104" i="4"/>
  <c r="AD35" i="4"/>
  <c r="AB263" i="4"/>
  <c r="AD202" i="4"/>
  <c r="AD93" i="4"/>
  <c r="AD135" i="4"/>
  <c r="S174" i="4"/>
  <c r="AB166" i="4"/>
  <c r="AD36" i="4"/>
  <c r="AD118" i="4"/>
  <c r="AD192" i="4"/>
  <c r="AB230" i="4"/>
  <c r="AB292" i="4"/>
  <c r="S120" i="4"/>
  <c r="AD120" i="4"/>
  <c r="AB120" i="4"/>
  <c r="AD59" i="4"/>
  <c r="AD172" i="4"/>
  <c r="AB175" i="4"/>
  <c r="AB212" i="4"/>
  <c r="AB228" i="4"/>
  <c r="AB34" i="4"/>
  <c r="AB207" i="4"/>
  <c r="AB244" i="4"/>
  <c r="AB271" i="4"/>
  <c r="AD174" i="4"/>
  <c r="AB118" i="4"/>
  <c r="AB192" i="4"/>
  <c r="S292" i="4"/>
  <c r="C292" i="13" s="1"/>
  <c r="S124" i="4"/>
  <c r="AB72" i="4"/>
  <c r="S84" i="4"/>
  <c r="AD11" i="4"/>
  <c r="AB177" i="4"/>
  <c r="AB80" i="4"/>
  <c r="AB199" i="4"/>
  <c r="AB215" i="4"/>
  <c r="AB231" i="4"/>
  <c r="AD244" i="4"/>
  <c r="AD169" i="4"/>
  <c r="AB220" i="4"/>
  <c r="AD153" i="4"/>
  <c r="AD218" i="4"/>
  <c r="AD193" i="4"/>
  <c r="AB216" i="4"/>
  <c r="AB174" i="4"/>
  <c r="S125" i="4"/>
  <c r="S9" i="4"/>
  <c r="AD170" i="4"/>
  <c r="AB109" i="4"/>
  <c r="AB26" i="4"/>
  <c r="AD34" i="4"/>
  <c r="AB258" i="4"/>
  <c r="AB136" i="4"/>
  <c r="AD251" i="4"/>
  <c r="AD138" i="4"/>
  <c r="AB232" i="4"/>
  <c r="AB282" i="4"/>
  <c r="AB295" i="4"/>
  <c r="AD7" i="4"/>
  <c r="S75" i="4"/>
  <c r="AD231" i="4"/>
  <c r="AB137" i="4"/>
  <c r="AB299" i="4"/>
  <c r="AD140" i="4"/>
  <c r="S112" i="4"/>
  <c r="AB112" i="4"/>
  <c r="AD112" i="4"/>
  <c r="AB18" i="4"/>
  <c r="AD96" i="4"/>
  <c r="AB251" i="4"/>
  <c r="AD164" i="4"/>
  <c r="AD185" i="4"/>
  <c r="AB204" i="4"/>
  <c r="AD226" i="4"/>
  <c r="AD178" i="4"/>
  <c r="AB200" i="4"/>
  <c r="S142" i="4"/>
  <c r="AD115" i="4"/>
  <c r="AB241" i="4"/>
  <c r="S147" i="4"/>
  <c r="S132" i="4"/>
  <c r="AD117" i="4"/>
  <c r="AD26" i="4"/>
  <c r="AB96" i="4"/>
  <c r="AB223" i="4"/>
  <c r="AB203" i="4"/>
  <c r="AD203" i="4"/>
  <c r="AB219" i="4"/>
  <c r="AD219" i="4"/>
  <c r="AD255" i="4"/>
  <c r="AB290" i="4"/>
  <c r="AD180" i="4"/>
  <c r="AB279" i="4"/>
  <c r="AB145" i="4"/>
  <c r="AD210" i="4"/>
  <c r="AD234" i="4"/>
  <c r="AB298" i="4"/>
  <c r="AD142" i="4"/>
  <c r="AB115" i="4"/>
  <c r="AB307" i="4"/>
  <c r="AD299" i="4"/>
  <c r="S155" i="4"/>
  <c r="AD154" i="4"/>
  <c r="S133" i="4"/>
  <c r="AD18" i="4"/>
  <c r="AB122" i="4"/>
  <c r="AD27" i="4"/>
  <c r="AB161" i="4"/>
  <c r="AD177" i="4"/>
  <c r="AD211" i="4"/>
  <c r="AB235" i="4"/>
  <c r="AD194" i="4"/>
  <c r="L48" i="28"/>
  <c r="AB227" i="6"/>
  <c r="S227" i="6"/>
  <c r="AD227" i="6"/>
  <c r="AD83" i="5"/>
  <c r="S83" i="5"/>
  <c r="AB83" i="5"/>
  <c r="AB2" i="5"/>
  <c r="AB246" i="4"/>
  <c r="S246" i="4"/>
  <c r="AD246" i="4"/>
  <c r="AB197" i="4"/>
  <c r="AD197" i="4"/>
  <c r="S197" i="4"/>
  <c r="AB205" i="4"/>
  <c r="AD205" i="4"/>
  <c r="S205" i="4"/>
  <c r="AB247" i="4"/>
  <c r="AD247" i="4"/>
  <c r="S247" i="4"/>
  <c r="AB213" i="4"/>
  <c r="AD213" i="4"/>
  <c r="S213" i="4"/>
  <c r="AB141" i="4"/>
  <c r="AD141" i="4"/>
  <c r="S141" i="4"/>
  <c r="AB254" i="4"/>
  <c r="S254" i="4"/>
  <c r="AD254" i="4"/>
  <c r="AB221" i="4"/>
  <c r="AD221" i="4"/>
  <c r="S221" i="4"/>
  <c r="AB165" i="4"/>
  <c r="AD165" i="4"/>
  <c r="S165" i="4"/>
  <c r="AB238" i="4"/>
  <c r="S238" i="4"/>
  <c r="AD238" i="4"/>
  <c r="AB229" i="4"/>
  <c r="AD229" i="4"/>
  <c r="S229" i="4"/>
  <c r="AB157" i="4"/>
  <c r="AD157" i="4"/>
  <c r="S157" i="4"/>
  <c r="AB181" i="4"/>
  <c r="AD181" i="4"/>
  <c r="S181" i="4"/>
  <c r="P44" i="23" l="1"/>
  <c r="X37" i="23"/>
  <c r="N38" i="23"/>
  <c r="S38" i="23"/>
  <c r="U44" i="23"/>
  <c r="S30" i="23"/>
  <c r="S44" i="23"/>
  <c r="R38" i="23"/>
  <c r="R30" i="23"/>
  <c r="O44" i="23"/>
  <c r="N30" i="23"/>
  <c r="X29" i="23"/>
  <c r="Q30" i="23"/>
  <c r="T30" i="23"/>
  <c r="N44" i="23"/>
  <c r="X43" i="23"/>
  <c r="R44" i="23" s="1"/>
  <c r="N39" i="28"/>
  <c r="O39" i="28" s="1"/>
  <c r="P39" i="28" s="1"/>
  <c r="Q39" i="28" s="1"/>
  <c r="R39" i="28" s="1"/>
  <c r="S39" i="28" s="1"/>
  <c r="T39" i="28" s="1"/>
  <c r="U39" i="28" s="1"/>
  <c r="V39" i="28" s="1"/>
  <c r="Q44" i="28"/>
  <c r="Y43" i="28"/>
  <c r="V44" i="28"/>
  <c r="V46" i="28" s="1"/>
  <c r="U46" i="28" s="1"/>
  <c r="T46" i="28" s="1"/>
  <c r="S46" i="28" s="1"/>
  <c r="R46" i="28" s="1"/>
  <c r="Q46" i="28" s="1"/>
  <c r="P46" i="28" s="1"/>
  <c r="O46" i="28" s="1"/>
  <c r="N46" i="28" s="1"/>
  <c r="Y29" i="28"/>
  <c r="V30" i="28"/>
  <c r="V32" i="28" s="1"/>
  <c r="N45" i="28"/>
  <c r="O45" i="28" s="1"/>
  <c r="P45" i="28" s="1"/>
  <c r="T40" i="28"/>
  <c r="S40" i="28" s="1"/>
  <c r="R40" i="28" s="1"/>
  <c r="Q40" i="28" s="1"/>
  <c r="P40" i="28" s="1"/>
  <c r="O40" i="28" s="1"/>
  <c r="N40" i="28" s="1"/>
  <c r="N31" i="28"/>
  <c r="O31" i="28" s="1"/>
  <c r="P31" i="28" s="1"/>
  <c r="Q31" i="28" s="1"/>
  <c r="R31" i="28" s="1"/>
  <c r="S31" i="28" s="1"/>
  <c r="T31" i="28" s="1"/>
  <c r="U30" i="28"/>
  <c r="U32" i="28" s="1"/>
  <c r="T32" i="28" s="1"/>
  <c r="O30" i="28"/>
  <c r="X30" i="28" s="1"/>
  <c r="S30" i="28"/>
  <c r="P30" i="28"/>
  <c r="N39" i="26"/>
  <c r="O39" i="26" s="1"/>
  <c r="P39" i="26" s="1"/>
  <c r="Q39" i="26" s="1"/>
  <c r="R39" i="26" s="1"/>
  <c r="S39" i="26" s="1"/>
  <c r="T39" i="26" s="1"/>
  <c r="U39" i="26" s="1"/>
  <c r="V39" i="26" s="1"/>
  <c r="X38" i="26"/>
  <c r="T46" i="26"/>
  <c r="S46" i="26" s="1"/>
  <c r="R46" i="26" s="1"/>
  <c r="Q46" i="26" s="1"/>
  <c r="P46" i="26" s="1"/>
  <c r="O46" i="26" s="1"/>
  <c r="N46" i="26" s="1"/>
  <c r="T32" i="26"/>
  <c r="S32" i="26" s="1"/>
  <c r="R32" i="26" s="1"/>
  <c r="Q32" i="26" s="1"/>
  <c r="P32" i="26" s="1"/>
  <c r="O32" i="26" s="1"/>
  <c r="N32" i="26" s="1"/>
  <c r="X44" i="26"/>
  <c r="N45" i="26"/>
  <c r="O45" i="26" s="1"/>
  <c r="P45" i="26" s="1"/>
  <c r="Q45" i="26" s="1"/>
  <c r="R45" i="26" s="1"/>
  <c r="S45" i="26" s="1"/>
  <c r="T45" i="26" s="1"/>
  <c r="U45" i="26" s="1"/>
  <c r="V45" i="26" s="1"/>
  <c r="N26" i="28"/>
  <c r="R26" i="28"/>
  <c r="Q26" i="28"/>
  <c r="S26" i="28"/>
  <c r="V26" i="28"/>
  <c r="L24" i="28"/>
  <c r="T26" i="28"/>
  <c r="O26" i="28"/>
  <c r="X26" i="28"/>
  <c r="W26" i="28"/>
  <c r="P26" i="28"/>
  <c r="Q27" i="23"/>
  <c r="K22" i="23"/>
  <c r="C33" i="23" s="1"/>
  <c r="W25" i="23"/>
  <c r="W24" i="23"/>
  <c r="K19" i="23"/>
  <c r="K23" i="23"/>
  <c r="B34" i="23" s="1"/>
  <c r="K20" i="23"/>
  <c r="K21" i="23"/>
  <c r="K48" i="23"/>
  <c r="K25" i="26"/>
  <c r="AF4" i="4"/>
  <c r="AG4" i="4" s="1"/>
  <c r="AF5" i="4"/>
  <c r="AG5" i="4" s="1"/>
  <c r="AF6" i="4"/>
  <c r="AG6" i="4" s="1"/>
  <c r="AF7" i="4"/>
  <c r="AG7" i="4" s="1"/>
  <c r="AF8" i="4"/>
  <c r="AG8" i="4" s="1"/>
  <c r="AF9" i="4"/>
  <c r="AG9" i="4" s="1"/>
  <c r="AF10" i="4"/>
  <c r="AG10" i="4" s="1"/>
  <c r="AF11" i="4"/>
  <c r="AG11" i="4" s="1"/>
  <c r="AF12" i="4"/>
  <c r="AG12" i="4" s="1"/>
  <c r="AF13" i="4"/>
  <c r="AG13" i="4" s="1"/>
  <c r="AF14" i="4"/>
  <c r="AG14" i="4" s="1"/>
  <c r="AF15" i="4"/>
  <c r="AG15" i="4" s="1"/>
  <c r="AF16" i="4"/>
  <c r="AG16" i="4" s="1"/>
  <c r="AF17" i="4"/>
  <c r="AG17" i="4" s="1"/>
  <c r="AF18" i="4"/>
  <c r="AG18" i="4" s="1"/>
  <c r="AF19" i="4"/>
  <c r="AG19" i="4" s="1"/>
  <c r="AF20" i="4"/>
  <c r="AG20" i="4" s="1"/>
  <c r="AF21" i="4"/>
  <c r="AG21" i="4" s="1"/>
  <c r="AF22" i="4"/>
  <c r="AG22" i="4" s="1"/>
  <c r="AF23" i="4"/>
  <c r="AG23" i="4" s="1"/>
  <c r="AF24" i="4"/>
  <c r="AG24" i="4" s="1"/>
  <c r="AF25" i="4"/>
  <c r="AG25" i="4" s="1"/>
  <c r="AF26" i="4"/>
  <c r="AG26" i="4" s="1"/>
  <c r="AF27" i="4"/>
  <c r="AG27" i="4" s="1"/>
  <c r="AF28" i="4"/>
  <c r="AG28" i="4" s="1"/>
  <c r="AF29" i="4"/>
  <c r="AG29" i="4" s="1"/>
  <c r="AF30" i="4"/>
  <c r="AG30" i="4" s="1"/>
  <c r="AF31" i="4"/>
  <c r="AG31" i="4" s="1"/>
  <c r="AF32" i="4"/>
  <c r="AG32" i="4" s="1"/>
  <c r="AF33" i="4"/>
  <c r="AG33" i="4" s="1"/>
  <c r="AF34" i="4"/>
  <c r="AG34" i="4" s="1"/>
  <c r="AF35" i="4"/>
  <c r="AG35" i="4" s="1"/>
  <c r="AF36" i="4"/>
  <c r="AG36" i="4" s="1"/>
  <c r="AF37" i="4"/>
  <c r="AG37" i="4" s="1"/>
  <c r="AF38" i="4"/>
  <c r="AG38" i="4" s="1"/>
  <c r="AF39" i="4"/>
  <c r="AG39" i="4" s="1"/>
  <c r="AF40" i="4"/>
  <c r="AG40" i="4" s="1"/>
  <c r="AF41" i="4"/>
  <c r="AG41" i="4" s="1"/>
  <c r="AF42" i="4"/>
  <c r="AG42" i="4" s="1"/>
  <c r="AF43" i="4"/>
  <c r="AG43" i="4" s="1"/>
  <c r="AF44" i="4"/>
  <c r="AG44" i="4" s="1"/>
  <c r="AF45" i="4"/>
  <c r="AG45" i="4"/>
  <c r="AF46" i="4"/>
  <c r="AG46" i="4" s="1"/>
  <c r="AF47" i="4"/>
  <c r="AG47" i="4" s="1"/>
  <c r="AF48" i="4"/>
  <c r="AG48" i="4" s="1"/>
  <c r="AF49" i="4"/>
  <c r="AG49" i="4" s="1"/>
  <c r="AF50" i="4"/>
  <c r="AG50" i="4" s="1"/>
  <c r="AF51" i="4"/>
  <c r="AG51" i="4" s="1"/>
  <c r="AF52" i="4"/>
  <c r="AG52" i="4" s="1"/>
  <c r="AF53" i="4"/>
  <c r="AG53" i="4" s="1"/>
  <c r="AF54" i="4"/>
  <c r="AG54" i="4" s="1"/>
  <c r="AF55" i="4"/>
  <c r="AG55" i="4" s="1"/>
  <c r="AF56" i="4"/>
  <c r="AG56" i="4" s="1"/>
  <c r="AF57" i="4"/>
  <c r="AG57" i="4" s="1"/>
  <c r="AF58" i="4"/>
  <c r="AG58" i="4" s="1"/>
  <c r="AF59" i="4"/>
  <c r="AG59" i="4" s="1"/>
  <c r="AF60" i="4"/>
  <c r="AG60" i="4" s="1"/>
  <c r="AF61" i="4"/>
  <c r="AG61" i="4" s="1"/>
  <c r="AF62" i="4"/>
  <c r="AG62" i="4" s="1"/>
  <c r="AF63" i="4"/>
  <c r="AG63" i="4" s="1"/>
  <c r="AF64" i="4"/>
  <c r="AG64" i="4" s="1"/>
  <c r="AF65" i="4"/>
  <c r="AG65" i="4" s="1"/>
  <c r="AF66" i="4"/>
  <c r="AG66" i="4" s="1"/>
  <c r="AF67" i="4"/>
  <c r="AG67" i="4" s="1"/>
  <c r="AF68" i="4"/>
  <c r="AG68" i="4" s="1"/>
  <c r="AF69" i="4"/>
  <c r="AG69" i="4" s="1"/>
  <c r="AF70" i="4"/>
  <c r="AG70" i="4" s="1"/>
  <c r="AF71" i="4"/>
  <c r="AG71" i="4" s="1"/>
  <c r="AF72" i="4"/>
  <c r="AG72" i="4" s="1"/>
  <c r="AF73" i="4"/>
  <c r="AG73" i="4" s="1"/>
  <c r="AF74" i="4"/>
  <c r="AG74" i="4" s="1"/>
  <c r="AF75" i="4"/>
  <c r="AG75" i="4" s="1"/>
  <c r="AF76" i="4"/>
  <c r="AG76" i="4" s="1"/>
  <c r="AF77" i="4"/>
  <c r="AG77" i="4" s="1"/>
  <c r="AF78" i="4"/>
  <c r="AG78" i="4" s="1"/>
  <c r="AF79" i="4"/>
  <c r="AG79" i="4" s="1"/>
  <c r="AF80" i="4"/>
  <c r="AG80" i="4" s="1"/>
  <c r="AF81" i="4"/>
  <c r="AG81" i="4" s="1"/>
  <c r="AF82" i="4"/>
  <c r="AG82" i="4" s="1"/>
  <c r="AF83" i="4"/>
  <c r="AG83" i="4" s="1"/>
  <c r="AF84" i="4"/>
  <c r="AG84" i="4" s="1"/>
  <c r="AF85" i="4"/>
  <c r="AG85" i="4"/>
  <c r="AF86" i="4"/>
  <c r="AG86" i="4" s="1"/>
  <c r="AF87" i="4"/>
  <c r="AG87" i="4" s="1"/>
  <c r="AF88" i="4"/>
  <c r="AG88" i="4" s="1"/>
  <c r="AF89" i="4"/>
  <c r="AG89" i="4" s="1"/>
  <c r="AF90" i="4"/>
  <c r="AG90" i="4" s="1"/>
  <c r="AF91" i="4"/>
  <c r="AG91" i="4" s="1"/>
  <c r="AF92" i="4"/>
  <c r="AG92" i="4" s="1"/>
  <c r="AF93" i="4"/>
  <c r="AG93" i="4" s="1"/>
  <c r="AF94" i="4"/>
  <c r="AG94" i="4" s="1"/>
  <c r="AF95" i="4"/>
  <c r="AG95" i="4" s="1"/>
  <c r="AF96" i="4"/>
  <c r="AG96" i="4" s="1"/>
  <c r="AF97" i="4"/>
  <c r="AG97" i="4" s="1"/>
  <c r="AF98" i="4"/>
  <c r="AG98" i="4" s="1"/>
  <c r="AF99" i="4"/>
  <c r="AG99" i="4" s="1"/>
  <c r="AF100" i="4"/>
  <c r="AG100" i="4" s="1"/>
  <c r="AF101" i="4"/>
  <c r="AG101" i="4" s="1"/>
  <c r="AF102" i="4"/>
  <c r="AG102" i="4" s="1"/>
  <c r="AF103" i="4"/>
  <c r="AG103" i="4" s="1"/>
  <c r="AF104" i="4"/>
  <c r="AG104" i="4" s="1"/>
  <c r="AF105" i="4"/>
  <c r="AG105" i="4" s="1"/>
  <c r="AF106" i="4"/>
  <c r="AG106" i="4" s="1"/>
  <c r="AF107" i="4"/>
  <c r="AG107" i="4" s="1"/>
  <c r="AF108" i="4"/>
  <c r="AG108" i="4" s="1"/>
  <c r="AF109" i="4"/>
  <c r="AG109" i="4" s="1"/>
  <c r="AF110" i="4"/>
  <c r="AG110" i="4"/>
  <c r="AF111" i="4"/>
  <c r="AG111" i="4" s="1"/>
  <c r="AF112" i="4"/>
  <c r="AG112" i="4" s="1"/>
  <c r="AF113" i="4"/>
  <c r="AG113" i="4" s="1"/>
  <c r="AF114" i="4"/>
  <c r="AG114" i="4" s="1"/>
  <c r="AF115" i="4"/>
  <c r="AG115" i="4"/>
  <c r="AF116" i="4"/>
  <c r="AG116" i="4" s="1"/>
  <c r="AF117" i="4"/>
  <c r="AG117" i="4" s="1"/>
  <c r="AF118" i="4"/>
  <c r="AG118" i="4" s="1"/>
  <c r="AF119" i="4"/>
  <c r="AG119" i="4" s="1"/>
  <c r="AF120" i="4"/>
  <c r="AG120" i="4" s="1"/>
  <c r="AF121" i="4"/>
  <c r="AG121" i="4" s="1"/>
  <c r="AF122" i="4"/>
  <c r="AG122" i="4" s="1"/>
  <c r="AF123" i="4"/>
  <c r="AG123" i="4" s="1"/>
  <c r="AF124" i="4"/>
  <c r="AG124" i="4" s="1"/>
  <c r="AF125" i="4"/>
  <c r="AG125" i="4" s="1"/>
  <c r="AF126" i="4"/>
  <c r="AG126" i="4" s="1"/>
  <c r="AF127" i="4"/>
  <c r="AG127" i="4" s="1"/>
  <c r="AF128" i="4"/>
  <c r="AG128" i="4" s="1"/>
  <c r="AF129" i="4"/>
  <c r="AG129" i="4" s="1"/>
  <c r="AF130" i="4"/>
  <c r="AG130" i="4" s="1"/>
  <c r="AF131" i="4"/>
  <c r="AG131" i="4" s="1"/>
  <c r="AF132" i="4"/>
  <c r="AG132" i="4"/>
  <c r="AF133" i="4"/>
  <c r="AG133" i="4" s="1"/>
  <c r="AF134" i="4"/>
  <c r="AG134" i="4" s="1"/>
  <c r="AF135" i="4"/>
  <c r="AG135" i="4" s="1"/>
  <c r="AF136" i="4"/>
  <c r="AG136" i="4" s="1"/>
  <c r="AF137" i="4"/>
  <c r="AG137" i="4" s="1"/>
  <c r="AF138" i="4"/>
  <c r="AG138" i="4" s="1"/>
  <c r="AF139" i="4"/>
  <c r="AG139" i="4" s="1"/>
  <c r="AF140" i="4"/>
  <c r="AG140" i="4"/>
  <c r="AF141" i="4"/>
  <c r="AG141" i="4" s="1"/>
  <c r="AF142" i="4"/>
  <c r="AG142" i="4" s="1"/>
  <c r="AF143" i="4"/>
  <c r="AG143" i="4" s="1"/>
  <c r="AF144" i="4"/>
  <c r="AG144" i="4" s="1"/>
  <c r="AF145" i="4"/>
  <c r="AG145" i="4" s="1"/>
  <c r="AF146" i="4"/>
  <c r="AG146" i="4" s="1"/>
  <c r="AF147" i="4"/>
  <c r="AG147" i="4" s="1"/>
  <c r="AF148" i="4"/>
  <c r="AG148" i="4" s="1"/>
  <c r="AF149" i="4"/>
  <c r="AG149" i="4" s="1"/>
  <c r="AF150" i="4"/>
  <c r="AG150" i="4" s="1"/>
  <c r="AF151" i="4"/>
  <c r="AG151" i="4" s="1"/>
  <c r="AF152" i="4"/>
  <c r="AG152" i="4" s="1"/>
  <c r="AF153" i="4"/>
  <c r="AG153" i="4" s="1"/>
  <c r="AF154" i="4"/>
  <c r="AG154" i="4" s="1"/>
  <c r="AF155" i="4"/>
  <c r="AG155" i="4" s="1"/>
  <c r="AF156" i="4"/>
  <c r="AG156" i="4" s="1"/>
  <c r="AF157" i="4"/>
  <c r="AG157" i="4" s="1"/>
  <c r="AF158" i="4"/>
  <c r="AG158" i="4" s="1"/>
  <c r="AF159" i="4"/>
  <c r="AG159" i="4"/>
  <c r="AF160" i="4"/>
  <c r="AG160" i="4" s="1"/>
  <c r="AF161" i="4"/>
  <c r="AG161" i="4"/>
  <c r="AF162" i="4"/>
  <c r="AG162" i="4" s="1"/>
  <c r="AF163" i="4"/>
  <c r="AG163" i="4" s="1"/>
  <c r="AF164" i="4"/>
  <c r="AG164" i="4"/>
  <c r="AF165" i="4"/>
  <c r="AG165" i="4" s="1"/>
  <c r="AF166" i="4"/>
  <c r="AG166" i="4" s="1"/>
  <c r="AF167" i="4"/>
  <c r="AG167" i="4" s="1"/>
  <c r="AF168" i="4"/>
  <c r="AG168" i="4" s="1"/>
  <c r="AF169" i="4"/>
  <c r="AG169" i="4" s="1"/>
  <c r="AF170" i="4"/>
  <c r="AG170" i="4" s="1"/>
  <c r="AF171" i="4"/>
  <c r="AG171" i="4" s="1"/>
  <c r="AF172" i="4"/>
  <c r="AG172" i="4" s="1"/>
  <c r="AF173" i="4"/>
  <c r="AG173" i="4" s="1"/>
  <c r="AF174" i="4"/>
  <c r="AG174" i="4" s="1"/>
  <c r="AF175" i="4"/>
  <c r="AG175" i="4" s="1"/>
  <c r="AF176" i="4"/>
  <c r="AG176" i="4" s="1"/>
  <c r="AF177" i="4"/>
  <c r="AG177" i="4" s="1"/>
  <c r="AF178" i="4"/>
  <c r="AG178" i="4"/>
  <c r="AF179" i="4"/>
  <c r="AG179" i="4" s="1"/>
  <c r="AF180" i="4"/>
  <c r="AG180" i="4" s="1"/>
  <c r="AF181" i="4"/>
  <c r="AG181" i="4" s="1"/>
  <c r="AF182" i="4"/>
  <c r="AG182" i="4" s="1"/>
  <c r="AF183" i="4"/>
  <c r="AG183" i="4" s="1"/>
  <c r="AF184" i="4"/>
  <c r="AG184" i="4" s="1"/>
  <c r="AF185" i="4"/>
  <c r="AG185" i="4" s="1"/>
  <c r="AF186" i="4"/>
  <c r="AG186" i="4" s="1"/>
  <c r="AF187" i="4"/>
  <c r="AG187" i="4" s="1"/>
  <c r="AF188" i="4"/>
  <c r="AG188" i="4" s="1"/>
  <c r="AF189" i="4"/>
  <c r="AG189" i="4" s="1"/>
  <c r="AF190" i="4"/>
  <c r="AG190" i="4" s="1"/>
  <c r="AF191" i="4"/>
  <c r="AG191" i="4" s="1"/>
  <c r="AF192" i="4"/>
  <c r="AG192" i="4" s="1"/>
  <c r="AF193" i="4"/>
  <c r="AG193" i="4" s="1"/>
  <c r="AF194" i="4"/>
  <c r="AG194" i="4" s="1"/>
  <c r="AF195" i="4"/>
  <c r="AG195" i="4" s="1"/>
  <c r="AF196" i="4"/>
  <c r="AG196" i="4" s="1"/>
  <c r="AF197" i="4"/>
  <c r="AG197" i="4" s="1"/>
  <c r="AF198" i="4"/>
  <c r="AG198" i="4" s="1"/>
  <c r="AF199" i="4"/>
  <c r="AG199" i="4"/>
  <c r="AF200" i="4"/>
  <c r="AG200" i="4" s="1"/>
  <c r="AF201" i="4"/>
  <c r="AG201" i="4" s="1"/>
  <c r="AF202" i="4"/>
  <c r="AG202" i="4" s="1"/>
  <c r="AF203" i="4"/>
  <c r="AG203" i="4" s="1"/>
  <c r="AF204" i="4"/>
  <c r="AG204" i="4" s="1"/>
  <c r="AF205" i="4"/>
  <c r="AG205" i="4" s="1"/>
  <c r="AF206" i="4"/>
  <c r="AG206" i="4" s="1"/>
  <c r="AF207" i="4"/>
  <c r="AG207" i="4" s="1"/>
  <c r="AF208" i="4"/>
  <c r="AG208" i="4" s="1"/>
  <c r="AF209" i="4"/>
  <c r="AG209" i="4" s="1"/>
  <c r="AF210" i="4"/>
  <c r="AG210" i="4" s="1"/>
  <c r="AF211" i="4"/>
  <c r="AG211" i="4" s="1"/>
  <c r="AF212" i="4"/>
  <c r="AG212" i="4" s="1"/>
  <c r="AF213" i="4"/>
  <c r="AG213" i="4" s="1"/>
  <c r="AF214" i="4"/>
  <c r="AG214" i="4" s="1"/>
  <c r="AF215" i="4"/>
  <c r="AG215" i="4" s="1"/>
  <c r="AF216" i="4"/>
  <c r="AG216" i="4"/>
  <c r="AF217" i="4"/>
  <c r="AG217" i="4" s="1"/>
  <c r="AF218" i="4"/>
  <c r="AG218" i="4" s="1"/>
  <c r="AF219" i="4"/>
  <c r="AG219" i="4" s="1"/>
  <c r="AF220" i="4"/>
  <c r="AG220" i="4" s="1"/>
  <c r="AF221" i="4"/>
  <c r="AG221" i="4" s="1"/>
  <c r="AF222" i="4"/>
  <c r="AG222" i="4" s="1"/>
  <c r="AF223" i="4"/>
  <c r="AG223" i="4"/>
  <c r="AF224" i="4"/>
  <c r="AG224" i="4"/>
  <c r="AF225" i="4"/>
  <c r="AG225" i="4" s="1"/>
  <c r="AF226" i="4"/>
  <c r="AG226" i="4" s="1"/>
  <c r="AF227" i="4"/>
  <c r="AG227" i="4" s="1"/>
  <c r="AF228" i="4"/>
  <c r="AG228" i="4" s="1"/>
  <c r="AF229" i="4"/>
  <c r="AG229" i="4" s="1"/>
  <c r="AF230" i="4"/>
  <c r="AG230" i="4" s="1"/>
  <c r="AF231" i="4"/>
  <c r="AG231" i="4"/>
  <c r="AF232" i="4"/>
  <c r="AG232" i="4" s="1"/>
  <c r="AF233" i="4"/>
  <c r="AG233" i="4" s="1"/>
  <c r="AF234" i="4"/>
  <c r="AG234" i="4" s="1"/>
  <c r="AF235" i="4"/>
  <c r="AG235" i="4" s="1"/>
  <c r="AF236" i="4"/>
  <c r="AG236" i="4" s="1"/>
  <c r="AF237" i="4"/>
  <c r="AG237" i="4" s="1"/>
  <c r="AF238" i="4"/>
  <c r="AG238" i="4" s="1"/>
  <c r="AF239" i="4"/>
  <c r="AG239" i="4" s="1"/>
  <c r="AF240" i="4"/>
  <c r="AG240" i="4" s="1"/>
  <c r="AF241" i="4"/>
  <c r="AG241" i="4" s="1"/>
  <c r="AF242" i="4"/>
  <c r="AG242" i="4" s="1"/>
  <c r="AF243" i="4"/>
  <c r="AG243" i="4" s="1"/>
  <c r="AF244" i="4"/>
  <c r="AG244" i="4" s="1"/>
  <c r="AF245" i="4"/>
  <c r="AG245" i="4" s="1"/>
  <c r="AF246" i="4"/>
  <c r="AG246" i="4" s="1"/>
  <c r="AF247" i="4"/>
  <c r="AG247" i="4" s="1"/>
  <c r="AF248" i="4"/>
  <c r="AG248" i="4" s="1"/>
  <c r="AF249" i="4"/>
  <c r="AG249" i="4" s="1"/>
  <c r="AF250" i="4"/>
  <c r="AG250" i="4" s="1"/>
  <c r="AF251" i="4"/>
  <c r="AG251" i="4" s="1"/>
  <c r="AF252" i="4"/>
  <c r="AG252" i="4" s="1"/>
  <c r="AF253" i="4"/>
  <c r="AG253" i="4" s="1"/>
  <c r="AF254" i="4"/>
  <c r="AG254" i="4" s="1"/>
  <c r="AF255" i="4"/>
  <c r="AG255" i="4" s="1"/>
  <c r="AF256" i="4"/>
  <c r="AG256" i="4" s="1"/>
  <c r="AF257" i="4"/>
  <c r="AG257" i="4" s="1"/>
  <c r="AF258" i="4"/>
  <c r="AG258" i="4" s="1"/>
  <c r="AF259" i="4"/>
  <c r="AG259" i="4" s="1"/>
  <c r="AF260" i="4"/>
  <c r="AG260" i="4" s="1"/>
  <c r="AF261" i="4"/>
  <c r="AG261" i="4" s="1"/>
  <c r="AF262" i="4"/>
  <c r="AG262" i="4" s="1"/>
  <c r="AF263" i="4"/>
  <c r="AG263" i="4"/>
  <c r="AF264" i="4"/>
  <c r="AG264" i="4" s="1"/>
  <c r="AF265" i="4"/>
  <c r="AG265" i="4" s="1"/>
  <c r="AF266" i="4"/>
  <c r="AG266" i="4" s="1"/>
  <c r="AF267" i="4"/>
  <c r="AG267" i="4" s="1"/>
  <c r="AF268" i="4"/>
  <c r="AG268" i="4" s="1"/>
  <c r="AF269" i="4"/>
  <c r="AG269" i="4" s="1"/>
  <c r="AF270" i="4"/>
  <c r="AG270" i="4" s="1"/>
  <c r="AF271" i="4"/>
  <c r="AG271" i="4"/>
  <c r="AF272" i="4"/>
  <c r="AG272" i="4" s="1"/>
  <c r="AF273" i="4"/>
  <c r="AG273" i="4" s="1"/>
  <c r="AF274" i="4"/>
  <c r="AG274" i="4" s="1"/>
  <c r="AF275" i="4"/>
  <c r="AG275" i="4" s="1"/>
  <c r="AF276" i="4"/>
  <c r="AG276" i="4" s="1"/>
  <c r="AF277" i="4"/>
  <c r="AG277" i="4" s="1"/>
  <c r="AF278" i="4"/>
  <c r="AG278" i="4" s="1"/>
  <c r="AF279" i="4"/>
  <c r="AG279" i="4" s="1"/>
  <c r="AF280" i="4"/>
  <c r="AG280" i="4" s="1"/>
  <c r="AF281" i="4"/>
  <c r="AG281" i="4" s="1"/>
  <c r="AF282" i="4"/>
  <c r="AG282" i="4" s="1"/>
  <c r="AF283" i="4"/>
  <c r="AG283" i="4" s="1"/>
  <c r="AF284" i="4"/>
  <c r="AG284" i="4" s="1"/>
  <c r="AF285" i="4"/>
  <c r="AG285" i="4" s="1"/>
  <c r="AF286" i="4"/>
  <c r="AG286" i="4" s="1"/>
  <c r="AF287" i="4"/>
  <c r="AG287" i="4" s="1"/>
  <c r="AF288" i="4"/>
  <c r="AG288" i="4" s="1"/>
  <c r="AF289" i="4"/>
  <c r="AG289" i="4" s="1"/>
  <c r="AF290" i="4"/>
  <c r="AG290" i="4"/>
  <c r="AF291" i="4"/>
  <c r="AG291" i="4" s="1"/>
  <c r="AF292" i="4"/>
  <c r="AG292" i="4" s="1"/>
  <c r="AF293" i="4"/>
  <c r="AG293" i="4" s="1"/>
  <c r="AF294" i="4"/>
  <c r="AG294" i="4" s="1"/>
  <c r="AF295" i="4"/>
  <c r="AG295" i="4" s="1"/>
  <c r="AF296" i="4"/>
  <c r="AG296" i="4" s="1"/>
  <c r="AF297" i="4"/>
  <c r="AG297" i="4" s="1"/>
  <c r="AF298" i="4"/>
  <c r="AG298" i="4" s="1"/>
  <c r="AF299" i="4"/>
  <c r="AG299" i="4" s="1"/>
  <c r="AF300" i="4"/>
  <c r="AG300" i="4" s="1"/>
  <c r="AF301" i="4"/>
  <c r="AG301" i="4" s="1"/>
  <c r="AF302" i="4"/>
  <c r="AG302" i="4" s="1"/>
  <c r="AF303" i="4"/>
  <c r="AG303" i="4" s="1"/>
  <c r="AF304" i="4"/>
  <c r="AG304" i="4" s="1"/>
  <c r="AF305" i="4"/>
  <c r="AG305" i="4" s="1"/>
  <c r="AF306" i="4"/>
  <c r="AG306" i="4" s="1"/>
  <c r="AF307" i="4"/>
  <c r="AG307" i="4" s="1"/>
  <c r="AF308" i="4"/>
  <c r="AG308" i="4" s="1"/>
  <c r="AF309" i="4"/>
  <c r="AG309" i="4" s="1"/>
  <c r="AF310" i="4"/>
  <c r="AG310" i="4" s="1"/>
  <c r="AF311" i="4"/>
  <c r="AG311" i="4" s="1"/>
  <c r="AF3" i="4"/>
  <c r="AG3" i="4" s="1"/>
  <c r="AF2" i="4"/>
  <c r="AG2" i="4" s="1"/>
  <c r="I3" i="4"/>
  <c r="A3" i="13" s="1"/>
  <c r="I4" i="4"/>
  <c r="A4" i="13" s="1"/>
  <c r="I5" i="4"/>
  <c r="A5" i="13" s="1"/>
  <c r="I6" i="4"/>
  <c r="A6" i="13" s="1"/>
  <c r="I7" i="4"/>
  <c r="A7" i="13" s="1"/>
  <c r="I8" i="4"/>
  <c r="A8" i="13" s="1"/>
  <c r="I9" i="4"/>
  <c r="A9" i="13" s="1"/>
  <c r="I10" i="4"/>
  <c r="A10" i="13" s="1"/>
  <c r="I11" i="4"/>
  <c r="A11" i="13" s="1"/>
  <c r="I12" i="4"/>
  <c r="A12" i="13" s="1"/>
  <c r="I13" i="4"/>
  <c r="A13" i="13" s="1"/>
  <c r="I14" i="4"/>
  <c r="A14" i="13" s="1"/>
  <c r="I15" i="4"/>
  <c r="A15" i="13" s="1"/>
  <c r="I16" i="4"/>
  <c r="A16" i="13" s="1"/>
  <c r="I17" i="4"/>
  <c r="A17" i="13" s="1"/>
  <c r="I18" i="4"/>
  <c r="A18" i="13" s="1"/>
  <c r="I19" i="4"/>
  <c r="A19" i="13" s="1"/>
  <c r="I20" i="4"/>
  <c r="A20" i="13" s="1"/>
  <c r="I21" i="4"/>
  <c r="A21" i="13" s="1"/>
  <c r="I22" i="4"/>
  <c r="A22" i="13" s="1"/>
  <c r="I23" i="4"/>
  <c r="A23" i="13" s="1"/>
  <c r="I24" i="4"/>
  <c r="A24" i="13" s="1"/>
  <c r="I25" i="4"/>
  <c r="A25" i="13" s="1"/>
  <c r="I26" i="4"/>
  <c r="A26" i="13" s="1"/>
  <c r="I27" i="4"/>
  <c r="A27" i="13" s="1"/>
  <c r="I28" i="4"/>
  <c r="A28" i="13" s="1"/>
  <c r="I29" i="4"/>
  <c r="A29" i="13" s="1"/>
  <c r="I30" i="4"/>
  <c r="A30" i="13" s="1"/>
  <c r="I31" i="4"/>
  <c r="A31" i="13" s="1"/>
  <c r="I32" i="4"/>
  <c r="A32" i="13" s="1"/>
  <c r="I33" i="4"/>
  <c r="A33" i="13" s="1"/>
  <c r="I34" i="4"/>
  <c r="A34" i="13" s="1"/>
  <c r="I35" i="4"/>
  <c r="A35" i="13" s="1"/>
  <c r="I36" i="4"/>
  <c r="A36" i="13" s="1"/>
  <c r="I37" i="4"/>
  <c r="A37" i="13" s="1"/>
  <c r="I38" i="4"/>
  <c r="A38" i="13" s="1"/>
  <c r="I39" i="4"/>
  <c r="A39" i="13" s="1"/>
  <c r="I40" i="4"/>
  <c r="A40" i="13" s="1"/>
  <c r="I41" i="4"/>
  <c r="A41" i="13" s="1"/>
  <c r="I42" i="4"/>
  <c r="A42" i="13" s="1"/>
  <c r="I43" i="4"/>
  <c r="A43" i="13" s="1"/>
  <c r="I44" i="4"/>
  <c r="A44" i="13" s="1"/>
  <c r="I45" i="4"/>
  <c r="A45" i="13" s="1"/>
  <c r="I46" i="4"/>
  <c r="A46" i="13" s="1"/>
  <c r="I47" i="4"/>
  <c r="A47" i="13" s="1"/>
  <c r="I48" i="4"/>
  <c r="A48" i="13" s="1"/>
  <c r="I49" i="4"/>
  <c r="A49" i="13" s="1"/>
  <c r="I50" i="4"/>
  <c r="A50" i="13" s="1"/>
  <c r="I51" i="4"/>
  <c r="A51" i="13" s="1"/>
  <c r="I52" i="4"/>
  <c r="A52" i="13" s="1"/>
  <c r="I53" i="4"/>
  <c r="A53" i="13" s="1"/>
  <c r="I54" i="4"/>
  <c r="A54" i="13" s="1"/>
  <c r="I55" i="4"/>
  <c r="A55" i="13" s="1"/>
  <c r="I56" i="4"/>
  <c r="A56" i="13" s="1"/>
  <c r="I57" i="4"/>
  <c r="A57" i="13" s="1"/>
  <c r="I58" i="4"/>
  <c r="A58" i="13" s="1"/>
  <c r="I59" i="4"/>
  <c r="A59" i="13" s="1"/>
  <c r="I60" i="4"/>
  <c r="A60" i="13" s="1"/>
  <c r="I61" i="4"/>
  <c r="A61" i="13" s="1"/>
  <c r="I62" i="4"/>
  <c r="A62" i="13" s="1"/>
  <c r="I63" i="4"/>
  <c r="A63" i="13" s="1"/>
  <c r="I64" i="4"/>
  <c r="A64" i="13" s="1"/>
  <c r="I65" i="4"/>
  <c r="A65" i="13" s="1"/>
  <c r="I66" i="4"/>
  <c r="A66" i="13" s="1"/>
  <c r="I67" i="4"/>
  <c r="A67" i="13" s="1"/>
  <c r="I68" i="4"/>
  <c r="A68" i="13" s="1"/>
  <c r="I69" i="4"/>
  <c r="A69" i="13" s="1"/>
  <c r="I70" i="4"/>
  <c r="A70" i="13" s="1"/>
  <c r="I71" i="4"/>
  <c r="A71" i="13" s="1"/>
  <c r="I72" i="4"/>
  <c r="A72" i="13" s="1"/>
  <c r="I73" i="4"/>
  <c r="A73" i="13" s="1"/>
  <c r="I74" i="4"/>
  <c r="A74" i="13" s="1"/>
  <c r="I75" i="4"/>
  <c r="A75" i="13" s="1"/>
  <c r="I76" i="4"/>
  <c r="A76" i="13" s="1"/>
  <c r="I77" i="4"/>
  <c r="A77" i="13" s="1"/>
  <c r="I78" i="4"/>
  <c r="A78" i="13" s="1"/>
  <c r="I79" i="4"/>
  <c r="A79" i="13" s="1"/>
  <c r="I80" i="4"/>
  <c r="A80" i="13" s="1"/>
  <c r="I81" i="4"/>
  <c r="A81" i="13" s="1"/>
  <c r="I82" i="4"/>
  <c r="A82" i="13" s="1"/>
  <c r="I83" i="4"/>
  <c r="A83" i="13" s="1"/>
  <c r="I84" i="4"/>
  <c r="A84" i="13" s="1"/>
  <c r="I85" i="4"/>
  <c r="A85" i="13" s="1"/>
  <c r="I86" i="4"/>
  <c r="A86" i="13" s="1"/>
  <c r="I87" i="4"/>
  <c r="A87" i="13" s="1"/>
  <c r="I88" i="4"/>
  <c r="A88" i="13" s="1"/>
  <c r="I89" i="4"/>
  <c r="A89" i="13" s="1"/>
  <c r="I90" i="4"/>
  <c r="A90" i="13" s="1"/>
  <c r="I91" i="4"/>
  <c r="A91" i="13" s="1"/>
  <c r="I92" i="4"/>
  <c r="A92" i="13" s="1"/>
  <c r="I93" i="4"/>
  <c r="A93" i="13" s="1"/>
  <c r="I94" i="4"/>
  <c r="A94" i="13" s="1"/>
  <c r="I95" i="4"/>
  <c r="A95" i="13" s="1"/>
  <c r="I96" i="4"/>
  <c r="A96" i="13" s="1"/>
  <c r="I97" i="4"/>
  <c r="A97" i="13" s="1"/>
  <c r="I98" i="4"/>
  <c r="A98" i="13" s="1"/>
  <c r="I99" i="4"/>
  <c r="A99" i="13" s="1"/>
  <c r="I100" i="4"/>
  <c r="A100" i="13" s="1"/>
  <c r="I101" i="4"/>
  <c r="A101" i="13" s="1"/>
  <c r="I102" i="4"/>
  <c r="A102" i="13" s="1"/>
  <c r="I103" i="4"/>
  <c r="A103" i="13" s="1"/>
  <c r="I104" i="4"/>
  <c r="A104" i="13" s="1"/>
  <c r="I105" i="4"/>
  <c r="A105" i="13" s="1"/>
  <c r="I106" i="4"/>
  <c r="A106" i="13" s="1"/>
  <c r="I107" i="4"/>
  <c r="A107" i="13" s="1"/>
  <c r="I108" i="4"/>
  <c r="A108" i="13" s="1"/>
  <c r="I109" i="4"/>
  <c r="A109" i="13" s="1"/>
  <c r="I110" i="4"/>
  <c r="A110" i="13" s="1"/>
  <c r="I111" i="4"/>
  <c r="A111" i="13" s="1"/>
  <c r="I112" i="4"/>
  <c r="A112" i="13" s="1"/>
  <c r="I113" i="4"/>
  <c r="A113" i="13" s="1"/>
  <c r="I114" i="4"/>
  <c r="A114" i="13" s="1"/>
  <c r="I115" i="4"/>
  <c r="A115" i="13" s="1"/>
  <c r="I116" i="4"/>
  <c r="A116" i="13" s="1"/>
  <c r="I117" i="4"/>
  <c r="A117" i="13" s="1"/>
  <c r="I118" i="4"/>
  <c r="A118" i="13" s="1"/>
  <c r="I119" i="4"/>
  <c r="A119" i="13" s="1"/>
  <c r="I120" i="4"/>
  <c r="A120" i="13" s="1"/>
  <c r="I121" i="4"/>
  <c r="A121" i="13" s="1"/>
  <c r="I122" i="4"/>
  <c r="A122" i="13" s="1"/>
  <c r="I123" i="4"/>
  <c r="A123" i="13" s="1"/>
  <c r="I124" i="4"/>
  <c r="A124" i="13" s="1"/>
  <c r="I125" i="4"/>
  <c r="A125" i="13" s="1"/>
  <c r="I126" i="4"/>
  <c r="A126" i="13" s="1"/>
  <c r="I127" i="4"/>
  <c r="A127" i="13" s="1"/>
  <c r="I128" i="4"/>
  <c r="A128" i="13" s="1"/>
  <c r="I129" i="4"/>
  <c r="A129" i="13" s="1"/>
  <c r="I130" i="4"/>
  <c r="A130" i="13" s="1"/>
  <c r="I131" i="4"/>
  <c r="A131" i="13" s="1"/>
  <c r="I132" i="4"/>
  <c r="A132" i="13" s="1"/>
  <c r="I133" i="4"/>
  <c r="A133" i="13" s="1"/>
  <c r="I134" i="4"/>
  <c r="A134" i="13" s="1"/>
  <c r="I135" i="4"/>
  <c r="A135" i="13" s="1"/>
  <c r="I136" i="4"/>
  <c r="A136" i="13" s="1"/>
  <c r="I137" i="4"/>
  <c r="A137" i="13" s="1"/>
  <c r="I138" i="4"/>
  <c r="A138" i="13" s="1"/>
  <c r="I139" i="4"/>
  <c r="A139" i="13" s="1"/>
  <c r="I140" i="4"/>
  <c r="A140" i="13" s="1"/>
  <c r="I141" i="4"/>
  <c r="A141" i="13" s="1"/>
  <c r="I142" i="4"/>
  <c r="A142" i="13" s="1"/>
  <c r="I143" i="4"/>
  <c r="A143" i="13" s="1"/>
  <c r="I144" i="4"/>
  <c r="A144" i="13" s="1"/>
  <c r="I145" i="4"/>
  <c r="A145" i="13" s="1"/>
  <c r="I146" i="4"/>
  <c r="A146" i="13" s="1"/>
  <c r="I147" i="4"/>
  <c r="A147" i="13" s="1"/>
  <c r="I148" i="4"/>
  <c r="A148" i="13" s="1"/>
  <c r="I149" i="4"/>
  <c r="A149" i="13" s="1"/>
  <c r="I150" i="4"/>
  <c r="A150" i="13" s="1"/>
  <c r="I151" i="4"/>
  <c r="A151" i="13" s="1"/>
  <c r="I152" i="4"/>
  <c r="A152" i="13" s="1"/>
  <c r="I153" i="4"/>
  <c r="A153" i="13" s="1"/>
  <c r="I154" i="4"/>
  <c r="A154" i="13" s="1"/>
  <c r="I155" i="4"/>
  <c r="A155" i="13" s="1"/>
  <c r="I156" i="4"/>
  <c r="A156" i="13" s="1"/>
  <c r="I157" i="4"/>
  <c r="A157" i="13" s="1"/>
  <c r="I158" i="4"/>
  <c r="A158" i="13" s="1"/>
  <c r="I159" i="4"/>
  <c r="A159" i="13" s="1"/>
  <c r="I160" i="4"/>
  <c r="A160" i="13" s="1"/>
  <c r="I161" i="4"/>
  <c r="A161" i="13" s="1"/>
  <c r="I162" i="4"/>
  <c r="A162" i="13" s="1"/>
  <c r="I163" i="4"/>
  <c r="A163" i="13" s="1"/>
  <c r="I164" i="4"/>
  <c r="A164" i="13" s="1"/>
  <c r="I165" i="4"/>
  <c r="A165" i="13" s="1"/>
  <c r="I166" i="4"/>
  <c r="A166" i="13" s="1"/>
  <c r="I167" i="4"/>
  <c r="A167" i="13" s="1"/>
  <c r="I168" i="4"/>
  <c r="A168" i="13" s="1"/>
  <c r="I169" i="4"/>
  <c r="A169" i="13" s="1"/>
  <c r="I170" i="4"/>
  <c r="A170" i="13" s="1"/>
  <c r="I171" i="4"/>
  <c r="A171" i="13" s="1"/>
  <c r="I172" i="4"/>
  <c r="A172" i="13" s="1"/>
  <c r="I173" i="4"/>
  <c r="A173" i="13" s="1"/>
  <c r="I174" i="4"/>
  <c r="A174" i="13" s="1"/>
  <c r="I175" i="4"/>
  <c r="A175" i="13" s="1"/>
  <c r="I176" i="4"/>
  <c r="A176" i="13" s="1"/>
  <c r="I177" i="4"/>
  <c r="A177" i="13" s="1"/>
  <c r="I178" i="4"/>
  <c r="A178" i="13" s="1"/>
  <c r="I179" i="4"/>
  <c r="A179" i="13" s="1"/>
  <c r="I180" i="4"/>
  <c r="A180" i="13" s="1"/>
  <c r="I181" i="4"/>
  <c r="A181" i="13" s="1"/>
  <c r="I182" i="4"/>
  <c r="A182" i="13" s="1"/>
  <c r="I183" i="4"/>
  <c r="A183" i="13" s="1"/>
  <c r="I184" i="4"/>
  <c r="A184" i="13" s="1"/>
  <c r="I185" i="4"/>
  <c r="A185" i="13" s="1"/>
  <c r="I186" i="4"/>
  <c r="A186" i="13" s="1"/>
  <c r="I187" i="4"/>
  <c r="A187" i="13" s="1"/>
  <c r="I188" i="4"/>
  <c r="A188" i="13" s="1"/>
  <c r="I189" i="4"/>
  <c r="A189" i="13" s="1"/>
  <c r="I190" i="4"/>
  <c r="A190" i="13" s="1"/>
  <c r="I191" i="4"/>
  <c r="A191" i="13" s="1"/>
  <c r="I192" i="4"/>
  <c r="A192" i="13" s="1"/>
  <c r="I193" i="4"/>
  <c r="A193" i="13" s="1"/>
  <c r="I194" i="4"/>
  <c r="A194" i="13" s="1"/>
  <c r="I195" i="4"/>
  <c r="A195" i="13" s="1"/>
  <c r="I196" i="4"/>
  <c r="A196" i="13" s="1"/>
  <c r="I197" i="4"/>
  <c r="A197" i="13" s="1"/>
  <c r="I198" i="4"/>
  <c r="A198" i="13" s="1"/>
  <c r="I199" i="4"/>
  <c r="A199" i="13" s="1"/>
  <c r="I200" i="4"/>
  <c r="A200" i="13" s="1"/>
  <c r="I201" i="4"/>
  <c r="A201" i="13" s="1"/>
  <c r="I202" i="4"/>
  <c r="A202" i="13" s="1"/>
  <c r="I203" i="4"/>
  <c r="A203" i="13" s="1"/>
  <c r="I204" i="4"/>
  <c r="A204" i="13" s="1"/>
  <c r="I205" i="4"/>
  <c r="A205" i="13" s="1"/>
  <c r="I206" i="4"/>
  <c r="A206" i="13" s="1"/>
  <c r="I207" i="4"/>
  <c r="A207" i="13" s="1"/>
  <c r="I208" i="4"/>
  <c r="A208" i="13" s="1"/>
  <c r="I209" i="4"/>
  <c r="A209" i="13" s="1"/>
  <c r="I210" i="4"/>
  <c r="A210" i="13" s="1"/>
  <c r="I211" i="4"/>
  <c r="A211" i="13" s="1"/>
  <c r="I212" i="4"/>
  <c r="A212" i="13" s="1"/>
  <c r="I213" i="4"/>
  <c r="A213" i="13" s="1"/>
  <c r="I214" i="4"/>
  <c r="A214" i="13" s="1"/>
  <c r="I215" i="4"/>
  <c r="A215" i="13" s="1"/>
  <c r="I216" i="4"/>
  <c r="A216" i="13" s="1"/>
  <c r="I217" i="4"/>
  <c r="A217" i="13" s="1"/>
  <c r="I218" i="4"/>
  <c r="A218" i="13" s="1"/>
  <c r="I219" i="4"/>
  <c r="A219" i="13" s="1"/>
  <c r="I220" i="4"/>
  <c r="A220" i="13" s="1"/>
  <c r="I221" i="4"/>
  <c r="A221" i="13" s="1"/>
  <c r="I222" i="4"/>
  <c r="A222" i="13" s="1"/>
  <c r="I223" i="4"/>
  <c r="A223" i="13" s="1"/>
  <c r="I224" i="4"/>
  <c r="A224" i="13" s="1"/>
  <c r="I225" i="4"/>
  <c r="A225" i="13" s="1"/>
  <c r="I226" i="4"/>
  <c r="A226" i="13" s="1"/>
  <c r="I227" i="4"/>
  <c r="A227" i="13" s="1"/>
  <c r="I228" i="4"/>
  <c r="A228" i="13" s="1"/>
  <c r="I229" i="4"/>
  <c r="A229" i="13" s="1"/>
  <c r="I230" i="4"/>
  <c r="A230" i="13" s="1"/>
  <c r="I231" i="4"/>
  <c r="A231" i="13" s="1"/>
  <c r="I232" i="4"/>
  <c r="A232" i="13" s="1"/>
  <c r="I233" i="4"/>
  <c r="A233" i="13" s="1"/>
  <c r="I234" i="4"/>
  <c r="A234" i="13" s="1"/>
  <c r="I235" i="4"/>
  <c r="A235" i="13" s="1"/>
  <c r="I236" i="4"/>
  <c r="A236" i="13" s="1"/>
  <c r="I237" i="4"/>
  <c r="A237" i="13" s="1"/>
  <c r="I238" i="4"/>
  <c r="A238" i="13" s="1"/>
  <c r="I239" i="4"/>
  <c r="A239" i="13" s="1"/>
  <c r="I240" i="4"/>
  <c r="A240" i="13" s="1"/>
  <c r="I241" i="4"/>
  <c r="A241" i="13" s="1"/>
  <c r="I242" i="4"/>
  <c r="A242" i="13" s="1"/>
  <c r="I243" i="4"/>
  <c r="A243" i="13" s="1"/>
  <c r="I244" i="4"/>
  <c r="A244" i="13" s="1"/>
  <c r="I245" i="4"/>
  <c r="A245" i="13" s="1"/>
  <c r="I246" i="4"/>
  <c r="A246" i="13" s="1"/>
  <c r="I247" i="4"/>
  <c r="A247" i="13" s="1"/>
  <c r="I248" i="4"/>
  <c r="A248" i="13" s="1"/>
  <c r="I249" i="4"/>
  <c r="A249" i="13" s="1"/>
  <c r="I250" i="4"/>
  <c r="A250" i="13" s="1"/>
  <c r="I251" i="4"/>
  <c r="A251" i="13" s="1"/>
  <c r="I252" i="4"/>
  <c r="A252" i="13" s="1"/>
  <c r="I253" i="4"/>
  <c r="A253" i="13" s="1"/>
  <c r="I254" i="4"/>
  <c r="A254" i="13" s="1"/>
  <c r="I255" i="4"/>
  <c r="A255" i="13" s="1"/>
  <c r="I256" i="4"/>
  <c r="A256" i="13" s="1"/>
  <c r="I257" i="4"/>
  <c r="A257" i="13" s="1"/>
  <c r="I258" i="4"/>
  <c r="A258" i="13" s="1"/>
  <c r="I259" i="4"/>
  <c r="A259" i="13" s="1"/>
  <c r="I260" i="4"/>
  <c r="A260" i="13" s="1"/>
  <c r="I261" i="4"/>
  <c r="A261" i="13" s="1"/>
  <c r="I262" i="4"/>
  <c r="A262" i="13" s="1"/>
  <c r="I263" i="4"/>
  <c r="A263" i="13" s="1"/>
  <c r="I264" i="4"/>
  <c r="A264" i="13" s="1"/>
  <c r="I265" i="4"/>
  <c r="A265" i="13" s="1"/>
  <c r="I266" i="4"/>
  <c r="A266" i="13" s="1"/>
  <c r="I267" i="4"/>
  <c r="A267" i="13" s="1"/>
  <c r="I268" i="4"/>
  <c r="A268" i="13" s="1"/>
  <c r="I269" i="4"/>
  <c r="A269" i="13" s="1"/>
  <c r="I270" i="4"/>
  <c r="A270" i="13" s="1"/>
  <c r="I271" i="4"/>
  <c r="A271" i="13" s="1"/>
  <c r="I272" i="4"/>
  <c r="A272" i="13" s="1"/>
  <c r="I273" i="4"/>
  <c r="A273" i="13" s="1"/>
  <c r="I274" i="4"/>
  <c r="A274" i="13" s="1"/>
  <c r="I275" i="4"/>
  <c r="A275" i="13" s="1"/>
  <c r="I276" i="4"/>
  <c r="A276" i="13" s="1"/>
  <c r="I277" i="4"/>
  <c r="A277" i="13" s="1"/>
  <c r="I278" i="4"/>
  <c r="A278" i="13" s="1"/>
  <c r="I279" i="4"/>
  <c r="A279" i="13" s="1"/>
  <c r="I280" i="4"/>
  <c r="A280" i="13" s="1"/>
  <c r="I281" i="4"/>
  <c r="A281" i="13" s="1"/>
  <c r="I282" i="4"/>
  <c r="A282" i="13" s="1"/>
  <c r="I283" i="4"/>
  <c r="A283" i="13" s="1"/>
  <c r="I284" i="4"/>
  <c r="A284" i="13" s="1"/>
  <c r="I285" i="4"/>
  <c r="A285" i="13" s="1"/>
  <c r="I286" i="4"/>
  <c r="A286" i="13" s="1"/>
  <c r="I287" i="4"/>
  <c r="A287" i="13" s="1"/>
  <c r="I288" i="4"/>
  <c r="A288" i="13" s="1"/>
  <c r="I289" i="4"/>
  <c r="A289" i="13" s="1"/>
  <c r="I290" i="4"/>
  <c r="A290" i="13" s="1"/>
  <c r="I291" i="4"/>
  <c r="A291" i="13" s="1"/>
  <c r="I292" i="4"/>
  <c r="A292" i="13" s="1"/>
  <c r="I293" i="4"/>
  <c r="A293" i="13" s="1"/>
  <c r="I294" i="4"/>
  <c r="A294" i="13" s="1"/>
  <c r="I295" i="4"/>
  <c r="A295" i="13" s="1"/>
  <c r="I296" i="4"/>
  <c r="A296" i="13" s="1"/>
  <c r="I297" i="4"/>
  <c r="A297" i="13" s="1"/>
  <c r="I298" i="4"/>
  <c r="A298" i="13" s="1"/>
  <c r="I299" i="4"/>
  <c r="A299" i="13" s="1"/>
  <c r="I300" i="4"/>
  <c r="A300" i="13" s="1"/>
  <c r="I301" i="4"/>
  <c r="A301" i="13" s="1"/>
  <c r="I302" i="4"/>
  <c r="A302" i="13" s="1"/>
  <c r="I303" i="4"/>
  <c r="A303" i="13" s="1"/>
  <c r="I304" i="4"/>
  <c r="A304" i="13" s="1"/>
  <c r="I305" i="4"/>
  <c r="A305" i="13" s="1"/>
  <c r="I306" i="4"/>
  <c r="A306" i="13" s="1"/>
  <c r="I307" i="4"/>
  <c r="A307" i="13" s="1"/>
  <c r="I308" i="4"/>
  <c r="A308" i="13" s="1"/>
  <c r="I309" i="4"/>
  <c r="A309" i="13" s="1"/>
  <c r="I310" i="4"/>
  <c r="A310" i="13" s="1"/>
  <c r="I311" i="4"/>
  <c r="A311" i="13" s="1"/>
  <c r="I2" i="4"/>
  <c r="A2" i="13" s="1"/>
  <c r="E33" i="23" l="1"/>
  <c r="N39" i="23"/>
  <c r="O39" i="23" s="1"/>
  <c r="P39" i="23" s="1"/>
  <c r="Q39" i="23" s="1"/>
  <c r="R39" i="23" s="1"/>
  <c r="S39" i="23" s="1"/>
  <c r="T39" i="23" s="1"/>
  <c r="U39" i="23" s="1"/>
  <c r="V39" i="23" s="1"/>
  <c r="X38" i="23"/>
  <c r="Y29" i="23"/>
  <c r="V30" i="23"/>
  <c r="V32" i="23" s="1"/>
  <c r="O30" i="23"/>
  <c r="Y37" i="23"/>
  <c r="V38" i="23"/>
  <c r="V40" i="23" s="1"/>
  <c r="N31" i="23"/>
  <c r="O31" i="23" s="1"/>
  <c r="P31" i="23" s="1"/>
  <c r="Q31" i="23" s="1"/>
  <c r="R31" i="23" s="1"/>
  <c r="S31" i="23" s="1"/>
  <c r="T31" i="23" s="1"/>
  <c r="U31" i="23" s="1"/>
  <c r="V31" i="23" s="1"/>
  <c r="T38" i="23"/>
  <c r="Q38" i="23"/>
  <c r="U30" i="23"/>
  <c r="U32" i="23" s="1"/>
  <c r="T32" i="23" s="1"/>
  <c r="S32" i="23" s="1"/>
  <c r="R32" i="23" s="1"/>
  <c r="Q32" i="23" s="1"/>
  <c r="P30" i="23"/>
  <c r="X30" i="23" s="1"/>
  <c r="T44" i="23"/>
  <c r="O38" i="23"/>
  <c r="Y43" i="23"/>
  <c r="V44" i="23"/>
  <c r="V46" i="23" s="1"/>
  <c r="U46" i="23" s="1"/>
  <c r="T46" i="23" s="1"/>
  <c r="S46" i="23" s="1"/>
  <c r="R46" i="23" s="1"/>
  <c r="Q46" i="23" s="1"/>
  <c r="P46" i="23" s="1"/>
  <c r="O46" i="23" s="1"/>
  <c r="Q44" i="23"/>
  <c r="U38" i="23"/>
  <c r="P38" i="23"/>
  <c r="U31" i="28"/>
  <c r="V31" i="28" s="1"/>
  <c r="Q45" i="28"/>
  <c r="R45" i="28" s="1"/>
  <c r="S45" i="28" s="1"/>
  <c r="T45" i="28" s="1"/>
  <c r="U45" i="28" s="1"/>
  <c r="V45" i="28" s="1"/>
  <c r="S32" i="28"/>
  <c r="R32" i="28" s="1"/>
  <c r="Q32" i="28" s="1"/>
  <c r="P32" i="28" s="1"/>
  <c r="O32" i="28" s="1"/>
  <c r="N32" i="28" s="1"/>
  <c r="D33" i="23"/>
  <c r="I33" i="23"/>
  <c r="H33" i="23"/>
  <c r="G33" i="23"/>
  <c r="B33" i="23"/>
  <c r="F33" i="23"/>
  <c r="U26" i="23"/>
  <c r="V26" i="23"/>
  <c r="O26" i="23"/>
  <c r="P26" i="23"/>
  <c r="Q26" i="23"/>
  <c r="R26" i="23"/>
  <c r="S26" i="23"/>
  <c r="T26" i="23"/>
  <c r="W26" i="23"/>
  <c r="N26" i="23"/>
  <c r="I32" i="23"/>
  <c r="C32" i="23"/>
  <c r="D32" i="23"/>
  <c r="E32" i="23"/>
  <c r="F32" i="23"/>
  <c r="G32" i="23"/>
  <c r="H32" i="23"/>
  <c r="B32" i="23"/>
  <c r="H31" i="23"/>
  <c r="I31" i="23"/>
  <c r="C31" i="23"/>
  <c r="D31" i="23"/>
  <c r="E31" i="23"/>
  <c r="F31" i="23"/>
  <c r="G31" i="23"/>
  <c r="B31" i="23"/>
  <c r="C34" i="23"/>
  <c r="D34" i="23"/>
  <c r="E34" i="23"/>
  <c r="F34" i="23"/>
  <c r="G34" i="23"/>
  <c r="H34" i="23"/>
  <c r="I34" i="23"/>
  <c r="H30" i="23"/>
  <c r="I30" i="23"/>
  <c r="C30" i="23"/>
  <c r="D30" i="23"/>
  <c r="E30" i="23"/>
  <c r="F30" i="23"/>
  <c r="G30" i="23"/>
  <c r="B30" i="23"/>
  <c r="K24" i="23"/>
  <c r="P32" i="23" l="1"/>
  <c r="O32" i="23" s="1"/>
  <c r="N32" i="23" s="1"/>
  <c r="U40" i="23"/>
  <c r="T40" i="23" s="1"/>
  <c r="S40" i="23" s="1"/>
  <c r="R40" i="23" s="1"/>
  <c r="Q40" i="23" s="1"/>
  <c r="P40" i="23" s="1"/>
  <c r="O40" i="23" s="1"/>
  <c r="N40" i="23" s="1"/>
  <c r="K33" i="23"/>
  <c r="K34" i="23"/>
  <c r="K31" i="23"/>
  <c r="K32" i="23"/>
  <c r="K30" i="23"/>
  <c r="AD3" i="4"/>
  <c r="N46" i="23"/>
  <c r="X44" i="23"/>
  <c r="N45" i="23"/>
  <c r="O45" i="23" s="1"/>
  <c r="P45" i="23" s="1"/>
  <c r="Q45" i="23" s="1"/>
  <c r="R45" i="23" s="1"/>
  <c r="S45" i="23" s="1"/>
  <c r="T45" i="23" s="1"/>
  <c r="U45" i="23" s="1"/>
  <c r="V45" i="23" s="1"/>
</calcChain>
</file>

<file path=xl/sharedStrings.xml><?xml version="1.0" encoding="utf-8"?>
<sst xmlns="http://schemas.openxmlformats.org/spreadsheetml/2006/main" count="294" uniqueCount="88">
  <si>
    <t>dob</t>
  </si>
  <si>
    <t>salary</t>
  </si>
  <si>
    <t>salary_inc</t>
  </si>
  <si>
    <t>inflation</t>
  </si>
  <si>
    <t>old_pension_pa</t>
  </si>
  <si>
    <t>new_pension_pa</t>
  </si>
  <si>
    <t>old_pension_20yr_pa</t>
  </si>
  <si>
    <t>new_pension_20yr_pa</t>
  </si>
  <si>
    <t>Reference year</t>
  </si>
  <si>
    <t>AGE</t>
  </si>
  <si>
    <t>% cut at 66</t>
  </si>
  <si>
    <t>Ratio at 66</t>
  </si>
  <si>
    <t>Reduction in £ at 66</t>
  </si>
  <si>
    <t>% cut at 86</t>
  </si>
  <si>
    <t>Ratio at 86</t>
  </si>
  <si>
    <t>Reduction in £ at 86</t>
  </si>
  <si>
    <t>average reduction 66-88 (x 20) years linear £</t>
  </si>
  <si>
    <t xml:space="preserve">% reduction in total between 66-86 yrs </t>
  </si>
  <si>
    <t>Colums to right use geometric series. Column R is consistency check with Column Z</t>
  </si>
  <si>
    <t>CPI multiplier for geometric series</t>
  </si>
  <si>
    <t>Pension at 86 from Geometric Series</t>
  </si>
  <si>
    <t>Difference in Geometric series and USS value at 86</t>
  </si>
  <si>
    <t>Total reduction x 20 years geometric series</t>
  </si>
  <si>
    <t xml:space="preserve">Difference in total reduction, linear and geometric </t>
  </si>
  <si>
    <t>Annualised change between 66 and 86 for UUK proposals</t>
  </si>
  <si>
    <t>Row Labels</t>
  </si>
  <si>
    <t>Grand Total</t>
  </si>
  <si>
    <t>Column Labels</t>
  </si>
  <si>
    <t>Midpoint age / salary</t>
  </si>
  <si>
    <t>Total</t>
  </si>
  <si>
    <t>https://github.com/SussexUCU/USS/blob/main/data/heatmap_membership2020/USS_HeatMap_2020_CSV_adapted.csv</t>
  </si>
  <si>
    <t xml:space="preserve">Total sector salary </t>
  </si>
  <si>
    <t>TOTAL</t>
  </si>
  <si>
    <t>BIN CHART</t>
  </si>
  <si>
    <t>BIN</t>
  </si>
  <si>
    <t xml:space="preserve">% reduction geometric in total between 66-86 yrs </t>
  </si>
  <si>
    <t xml:space="preserve">Sum of % reduction in total between 66-86 yrs </t>
  </si>
  <si>
    <t>0%-5%</t>
  </si>
  <si>
    <t>5%-10%</t>
  </si>
  <si>
    <t>10%-15%</t>
  </si>
  <si>
    <t>15%-20%</t>
  </si>
  <si>
    <t>20%-25%</t>
  </si>
  <si>
    <t>25%-30%</t>
  </si>
  <si>
    <t>30%-35%</t>
  </si>
  <si>
    <t>35%-40%</t>
  </si>
  <si>
    <t>40%-45%</t>
  </si>
  <si>
    <t xml:space="preserve">Salary </t>
  </si>
  <si>
    <t>TABLE 1: Data for stacked Histogram by age</t>
  </si>
  <si>
    <t>TABLE 2: Data for stacked Histogram by salary</t>
  </si>
  <si>
    <t>Check nos</t>
  </si>
  <si>
    <t>Check Nos</t>
  </si>
  <si>
    <t>Number</t>
  </si>
  <si>
    <t>%</t>
  </si>
  <si>
    <t>20-30</t>
  </si>
  <si>
    <t>30-40</t>
  </si>
  <si>
    <t>40-50</t>
  </si>
  <si>
    <t>50-60</t>
  </si>
  <si>
    <t>£0-£20k</t>
  </si>
  <si>
    <t>£20-£40k</t>
  </si>
  <si>
    <t>£40-£60k</t>
  </si>
  <si>
    <t>£60-£80k</t>
  </si>
  <si>
    <t>£80k+ salary</t>
  </si>
  <si>
    <t>Over 60 under 20k</t>
  </si>
  <si>
    <t>60-70 yr age</t>
  </si>
  <si>
    <t>Table 1b: Percentage Data</t>
  </si>
  <si>
    <t>Aria</t>
  </si>
  <si>
    <t>Bryn</t>
  </si>
  <si>
    <t>Chloe</t>
  </si>
  <si>
    <t>https://docs.google.com/spreadsheets/d/1smNHAwO0DXdopD0zWJLHRsRiRQz058nr/edit?usp=sharing&amp;ouid=116332239680679648209&amp;rtpof=true&amp;sd=true</t>
  </si>
  <si>
    <t>Consistency checkes with USS personas taken from USS modeller are excellent. All within a few percentage points. Slight under estimate of cuts in these histograms as Linear interpolation used</t>
  </si>
  <si>
    <t>TOT</t>
  </si>
  <si>
    <t>% 0-40</t>
  </si>
  <si>
    <t>0-40 nos</t>
  </si>
  <si>
    <t>45%-50%</t>
  </si>
  <si>
    <t xml:space="preserve">Percentage difference in total reduction, linear and geometric </t>
  </si>
  <si>
    <t>PPT difference in total reduction linear and geometric</t>
  </si>
  <si>
    <t>All Staff</t>
  </si>
  <si>
    <t>% all staff</t>
  </si>
  <si>
    <t>cumulative</t>
  </si>
  <si>
    <t>back cumulative</t>
  </si>
  <si>
    <t>Under 60k</t>
  </si>
  <si>
    <t>Under 40k</t>
  </si>
  <si>
    <t xml:space="preserve">% </t>
  </si>
  <si>
    <t xml:space="preserve">CPI </t>
  </si>
  <si>
    <t>&lt;30</t>
  </si>
  <si>
    <t>&lt;40</t>
  </si>
  <si>
    <t>&lt;50</t>
  </si>
  <si>
    <t>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</si>
</sst>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"/>
    <numFmt numFmtId="165" formatCode="0.000"/>
    <numFmt numFmtId="166" formatCode="0.00000000"/>
    <numFmt numFmtId="167" formatCode="&quot;£&quot;#,##0"/>
    <numFmt numFmtId="168" formatCode="0.0%"/>
    <numFmt numFmtId="169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DAEB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2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10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  <xf numFmtId="165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10" fontId="18" fillId="0" borderId="0" xfId="0" applyNumberFormat="1" applyFont="1"/>
    <xf numFmtId="2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166" fontId="18" fillId="0" borderId="0" xfId="0" applyNumberFormat="1" applyFont="1"/>
    <xf numFmtId="10" fontId="0" fillId="0" borderId="0" xfId="0" applyNumberFormat="1"/>
    <xf numFmtId="0" fontId="20" fillId="34" borderId="0" xfId="0" applyFont="1" applyFill="1" applyAlignment="1">
      <alignment wrapText="1"/>
    </xf>
    <xf numFmtId="0" fontId="0" fillId="34" borderId="0" xfId="0" applyFill="1"/>
    <xf numFmtId="9" fontId="18" fillId="0" borderId="0" xfId="1" applyFont="1"/>
    <xf numFmtId="9" fontId="0" fillId="0" borderId="0" xfId="1" applyFont="1"/>
    <xf numFmtId="0" fontId="0" fillId="35" borderId="0" xfId="0" applyFill="1"/>
    <xf numFmtId="10" fontId="18" fillId="0" borderId="0" xfId="1" applyNumberFormat="1" applyFont="1" applyAlignment="1">
      <alignment wrapText="1"/>
    </xf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0" fontId="19" fillId="0" borderId="0" xfId="43"/>
    <xf numFmtId="167" fontId="0" fillId="0" borderId="0" xfId="0" applyNumberFormat="1"/>
    <xf numFmtId="0" fontId="0" fillId="36" borderId="0" xfId="0" applyFill="1"/>
    <xf numFmtId="0" fontId="16" fillId="0" borderId="0" xfId="0" applyFont="1"/>
    <xf numFmtId="1" fontId="0" fillId="0" borderId="0" xfId="0" applyNumberFormat="1"/>
    <xf numFmtId="0" fontId="0" fillId="37" borderId="0" xfId="0" applyFill="1"/>
    <xf numFmtId="0" fontId="0" fillId="0" borderId="11" xfId="0" applyBorder="1"/>
    <xf numFmtId="0" fontId="18" fillId="0" borderId="0" xfId="0" applyFont="1" applyFill="1" applyAlignment="1">
      <alignment wrapText="1"/>
    </xf>
    <xf numFmtId="164" fontId="18" fillId="0" borderId="0" xfId="0" applyNumberFormat="1" applyFont="1" applyFill="1"/>
    <xf numFmtId="0" fontId="0" fillId="0" borderId="0" xfId="0" applyFill="1"/>
    <xf numFmtId="9" fontId="18" fillId="35" borderId="0" xfId="0" applyNumberFormat="1" applyFont="1" applyFill="1" applyAlignment="1">
      <alignment wrapText="1"/>
    </xf>
    <xf numFmtId="9" fontId="18" fillId="35" borderId="0" xfId="0" applyNumberFormat="1" applyFont="1" applyFill="1"/>
    <xf numFmtId="164" fontId="18" fillId="0" borderId="0" xfId="0" applyNumberFormat="1" applyFont="1" applyFill="1" applyAlignment="1">
      <alignment wrapText="1"/>
    </xf>
    <xf numFmtId="0" fontId="0" fillId="33" borderId="0" xfId="0" applyFill="1"/>
    <xf numFmtId="9" fontId="18" fillId="33" borderId="0" xfId="0" applyNumberFormat="1" applyFont="1" applyFill="1" applyAlignment="1">
      <alignment wrapText="1"/>
    </xf>
    <xf numFmtId="10" fontId="18" fillId="0" borderId="0" xfId="0" applyNumberFormat="1" applyFont="1" applyFill="1" applyAlignment="1">
      <alignment wrapText="1"/>
    </xf>
    <xf numFmtId="10" fontId="18" fillId="0" borderId="0" xfId="0" applyNumberFormat="1" applyFont="1" applyFill="1"/>
    <xf numFmtId="9" fontId="18" fillId="33" borderId="0" xfId="1" applyFont="1" applyFill="1"/>
    <xf numFmtId="9" fontId="0" fillId="35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9" fontId="0" fillId="33" borderId="0" xfId="0" applyNumberFormat="1" applyFill="1" applyAlignment="1">
      <alignment wrapText="1"/>
    </xf>
    <xf numFmtId="9" fontId="16" fillId="0" borderId="0" xfId="1" applyFont="1"/>
    <xf numFmtId="9" fontId="16" fillId="0" borderId="10" xfId="1" applyFont="1" applyBorder="1"/>
    <xf numFmtId="2" fontId="0" fillId="36" borderId="0" xfId="1" applyNumberFormat="1" applyFont="1" applyFill="1"/>
    <xf numFmtId="2" fontId="16" fillId="36" borderId="0" xfId="1" applyNumberFormat="1" applyFont="1" applyFill="1"/>
    <xf numFmtId="2" fontId="0" fillId="0" borderId="0" xfId="1" applyNumberFormat="1" applyFont="1"/>
    <xf numFmtId="2" fontId="16" fillId="0" borderId="0" xfId="1" applyNumberFormat="1" applyFont="1" applyAlignment="1"/>
    <xf numFmtId="2" fontId="16" fillId="0" borderId="10" xfId="1" applyNumberFormat="1" applyFont="1" applyBorder="1"/>
    <xf numFmtId="2" fontId="0" fillId="0" borderId="0" xfId="0" applyNumberFormat="1"/>
    <xf numFmtId="10" fontId="18" fillId="33" borderId="0" xfId="1" applyNumberFormat="1" applyFont="1" applyFill="1"/>
    <xf numFmtId="17" fontId="0" fillId="37" borderId="0" xfId="0" applyNumberFormat="1" applyFill="1"/>
    <xf numFmtId="0" fontId="23" fillId="0" borderId="10" xfId="0" applyFont="1" applyBorder="1"/>
    <xf numFmtId="0" fontId="0" fillId="0" borderId="10" xfId="0" applyBorder="1"/>
    <xf numFmtId="9" fontId="0" fillId="0" borderId="10" xfId="1" applyFont="1" applyBorder="1"/>
    <xf numFmtId="9" fontId="18" fillId="38" borderId="0" xfId="0" applyNumberFormat="1" applyFont="1" applyFill="1" applyAlignment="1">
      <alignment wrapText="1"/>
    </xf>
    <xf numFmtId="9" fontId="18" fillId="38" borderId="0" xfId="0" applyNumberFormat="1" applyFont="1" applyFill="1"/>
    <xf numFmtId="0" fontId="0" fillId="38" borderId="0" xfId="0" applyFill="1"/>
    <xf numFmtId="0" fontId="0" fillId="0" borderId="0" xfId="0" applyFill="1" applyBorder="1"/>
    <xf numFmtId="166" fontId="20" fillId="0" borderId="0" xfId="0" applyNumberFormat="1" applyFont="1"/>
    <xf numFmtId="167" fontId="0" fillId="36" borderId="0" xfId="1" applyNumberFormat="1" applyFont="1" applyFill="1"/>
    <xf numFmtId="9" fontId="16" fillId="0" borderId="0" xfId="0" applyNumberFormat="1" applyFont="1"/>
    <xf numFmtId="0" fontId="0" fillId="39" borderId="0" xfId="0" applyFill="1"/>
    <xf numFmtId="10" fontId="18" fillId="39" borderId="0" xfId="0" applyNumberFormat="1" applyFont="1" applyFill="1"/>
    <xf numFmtId="2" fontId="18" fillId="39" borderId="0" xfId="0" applyNumberFormat="1" applyFont="1" applyFill="1"/>
    <xf numFmtId="164" fontId="18" fillId="39" borderId="0" xfId="0" applyNumberFormat="1" applyFont="1" applyFill="1"/>
    <xf numFmtId="165" fontId="18" fillId="39" borderId="0" xfId="0" applyNumberFormat="1" applyFont="1" applyFill="1"/>
    <xf numFmtId="9" fontId="18" fillId="39" borderId="0" xfId="0" applyNumberFormat="1" applyFont="1" applyFill="1"/>
    <xf numFmtId="10" fontId="18" fillId="39" borderId="0" xfId="1" applyNumberFormat="1" applyFont="1" applyFill="1"/>
    <xf numFmtId="9" fontId="18" fillId="39" borderId="0" xfId="1" applyFont="1" applyFill="1"/>
    <xf numFmtId="9" fontId="0" fillId="39" borderId="0" xfId="1" applyFont="1" applyFill="1"/>
    <xf numFmtId="0" fontId="0" fillId="40" borderId="0" xfId="0" applyFill="1"/>
    <xf numFmtId="10" fontId="18" fillId="40" borderId="0" xfId="0" applyNumberFormat="1" applyFont="1" applyFill="1"/>
    <xf numFmtId="2" fontId="18" fillId="40" borderId="0" xfId="0" applyNumberFormat="1" applyFont="1" applyFill="1"/>
    <xf numFmtId="164" fontId="18" fillId="40" borderId="0" xfId="0" applyNumberFormat="1" applyFont="1" applyFill="1"/>
    <xf numFmtId="165" fontId="18" fillId="40" borderId="0" xfId="0" applyNumberFormat="1" applyFont="1" applyFill="1"/>
    <xf numFmtId="9" fontId="18" fillId="40" borderId="0" xfId="0" applyNumberFormat="1" applyFont="1" applyFill="1"/>
    <xf numFmtId="10" fontId="18" fillId="40" borderId="0" xfId="1" applyNumberFormat="1" applyFont="1" applyFill="1"/>
    <xf numFmtId="9" fontId="18" fillId="40" borderId="0" xfId="1" applyFont="1" applyFill="1"/>
    <xf numFmtId="9" fontId="0" fillId="40" borderId="0" xfId="1" applyFont="1" applyFill="1"/>
    <xf numFmtId="10" fontId="0" fillId="39" borderId="0" xfId="0" applyNumberFormat="1" applyFill="1"/>
    <xf numFmtId="10" fontId="0" fillId="40" borderId="0" xfId="0" applyNumberFormat="1" applyFill="1"/>
    <xf numFmtId="10" fontId="18" fillId="36" borderId="0" xfId="0" applyNumberFormat="1" applyFont="1" applyFill="1"/>
    <xf numFmtId="2" fontId="18" fillId="36" borderId="0" xfId="0" applyNumberFormat="1" applyFont="1" applyFill="1"/>
    <xf numFmtId="164" fontId="18" fillId="36" borderId="0" xfId="0" applyNumberFormat="1" applyFont="1" applyFill="1"/>
    <xf numFmtId="165" fontId="18" fillId="36" borderId="0" xfId="0" applyNumberFormat="1" applyFont="1" applyFill="1"/>
    <xf numFmtId="9" fontId="18" fillId="36" borderId="0" xfId="0" applyNumberFormat="1" applyFont="1" applyFill="1"/>
    <xf numFmtId="10" fontId="18" fillId="36" borderId="0" xfId="1" applyNumberFormat="1" applyFont="1" applyFill="1"/>
    <xf numFmtId="9" fontId="18" fillId="36" borderId="0" xfId="1" applyFont="1" applyFill="1"/>
    <xf numFmtId="9" fontId="0" fillId="36" borderId="0" xfId="1" applyFont="1" applyFill="1"/>
    <xf numFmtId="0" fontId="0" fillId="41" borderId="0" xfId="0" applyFill="1"/>
    <xf numFmtId="0" fontId="0" fillId="37" borderId="10" xfId="0" applyFill="1" applyBorder="1"/>
    <xf numFmtId="0" fontId="0" fillId="37" borderId="0" xfId="0" applyFill="1" applyBorder="1"/>
    <xf numFmtId="168" fontId="0" fillId="0" borderId="0" xfId="1" applyNumberFormat="1" applyFont="1"/>
    <xf numFmtId="9" fontId="18" fillId="0" borderId="0" xfId="1" applyFont="1" applyAlignment="1">
      <alignment wrapText="1"/>
    </xf>
    <xf numFmtId="164" fontId="18" fillId="36" borderId="0" xfId="0" applyNumberFormat="1" applyFont="1" applyFill="1" applyAlignment="1">
      <alignment wrapText="1"/>
    </xf>
    <xf numFmtId="168" fontId="18" fillId="36" borderId="0" xfId="1" applyNumberFormat="1" applyFont="1" applyFill="1"/>
    <xf numFmtId="9" fontId="0" fillId="0" borderId="0" xfId="0" applyNumberFormat="1"/>
    <xf numFmtId="167" fontId="0" fillId="36" borderId="0" xfId="0" applyNumberFormat="1" applyFill="1"/>
    <xf numFmtId="2" fontId="16" fillId="36" borderId="0" xfId="1" applyNumberFormat="1" applyFont="1" applyFill="1" applyAlignment="1"/>
    <xf numFmtId="167" fontId="16" fillId="36" borderId="0" xfId="1" applyNumberFormat="1" applyFont="1" applyFill="1" applyAlignment="1"/>
    <xf numFmtId="9" fontId="1" fillId="0" borderId="0" xfId="1" applyFont="1" applyFill="1" applyAlignment="1"/>
    <xf numFmtId="2" fontId="16" fillId="36" borderId="10" xfId="1" applyNumberFormat="1" applyFont="1" applyFill="1" applyBorder="1" applyAlignment="1"/>
    <xf numFmtId="9" fontId="16" fillId="0" borderId="10" xfId="1" applyFont="1" applyFill="1" applyBorder="1" applyAlignment="1"/>
    <xf numFmtId="0" fontId="16" fillId="36" borderId="10" xfId="0" applyFont="1" applyFill="1" applyBorder="1"/>
    <xf numFmtId="9" fontId="16" fillId="0" borderId="10" xfId="0" applyNumberFormat="1" applyFont="1" applyBorder="1"/>
    <xf numFmtId="0" fontId="24" fillId="0" borderId="0" xfId="0" applyFont="1" applyFill="1"/>
    <xf numFmtId="168" fontId="25" fillId="0" borderId="0" xfId="1" applyNumberFormat="1" applyFont="1" applyFill="1"/>
    <xf numFmtId="168" fontId="24" fillId="0" borderId="0" xfId="1" applyNumberFormat="1" applyFont="1" applyFill="1"/>
    <xf numFmtId="9" fontId="24" fillId="0" borderId="0" xfId="1" applyFont="1" applyFill="1"/>
    <xf numFmtId="9" fontId="26" fillId="0" borderId="0" xfId="0" applyNumberFormat="1" applyFont="1"/>
    <xf numFmtId="169" fontId="20" fillId="0" borderId="0" xfId="0" applyNumberFormat="1" applyFont="1" applyAlignment="1">
      <alignment wrapText="1"/>
    </xf>
    <xf numFmtId="169" fontId="0" fillId="0" borderId="0" xfId="0" applyNumberFormat="1"/>
    <xf numFmtId="169" fontId="0" fillId="39" borderId="0" xfId="0" applyNumberFormat="1" applyFill="1"/>
    <xf numFmtId="169" fontId="0" fillId="40" borderId="0" xfId="0" applyNumberFormat="1" applyFill="1"/>
    <xf numFmtId="169" fontId="0" fillId="36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7" formatCode="&quot;£&quot;#,##0"/>
    </dxf>
    <dxf>
      <numFmt numFmtId="167" formatCode="&quot;£&quot;#,##0"/>
    </dxf>
    <dxf>
      <numFmt numFmtId="13" formatCode="0%"/>
    </dxf>
    <dxf>
      <numFmt numFmtId="167" formatCode="&quot;£&quot;#,##0"/>
    </dxf>
    <dxf>
      <numFmt numFmtId="167" formatCode="&quot;£&quot;#,##0"/>
    </dxf>
    <dxf>
      <numFmt numFmtId="13" formatCode="0%"/>
    </dxf>
  </dxfs>
  <tableStyles count="0" defaultTableStyle="TableStyleMedium2" defaultPivotStyle="PivotStyleLight16"/>
  <colors>
    <mruColors>
      <color rgb="FFFDAEB6"/>
      <color rgb="FFCE6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worksheet" Target="worksheets/sheet18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34" Type="http://schemas.openxmlformats.org/officeDocument/2006/relationships/styles" Target="styles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7.xml"/><Relationship Id="rId33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worksheet" Target="worksheets/sheet16.xml"/><Relationship Id="rId32" Type="http://schemas.openxmlformats.org/officeDocument/2006/relationships/pivotCacheDefinition" Target="pivotCache/pivotCacheDefinition3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worksheet" Target="worksheets/sheet20.xml"/><Relationship Id="rId36" Type="http://schemas.openxmlformats.org/officeDocument/2006/relationships/calcChain" Target="calcChain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31" Type="http://schemas.openxmlformats.org/officeDocument/2006/relationships/pivotCacheDefinition" Target="pivotCache/pivotCacheDefinition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worksheet" Target="worksheets/sheet19.xml"/><Relationship Id="rId30" Type="http://schemas.openxmlformats.org/officeDocument/2006/relationships/pivotCacheDefinition" Target="pivotCache/pivotCacheDefinition1.xml"/><Relationship Id="rId35" Type="http://schemas.openxmlformats.org/officeDocument/2006/relationships/sharedStrings" Target="sharedStrings.xml"/><Relationship Id="rId8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'2.5_histo_data'!$N$19:$V$19</c:f>
              <c:numCache>
                <c:formatCode>General</c:formatCode>
                <c:ptCount val="9"/>
                <c:pt idx="0">
                  <c:v>367</c:v>
                </c:pt>
                <c:pt idx="1">
                  <c:v>376</c:v>
                </c:pt>
                <c:pt idx="2">
                  <c:v>2387</c:v>
                </c:pt>
                <c:pt idx="3">
                  <c:v>9291</c:v>
                </c:pt>
                <c:pt idx="4">
                  <c:v>10228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8-1846-97AD-C72AA69E67B9}"/>
            </c:ext>
          </c:extLst>
        </c:ser>
        <c:ser>
          <c:idx val="2"/>
          <c:order val="1"/>
          <c:tx>
            <c:strRef>
              <c:f>'2.5_histo_data'!$M$20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'2.5_histo_data'!$N$20:$U$20</c:f>
              <c:numCache>
                <c:formatCode>General</c:formatCode>
                <c:ptCount val="8"/>
                <c:pt idx="0">
                  <c:v>0</c:v>
                </c:pt>
                <c:pt idx="1">
                  <c:v>1495</c:v>
                </c:pt>
                <c:pt idx="2">
                  <c:v>2647</c:v>
                </c:pt>
                <c:pt idx="3">
                  <c:v>11085</c:v>
                </c:pt>
                <c:pt idx="4">
                  <c:v>11811</c:v>
                </c:pt>
                <c:pt idx="5">
                  <c:v>17310</c:v>
                </c:pt>
                <c:pt idx="6">
                  <c:v>15265</c:v>
                </c:pt>
                <c:pt idx="7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8-1846-97AD-C72AA69E67B9}"/>
            </c:ext>
          </c:extLst>
        </c:ser>
        <c:ser>
          <c:idx val="1"/>
          <c:order val="2"/>
          <c:tx>
            <c:strRef>
              <c:f>'2.5_histo_data'!$M$21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'2.5_histo_data'!$N$21:$U$21</c:f>
              <c:numCache>
                <c:formatCode>General</c:formatCode>
                <c:ptCount val="8"/>
                <c:pt idx="0">
                  <c:v>0</c:v>
                </c:pt>
                <c:pt idx="1">
                  <c:v>478</c:v>
                </c:pt>
                <c:pt idx="2">
                  <c:v>1068</c:v>
                </c:pt>
                <c:pt idx="3">
                  <c:v>1166</c:v>
                </c:pt>
                <c:pt idx="4">
                  <c:v>3266</c:v>
                </c:pt>
                <c:pt idx="5">
                  <c:v>10653</c:v>
                </c:pt>
                <c:pt idx="6">
                  <c:v>40831</c:v>
                </c:pt>
                <c:pt idx="7">
                  <c:v>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8-1846-97AD-C72AA69E67B9}"/>
            </c:ext>
          </c:extLst>
        </c:ser>
        <c:ser>
          <c:idx val="0"/>
          <c:order val="3"/>
          <c:tx>
            <c:strRef>
              <c:f>'2.5_histo_data'!$M$22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'2.5_histo_data'!$N$22:$U$22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3712</c:v>
                </c:pt>
                <c:pt idx="6">
                  <c:v>17024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8-1846-97AD-C72AA69E67B9}"/>
            </c:ext>
          </c:extLst>
        </c:ser>
        <c:ser>
          <c:idx val="4"/>
          <c:order val="4"/>
          <c:tx>
            <c:strRef>
              <c:f>'2.5_histo_data'!$M$23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'2.5_histo_data'!$N$23:$U$23</c:f>
              <c:numCache>
                <c:formatCode>General</c:formatCode>
                <c:ptCount val="8"/>
                <c:pt idx="0">
                  <c:v>0</c:v>
                </c:pt>
                <c:pt idx="1">
                  <c:v>528</c:v>
                </c:pt>
                <c:pt idx="2">
                  <c:v>700</c:v>
                </c:pt>
                <c:pt idx="3">
                  <c:v>1130</c:v>
                </c:pt>
                <c:pt idx="4">
                  <c:v>3619</c:v>
                </c:pt>
                <c:pt idx="5">
                  <c:v>7033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8-1846-97AD-C72AA69E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aged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</a:t>
            </a:r>
            <a:r>
              <a:rPr lang="en-GB" sz="1800" baseline="0"/>
              <a:t> loss against salary now for ages bands 23-66, CPI 2.8%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'2.8_histo_data'!$A$14</c:f>
              <c:strCache>
                <c:ptCount val="1"/>
                <c:pt idx="0">
                  <c:v>66.00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'2.8_histo_data'!$B$14:$AF$14</c:f>
              <c:numCache>
                <c:formatCode>0%</c:formatCode>
                <c:ptCount val="31"/>
                <c:pt idx="0">
                  <c:v>-0.125</c:v>
                </c:pt>
                <c:pt idx="1">
                  <c:v>-0.10714285714285714</c:v>
                </c:pt>
                <c:pt idx="2">
                  <c:v>-8.3333333333333329E-2</c:v>
                </c:pt>
                <c:pt idx="3">
                  <c:v>-5.8823529411764705E-2</c:v>
                </c:pt>
                <c:pt idx="4">
                  <c:v>-6.8181818181818177E-2</c:v>
                </c:pt>
                <c:pt idx="5">
                  <c:v>-6.4814814814814811E-2</c:v>
                </c:pt>
                <c:pt idx="6">
                  <c:v>-7.03125E-2</c:v>
                </c:pt>
                <c:pt idx="7">
                  <c:v>-6.7567567567567571E-2</c:v>
                </c:pt>
                <c:pt idx="8">
                  <c:v>-9.5238095238095233E-2</c:v>
                </c:pt>
                <c:pt idx="9">
                  <c:v>-0.10638297872340426</c:v>
                </c:pt>
                <c:pt idx="10">
                  <c:v>-0.11538461538461539</c:v>
                </c:pt>
                <c:pt idx="11">
                  <c:v>-0.13157894736842105</c:v>
                </c:pt>
                <c:pt idx="12">
                  <c:v>-0.12605042016806722</c:v>
                </c:pt>
                <c:pt idx="13">
                  <c:v>-0.12295081967213115</c:v>
                </c:pt>
                <c:pt idx="14">
                  <c:v>-0.12</c:v>
                </c:pt>
                <c:pt idx="15">
                  <c:v>-0.1171875</c:v>
                </c:pt>
                <c:pt idx="16">
                  <c:v>-0.11450381679389313</c:v>
                </c:pt>
                <c:pt idx="17">
                  <c:v>-0.11194029850746269</c:v>
                </c:pt>
                <c:pt idx="18">
                  <c:v>-0.10948905109489052</c:v>
                </c:pt>
                <c:pt idx="19">
                  <c:v>-0.10714285714285714</c:v>
                </c:pt>
                <c:pt idx="20">
                  <c:v>-0.1048951048951049</c:v>
                </c:pt>
                <c:pt idx="21">
                  <c:v>-0.10273972602739725</c:v>
                </c:pt>
                <c:pt idx="22">
                  <c:v>-0.10067114093959731</c:v>
                </c:pt>
                <c:pt idx="23">
                  <c:v>-9.8684210526315791E-2</c:v>
                </c:pt>
                <c:pt idx="24">
                  <c:v>-9.6774193548387094E-2</c:v>
                </c:pt>
                <c:pt idx="25">
                  <c:v>-9.49367088607595E-2</c:v>
                </c:pt>
                <c:pt idx="26">
                  <c:v>-9.3167701863354033E-2</c:v>
                </c:pt>
                <c:pt idx="27">
                  <c:v>-9.1463414634146339E-2</c:v>
                </c:pt>
                <c:pt idx="28">
                  <c:v>-8.9820359281437126E-2</c:v>
                </c:pt>
                <c:pt idx="29">
                  <c:v>-8.8235294117647065E-2</c:v>
                </c:pt>
                <c:pt idx="30">
                  <c:v>-6.965174129353234E-2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8-7645-A782-A1123201438B}"/>
            </c:ext>
          </c:extLst>
        </c:ser>
        <c:ser>
          <c:idx val="9"/>
          <c:order val="1"/>
          <c:tx>
            <c:strRef>
              <c:f>'2.8_histo_data'!$A$13</c:f>
              <c:strCache>
                <c:ptCount val="1"/>
                <c:pt idx="0">
                  <c:v>63.00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'2.8_histo_data'!$B$13:$AF$13</c:f>
              <c:numCache>
                <c:formatCode>0%</c:formatCode>
                <c:ptCount val="31"/>
                <c:pt idx="0">
                  <c:v>-0.14285714285714285</c:v>
                </c:pt>
                <c:pt idx="1">
                  <c:v>-0.14772727272727273</c:v>
                </c:pt>
                <c:pt idx="2">
                  <c:v>-0.14666666666666667</c:v>
                </c:pt>
                <c:pt idx="3">
                  <c:v>-0.15566037735849056</c:v>
                </c:pt>
                <c:pt idx="4">
                  <c:v>-0.14814814814814814</c:v>
                </c:pt>
                <c:pt idx="5">
                  <c:v>-0.14759036144578314</c:v>
                </c:pt>
                <c:pt idx="6">
                  <c:v>-0.14795918367346939</c:v>
                </c:pt>
                <c:pt idx="7">
                  <c:v>-0.15265486725663716</c:v>
                </c:pt>
                <c:pt idx="8">
                  <c:v>-0.193359375</c:v>
                </c:pt>
                <c:pt idx="9">
                  <c:v>-0.23170731707317074</c:v>
                </c:pt>
                <c:pt idx="10">
                  <c:v>-0.26257861635220126</c:v>
                </c:pt>
                <c:pt idx="11">
                  <c:v>-0.28674351585014407</c:v>
                </c:pt>
                <c:pt idx="12">
                  <c:v>-0.28194444444444444</c:v>
                </c:pt>
                <c:pt idx="13">
                  <c:v>-0.27702702702702703</c:v>
                </c:pt>
                <c:pt idx="14">
                  <c:v>-0.27044854881266489</c:v>
                </c:pt>
                <c:pt idx="15">
                  <c:v>-0.26417525773195877</c:v>
                </c:pt>
                <c:pt idx="16">
                  <c:v>-0.25818639798488663</c:v>
                </c:pt>
                <c:pt idx="17">
                  <c:v>-0.25</c:v>
                </c:pt>
                <c:pt idx="18">
                  <c:v>-0.24457831325301205</c:v>
                </c:pt>
                <c:pt idx="19">
                  <c:v>-0.23938679245283018</c:v>
                </c:pt>
                <c:pt idx="20">
                  <c:v>-0.23441108545034642</c:v>
                </c:pt>
                <c:pt idx="21">
                  <c:v>-0.23137697516930023</c:v>
                </c:pt>
                <c:pt idx="22">
                  <c:v>-0.22676991150442477</c:v>
                </c:pt>
                <c:pt idx="23">
                  <c:v>-0.22234273318872017</c:v>
                </c:pt>
                <c:pt idx="24">
                  <c:v>-0.21808510638297873</c:v>
                </c:pt>
                <c:pt idx="25">
                  <c:v>-0.21398747390396661</c:v>
                </c:pt>
                <c:pt idx="26">
                  <c:v>-0.20799180327868852</c:v>
                </c:pt>
                <c:pt idx="27">
                  <c:v>-0.20422535211267606</c:v>
                </c:pt>
                <c:pt idx="28">
                  <c:v>-0.20059288537549408</c:v>
                </c:pt>
                <c:pt idx="29">
                  <c:v>-0.19708737864077669</c:v>
                </c:pt>
                <c:pt idx="30">
                  <c:v>-0.16612111292962356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8-7645-A782-A1123201438B}"/>
            </c:ext>
          </c:extLst>
        </c:ser>
        <c:ser>
          <c:idx val="7"/>
          <c:order val="2"/>
          <c:tx>
            <c:strRef>
              <c:f>'2.8_histo_data'!$A$12</c:f>
              <c:strCache>
                <c:ptCount val="1"/>
                <c:pt idx="0">
                  <c:v>58.00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'2.8_histo_data'!$B$11:$AF$11</c:f>
              <c:numCache>
                <c:formatCode>0%</c:formatCode>
                <c:ptCount val="31"/>
                <c:pt idx="0">
                  <c:v>-0.21568627450980393</c:v>
                </c:pt>
                <c:pt idx="1">
                  <c:v>-0.20779220779220781</c:v>
                </c:pt>
                <c:pt idx="2">
                  <c:v>-0.20233463035019456</c:v>
                </c:pt>
                <c:pt idx="3">
                  <c:v>-0.20221606648199447</c:v>
                </c:pt>
                <c:pt idx="4">
                  <c:v>-0.20474137931034483</c:v>
                </c:pt>
                <c:pt idx="5">
                  <c:v>-0.20334507042253522</c:v>
                </c:pt>
                <c:pt idx="6">
                  <c:v>-0.21162444113263784</c:v>
                </c:pt>
                <c:pt idx="7">
                  <c:v>-0.24741602067183463</c:v>
                </c:pt>
                <c:pt idx="8">
                  <c:v>-0.29475484606613456</c:v>
                </c:pt>
                <c:pt idx="9">
                  <c:v>-0.33180428134556578</c:v>
                </c:pt>
                <c:pt idx="10">
                  <c:v>-0.35938945420906571</c:v>
                </c:pt>
                <c:pt idx="11">
                  <c:v>-0.36652173913043479</c:v>
                </c:pt>
                <c:pt idx="12">
                  <c:v>-0.35678180286436395</c:v>
                </c:pt>
                <c:pt idx="13">
                  <c:v>-0.34741591468416733</c:v>
                </c:pt>
                <c:pt idx="14">
                  <c:v>-0.33905750798722045</c:v>
                </c:pt>
                <c:pt idx="15">
                  <c:v>-0.32982866043613707</c:v>
                </c:pt>
                <c:pt idx="16">
                  <c:v>-0.32180851063829785</c:v>
                </c:pt>
                <c:pt idx="17">
                  <c:v>-0.31467753891771683</c:v>
                </c:pt>
                <c:pt idx="18">
                  <c:v>-0.30666183924692253</c:v>
                </c:pt>
                <c:pt idx="19">
                  <c:v>-0.29971691436659592</c:v>
                </c:pt>
                <c:pt idx="20">
                  <c:v>-0.29287690179806364</c:v>
                </c:pt>
                <c:pt idx="21">
                  <c:v>-0.28653585926928282</c:v>
                </c:pt>
                <c:pt idx="22">
                  <c:v>-0.28046357615894041</c:v>
                </c:pt>
                <c:pt idx="23">
                  <c:v>-0.27446532728451067</c:v>
                </c:pt>
                <c:pt idx="24">
                  <c:v>-0.2688888888888889</c:v>
                </c:pt>
                <c:pt idx="25">
                  <c:v>-0.26353453640323582</c:v>
                </c:pt>
                <c:pt idx="26">
                  <c:v>-0.25823170731707318</c:v>
                </c:pt>
                <c:pt idx="27">
                  <c:v>-0.25328947368421051</c:v>
                </c:pt>
                <c:pt idx="28">
                  <c:v>-0.24897360703812316</c:v>
                </c:pt>
                <c:pt idx="29">
                  <c:v>-0.24381116868163499</c:v>
                </c:pt>
                <c:pt idx="30">
                  <c:v>-0.20438131921039962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8-7645-A782-A1123201438B}"/>
            </c:ext>
          </c:extLst>
        </c:ser>
        <c:ser>
          <c:idx val="6"/>
          <c:order val="3"/>
          <c:tx>
            <c:strRef>
              <c:f>'2.8_histo_data'!$A$11</c:f>
              <c:strCache>
                <c:ptCount val="1"/>
                <c:pt idx="0">
                  <c:v>53.00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'2.8_histo_data'!$B$10:$AF$10</c:f>
              <c:numCache>
                <c:formatCode>0%</c:formatCode>
                <c:ptCount val="31"/>
                <c:pt idx="0">
                  <c:v>-0.23239436619718309</c:v>
                </c:pt>
                <c:pt idx="1">
                  <c:v>-0.21830985915492956</c:v>
                </c:pt>
                <c:pt idx="2">
                  <c:v>-0.21988795518207283</c:v>
                </c:pt>
                <c:pt idx="3">
                  <c:v>-0.22155688622754491</c:v>
                </c:pt>
                <c:pt idx="4">
                  <c:v>-0.21928460342146189</c:v>
                </c:pt>
                <c:pt idx="5">
                  <c:v>-0.22045743329097839</c:v>
                </c:pt>
                <c:pt idx="6">
                  <c:v>-0.24327233584499461</c:v>
                </c:pt>
                <c:pt idx="7">
                  <c:v>-0.28424976700838772</c:v>
                </c:pt>
                <c:pt idx="8">
                  <c:v>-0.32730263157894735</c:v>
                </c:pt>
                <c:pt idx="9">
                  <c:v>-0.3612950699043414</c:v>
                </c:pt>
                <c:pt idx="10">
                  <c:v>-0.37989203778677461</c:v>
                </c:pt>
                <c:pt idx="11">
                  <c:v>-0.38028169014084506</c:v>
                </c:pt>
                <c:pt idx="12">
                  <c:v>-0.37011779293242403</c:v>
                </c:pt>
                <c:pt idx="13">
                  <c:v>-0.35985533453887886</c:v>
                </c:pt>
                <c:pt idx="14">
                  <c:v>-0.35014662756598242</c:v>
                </c:pt>
                <c:pt idx="15">
                  <c:v>-0.3409480296973158</c:v>
                </c:pt>
                <c:pt idx="16">
                  <c:v>-0.332220367278798</c:v>
                </c:pt>
                <c:pt idx="17">
                  <c:v>-0.32356134636264927</c:v>
                </c:pt>
                <c:pt idx="18">
                  <c:v>-0.31567796610169491</c:v>
                </c:pt>
                <c:pt idx="19">
                  <c:v>-0.3081695966907963</c:v>
                </c:pt>
                <c:pt idx="20">
                  <c:v>-0.30101010101010101</c:v>
                </c:pt>
                <c:pt idx="21">
                  <c:v>-0.29417571569595263</c:v>
                </c:pt>
                <c:pt idx="22">
                  <c:v>-0.28812741312741313</c:v>
                </c:pt>
                <c:pt idx="23">
                  <c:v>-0.2818696883852691</c:v>
                </c:pt>
                <c:pt idx="24">
                  <c:v>-0.27587800369685767</c:v>
                </c:pt>
                <c:pt idx="25">
                  <c:v>-0.27013574660633483</c:v>
                </c:pt>
                <c:pt idx="26">
                  <c:v>-0.2646276595744681</c:v>
                </c:pt>
                <c:pt idx="27">
                  <c:v>-0.25933970460469158</c:v>
                </c:pt>
                <c:pt idx="28">
                  <c:v>-0.25425894378194208</c:v>
                </c:pt>
                <c:pt idx="29">
                  <c:v>-0.24937343358395989</c:v>
                </c:pt>
                <c:pt idx="30">
                  <c:v>-0.20750782064650677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8-7645-A782-A1123201438B}"/>
            </c:ext>
          </c:extLst>
        </c:ser>
        <c:ser>
          <c:idx val="8"/>
          <c:order val="4"/>
          <c:tx>
            <c:strRef>
              <c:f>'2.8_histo_data'!$A$10</c:f>
              <c:strCache>
                <c:ptCount val="1"/>
                <c:pt idx="0">
                  <c:v>48.00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'2.8_histo_data'!$B$12:$AF$12</c:f>
              <c:numCache>
                <c:formatCode>0%</c:formatCode>
                <c:ptCount val="31"/>
                <c:pt idx="0">
                  <c:v>-0.1875</c:v>
                </c:pt>
                <c:pt idx="1">
                  <c:v>-0.18041237113402062</c:v>
                </c:pt>
                <c:pt idx="2">
                  <c:v>-0.18098159509202455</c:v>
                </c:pt>
                <c:pt idx="3">
                  <c:v>-0.18260869565217391</c:v>
                </c:pt>
                <c:pt idx="4">
                  <c:v>-0.18305084745762712</c:v>
                </c:pt>
                <c:pt idx="5">
                  <c:v>-0.18144044321329639</c:v>
                </c:pt>
                <c:pt idx="6">
                  <c:v>-0.18075117370892019</c:v>
                </c:pt>
                <c:pt idx="7">
                  <c:v>-0.20630081300813008</c:v>
                </c:pt>
                <c:pt idx="8">
                  <c:v>-0.2553763440860215</c:v>
                </c:pt>
                <c:pt idx="9">
                  <c:v>-0.29407051282051283</c:v>
                </c:pt>
                <c:pt idx="10">
                  <c:v>-0.3253623188405797</c:v>
                </c:pt>
                <c:pt idx="11">
                  <c:v>-0.34429530201342284</c:v>
                </c:pt>
                <c:pt idx="12">
                  <c:v>-0.33571428571428569</c:v>
                </c:pt>
                <c:pt idx="13">
                  <c:v>-0.32721518987341774</c:v>
                </c:pt>
                <c:pt idx="14">
                  <c:v>-0.31913580246913581</c:v>
                </c:pt>
                <c:pt idx="15">
                  <c:v>-0.31144578313253013</c:v>
                </c:pt>
                <c:pt idx="16">
                  <c:v>-0.30411764705882355</c:v>
                </c:pt>
                <c:pt idx="17">
                  <c:v>-0.29712643678160922</c:v>
                </c:pt>
                <c:pt idx="18">
                  <c:v>-0.29044943820224717</c:v>
                </c:pt>
                <c:pt idx="19">
                  <c:v>-0.28406593406593406</c:v>
                </c:pt>
                <c:pt idx="20">
                  <c:v>-0.27795698924731183</c:v>
                </c:pt>
                <c:pt idx="21">
                  <c:v>-0.27210526315789474</c:v>
                </c:pt>
                <c:pt idx="22">
                  <c:v>-0.26622039134912462</c:v>
                </c:pt>
                <c:pt idx="23">
                  <c:v>-0.26084762865792127</c:v>
                </c:pt>
                <c:pt idx="24">
                  <c:v>-0.25568743818001977</c:v>
                </c:pt>
                <c:pt idx="25">
                  <c:v>-0.25072744907856448</c:v>
                </c:pt>
                <c:pt idx="26">
                  <c:v>-0.24595623215984777</c:v>
                </c:pt>
                <c:pt idx="27">
                  <c:v>-0.24136321195144725</c:v>
                </c:pt>
                <c:pt idx="28">
                  <c:v>-0.23693858845096241</c:v>
                </c:pt>
                <c:pt idx="29">
                  <c:v>-0.23267326732673269</c:v>
                </c:pt>
                <c:pt idx="30">
                  <c:v>-0.19553706505295007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8-7645-A782-A1123201438B}"/>
            </c:ext>
          </c:extLst>
        </c:ser>
        <c:ser>
          <c:idx val="5"/>
          <c:order val="5"/>
          <c:tx>
            <c:strRef>
              <c:f>'2.8_histo_data'!$A$9</c:f>
              <c:strCache>
                <c:ptCount val="1"/>
                <c:pt idx="0">
                  <c:v>43.00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'2.8_histo_data'!$B$9:$AF$9</c:f>
              <c:numCache>
                <c:formatCode>0%</c:formatCode>
                <c:ptCount val="31"/>
                <c:pt idx="0">
                  <c:v>-0.24456521739130435</c:v>
                </c:pt>
                <c:pt idx="1">
                  <c:v>-0.23826714801444043</c:v>
                </c:pt>
                <c:pt idx="2">
                  <c:v>-0.23650107991360692</c:v>
                </c:pt>
                <c:pt idx="3">
                  <c:v>-0.23456790123456789</c:v>
                </c:pt>
                <c:pt idx="4">
                  <c:v>-0.23469387755102042</c:v>
                </c:pt>
                <c:pt idx="5">
                  <c:v>-0.24288518155053976</c:v>
                </c:pt>
                <c:pt idx="6">
                  <c:v>-0.27616279069767441</c:v>
                </c:pt>
                <c:pt idx="7">
                  <c:v>-0.31798561151079136</c:v>
                </c:pt>
                <c:pt idx="8">
                  <c:v>-0.35641677255400256</c:v>
                </c:pt>
                <c:pt idx="9">
                  <c:v>-0.38575498575498574</c:v>
                </c:pt>
                <c:pt idx="10">
                  <c:v>-0.39502908514013751</c:v>
                </c:pt>
                <c:pt idx="11">
                  <c:v>-0.3911290322580645</c:v>
                </c:pt>
                <c:pt idx="12">
                  <c:v>-0.37969741337237678</c:v>
                </c:pt>
                <c:pt idx="13">
                  <c:v>-0.36901942207484606</c:v>
                </c:pt>
                <c:pt idx="14">
                  <c:v>-0.35865561694290976</c:v>
                </c:pt>
                <c:pt idx="15">
                  <c:v>-0.34841021047917597</c:v>
                </c:pt>
                <c:pt idx="16">
                  <c:v>-0.33914559721011334</c:v>
                </c:pt>
                <c:pt idx="17">
                  <c:v>-0.33036093418259022</c:v>
                </c:pt>
                <c:pt idx="18">
                  <c:v>-0.32201986754966888</c:v>
                </c:pt>
                <c:pt idx="19">
                  <c:v>-0.31408962454582157</c:v>
                </c:pt>
                <c:pt idx="20">
                  <c:v>-0.30681370618353682</c:v>
                </c:pt>
                <c:pt idx="21">
                  <c:v>-0.29961538461538462</c:v>
                </c:pt>
                <c:pt idx="22">
                  <c:v>-0.29237128898910186</c:v>
                </c:pt>
                <c:pt idx="23">
                  <c:v>-0.28581925055106538</c:v>
                </c:pt>
                <c:pt idx="24">
                  <c:v>-0.27955443765720445</c:v>
                </c:pt>
                <c:pt idx="25">
                  <c:v>-0.27355836849507736</c:v>
                </c:pt>
                <c:pt idx="26">
                  <c:v>-0.26806607019958706</c:v>
                </c:pt>
                <c:pt idx="27">
                  <c:v>-0.26255476912706438</c:v>
                </c:pt>
                <c:pt idx="28">
                  <c:v>-0.25726552179656537</c:v>
                </c:pt>
                <c:pt idx="29">
                  <c:v>-0.25186144383295567</c:v>
                </c:pt>
                <c:pt idx="30">
                  <c:v>-0.20852318413294024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8-7645-A782-A1123201438B}"/>
            </c:ext>
          </c:extLst>
        </c:ser>
        <c:ser>
          <c:idx val="4"/>
          <c:order val="6"/>
          <c:tx>
            <c:strRef>
              <c:f>'2.8_histo_data'!$A$8</c:f>
              <c:strCache>
                <c:ptCount val="1"/>
                <c:pt idx="0">
                  <c:v>38.00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'2.8_histo_data'!$B$8:$AF$8</c:f>
              <c:numCache>
                <c:formatCode>0%</c:formatCode>
                <c:ptCount val="31"/>
                <c:pt idx="0">
                  <c:v>-0.25</c:v>
                </c:pt>
                <c:pt idx="1">
                  <c:v>-0.25145348837209303</c:v>
                </c:pt>
                <c:pt idx="2">
                  <c:v>-0.24825783972125434</c:v>
                </c:pt>
                <c:pt idx="3">
                  <c:v>-0.24906832298136647</c:v>
                </c:pt>
                <c:pt idx="4">
                  <c:v>-0.24903288201160542</c:v>
                </c:pt>
                <c:pt idx="5">
                  <c:v>-0.26996047430830039</c:v>
                </c:pt>
                <c:pt idx="6">
                  <c:v>-0.30756358768406961</c:v>
                </c:pt>
                <c:pt idx="7">
                  <c:v>-0.34695652173913044</c:v>
                </c:pt>
                <c:pt idx="8">
                  <c:v>-0.38235294117647056</c:v>
                </c:pt>
                <c:pt idx="9">
                  <c:v>-0.40190166975881264</c:v>
                </c:pt>
                <c:pt idx="10">
                  <c:v>-0.40524718126626191</c:v>
                </c:pt>
                <c:pt idx="11">
                  <c:v>-0.39838576158940397</c:v>
                </c:pt>
                <c:pt idx="12">
                  <c:v>-0.38650920736589273</c:v>
                </c:pt>
                <c:pt idx="13">
                  <c:v>-0.37480590062111802</c:v>
                </c:pt>
                <c:pt idx="14">
                  <c:v>-0.36379050489826675</c:v>
                </c:pt>
                <c:pt idx="15">
                  <c:v>-0.35340409956076135</c:v>
                </c:pt>
                <c:pt idx="16">
                  <c:v>-0.34359430604982205</c:v>
                </c:pt>
                <c:pt idx="17">
                  <c:v>-0.33431440443213295</c:v>
                </c:pt>
                <c:pt idx="18">
                  <c:v>-0.32552258934592043</c:v>
                </c:pt>
                <c:pt idx="19">
                  <c:v>-0.31718134034165574</c:v>
                </c:pt>
                <c:pt idx="20">
                  <c:v>-0.3092568866111467</c:v>
                </c:pt>
                <c:pt idx="21">
                  <c:v>-0.30171874999999998</c:v>
                </c:pt>
                <c:pt idx="22">
                  <c:v>-0.29423428920073214</c:v>
                </c:pt>
                <c:pt idx="23">
                  <c:v>-0.28739570917759238</c:v>
                </c:pt>
                <c:pt idx="24">
                  <c:v>-0.2808677926616191</c:v>
                </c:pt>
                <c:pt idx="25">
                  <c:v>-0.27462984054669703</c:v>
                </c:pt>
                <c:pt idx="26">
                  <c:v>-0.26866295264623957</c:v>
                </c:pt>
                <c:pt idx="27">
                  <c:v>-0.26294983642311887</c:v>
                </c:pt>
                <c:pt idx="28">
                  <c:v>-0.25747463961558997</c:v>
                </c:pt>
                <c:pt idx="29">
                  <c:v>-0.25222280334728031</c:v>
                </c:pt>
                <c:pt idx="30">
                  <c:v>-0.20790267011197244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8-7645-A782-A1123201438B}"/>
            </c:ext>
          </c:extLst>
        </c:ser>
        <c:ser>
          <c:idx val="3"/>
          <c:order val="7"/>
          <c:tx>
            <c:strRef>
              <c:f>'2.8_histo_data'!$A$7</c:f>
              <c:strCache>
                <c:ptCount val="1"/>
                <c:pt idx="0">
                  <c:v>33.00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'2.8_histo_data'!$B$7:$AF$7</c:f>
              <c:numCache>
                <c:formatCode>0%</c:formatCode>
                <c:ptCount val="31"/>
                <c:pt idx="0">
                  <c:v>-0.26811594202898553</c:v>
                </c:pt>
                <c:pt idx="1">
                  <c:v>-0.26385542168674697</c:v>
                </c:pt>
                <c:pt idx="2">
                  <c:v>-0.26262626262626265</c:v>
                </c:pt>
                <c:pt idx="3">
                  <c:v>-0.26210092687950565</c:v>
                </c:pt>
                <c:pt idx="4">
                  <c:v>-0.26762820512820512</c:v>
                </c:pt>
                <c:pt idx="5">
                  <c:v>-0.29914809960681521</c:v>
                </c:pt>
                <c:pt idx="6">
                  <c:v>-0.33804769828064335</c:v>
                </c:pt>
                <c:pt idx="7">
                  <c:v>-0.37457952907256126</c:v>
                </c:pt>
                <c:pt idx="8">
                  <c:v>-0.40361702127659577</c:v>
                </c:pt>
                <c:pt idx="9">
                  <c:v>-0.41445830085736557</c:v>
                </c:pt>
                <c:pt idx="10">
                  <c:v>-0.41285243500549251</c:v>
                </c:pt>
                <c:pt idx="11">
                  <c:v>-0.4043037088873338</c:v>
                </c:pt>
                <c:pt idx="12">
                  <c:v>-0.39097363083164299</c:v>
                </c:pt>
                <c:pt idx="13">
                  <c:v>-0.37855973813420624</c:v>
                </c:pt>
                <c:pt idx="14">
                  <c:v>-0.36722715736040606</c:v>
                </c:pt>
                <c:pt idx="15">
                  <c:v>-0.35626346568174821</c:v>
                </c:pt>
                <c:pt idx="16">
                  <c:v>-0.34593544530783027</c:v>
                </c:pt>
                <c:pt idx="17">
                  <c:v>-0.33599651365485184</c:v>
                </c:pt>
                <c:pt idx="18">
                  <c:v>-0.32678722803051707</c:v>
                </c:pt>
                <c:pt idx="19">
                  <c:v>-0.31834433443344334</c:v>
                </c:pt>
                <c:pt idx="20">
                  <c:v>-0.31007232788641842</c:v>
                </c:pt>
                <c:pt idx="21">
                  <c:v>-0.30221932114882505</c:v>
                </c:pt>
                <c:pt idx="22">
                  <c:v>-0.2945746306673459</c:v>
                </c:pt>
                <c:pt idx="23">
                  <c:v>-0.28747203579418346</c:v>
                </c:pt>
                <c:pt idx="24">
                  <c:v>-0.28070388349514563</c:v>
                </c:pt>
                <c:pt idx="25">
                  <c:v>-0.27448423049561299</c:v>
                </c:pt>
                <c:pt idx="26">
                  <c:v>-0.26831247102457118</c:v>
                </c:pt>
                <c:pt idx="27">
                  <c:v>-0.26241215143958285</c:v>
                </c:pt>
                <c:pt idx="28">
                  <c:v>-0.25660084313290438</c:v>
                </c:pt>
                <c:pt idx="29">
                  <c:v>-0.25119461337966986</c:v>
                </c:pt>
                <c:pt idx="30">
                  <c:v>-0.20592421277352785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8-7645-A782-A1123201438B}"/>
            </c:ext>
          </c:extLst>
        </c:ser>
        <c:ser>
          <c:idx val="2"/>
          <c:order val="8"/>
          <c:tx>
            <c:strRef>
              <c:f>'2.8_histo_data'!$A$6</c:f>
              <c:strCache>
                <c:ptCount val="1"/>
                <c:pt idx="0">
                  <c:v>28.00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'2.8_histo_data'!$B$6:$AF$6</c:f>
              <c:numCache>
                <c:formatCode>0%</c:formatCode>
                <c:ptCount val="31"/>
                <c:pt idx="0">
                  <c:v>-0.27607361963190186</c:v>
                </c:pt>
                <c:pt idx="1">
                  <c:v>-0.27448979591836736</c:v>
                </c:pt>
                <c:pt idx="2">
                  <c:v>-0.27444987775061125</c:v>
                </c:pt>
                <c:pt idx="3">
                  <c:v>-0.27506538796861379</c:v>
                </c:pt>
                <c:pt idx="4">
                  <c:v>-0.29070556309362278</c:v>
                </c:pt>
                <c:pt idx="5">
                  <c:v>-0.32713651498335183</c:v>
                </c:pt>
                <c:pt idx="6">
                  <c:v>-0.3651949271958666</c:v>
                </c:pt>
                <c:pt idx="7">
                  <c:v>-0.39865689865689868</c:v>
                </c:pt>
                <c:pt idx="8">
                  <c:v>-0.4193606974209953</c:v>
                </c:pt>
                <c:pt idx="9">
                  <c:v>-0.42376005361930297</c:v>
                </c:pt>
                <c:pt idx="10">
                  <c:v>-0.41866708780795958</c:v>
                </c:pt>
                <c:pt idx="11">
                  <c:v>-0.40758079130172153</c:v>
                </c:pt>
                <c:pt idx="12">
                  <c:v>-0.3937937062937063</c:v>
                </c:pt>
                <c:pt idx="13">
                  <c:v>-0.3808114961961116</c:v>
                </c:pt>
                <c:pt idx="14">
                  <c:v>-0.36855740387237523</c:v>
                </c:pt>
                <c:pt idx="15">
                  <c:v>-0.35706737120211363</c:v>
                </c:pt>
                <c:pt idx="16">
                  <c:v>-0.34652831155521396</c:v>
                </c:pt>
                <c:pt idx="17">
                  <c:v>-0.33619402985074626</c:v>
                </c:pt>
                <c:pt idx="18">
                  <c:v>-0.32660705654905753</c:v>
                </c:pt>
                <c:pt idx="19">
                  <c:v>-0.31778665413533835</c:v>
                </c:pt>
                <c:pt idx="20">
                  <c:v>-0.30905556825977587</c:v>
                </c:pt>
                <c:pt idx="21">
                  <c:v>-0.30093520374081495</c:v>
                </c:pt>
                <c:pt idx="22">
                  <c:v>-0.29323063571273594</c:v>
                </c:pt>
                <c:pt idx="23">
                  <c:v>-0.28597122302158273</c:v>
                </c:pt>
                <c:pt idx="24">
                  <c:v>-0.27900495458298924</c:v>
                </c:pt>
                <c:pt idx="25">
                  <c:v>-0.27237001209189843</c:v>
                </c:pt>
                <c:pt idx="26">
                  <c:v>-0.26624015748031499</c:v>
                </c:pt>
                <c:pt idx="27">
                  <c:v>-0.2600538772368674</c:v>
                </c:pt>
                <c:pt idx="28">
                  <c:v>-0.25428033866415806</c:v>
                </c:pt>
                <c:pt idx="29">
                  <c:v>-0.24894165286213879</c:v>
                </c:pt>
                <c:pt idx="30">
                  <c:v>-0.20280401859349229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E8-7645-A782-A1123201438B}"/>
            </c:ext>
          </c:extLst>
        </c:ser>
        <c:ser>
          <c:idx val="1"/>
          <c:order val="9"/>
          <c:tx>
            <c:strRef>
              <c:f>'2.8_histo_data'!$A$5</c:f>
              <c:strCache>
                <c:ptCount val="1"/>
                <c:pt idx="0">
                  <c:v>23.00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'2.8_histo_data'!$B$5:$AF$5</c:f>
              <c:numCache>
                <c:formatCode>0%</c:formatCode>
                <c:ptCount val="31"/>
                <c:pt idx="0">
                  <c:v>-0.2868421052631579</c:v>
                </c:pt>
                <c:pt idx="1">
                  <c:v>-0.2868421052631579</c:v>
                </c:pt>
                <c:pt idx="2">
                  <c:v>-0.28676470588235292</c:v>
                </c:pt>
                <c:pt idx="3">
                  <c:v>-0.28769692423105775</c:v>
                </c:pt>
                <c:pt idx="4">
                  <c:v>-0.3155283129013427</c:v>
                </c:pt>
                <c:pt idx="5">
                  <c:v>-0.35513126491646779</c:v>
                </c:pt>
                <c:pt idx="6">
                  <c:v>-0.39090909090909093</c:v>
                </c:pt>
                <c:pt idx="7">
                  <c:v>-0.41967730620834792</c:v>
                </c:pt>
                <c:pt idx="8">
                  <c:v>-0.43171040151754664</c:v>
                </c:pt>
                <c:pt idx="9">
                  <c:v>-0.43081207856933451</c:v>
                </c:pt>
                <c:pt idx="10">
                  <c:v>-0.42261904761904762</c:v>
                </c:pt>
                <c:pt idx="11">
                  <c:v>-0.40987294865007939</c:v>
                </c:pt>
                <c:pt idx="12">
                  <c:v>-0.3951798010711553</c:v>
                </c:pt>
                <c:pt idx="13">
                  <c:v>-0.3814623338257016</c:v>
                </c:pt>
                <c:pt idx="14">
                  <c:v>-0.36866523911491794</c:v>
                </c:pt>
                <c:pt idx="15">
                  <c:v>-0.3569290976058932</c:v>
                </c:pt>
                <c:pt idx="16">
                  <c:v>-0.34570791527313266</c:v>
                </c:pt>
                <c:pt idx="17">
                  <c:v>-0.33517077388672717</c:v>
                </c:pt>
                <c:pt idx="18">
                  <c:v>-0.32525697503671069</c:v>
                </c:pt>
                <c:pt idx="19">
                  <c:v>-0.3159127954360228</c:v>
                </c:pt>
                <c:pt idx="20">
                  <c:v>-0.30709051297286594</c:v>
                </c:pt>
                <c:pt idx="21">
                  <c:v>-0.29874759152215802</c:v>
                </c:pt>
                <c:pt idx="22">
                  <c:v>-0.29071294559099436</c:v>
                </c:pt>
                <c:pt idx="23">
                  <c:v>-0.28322061780296109</c:v>
                </c:pt>
                <c:pt idx="24">
                  <c:v>-0.2761047754811119</c:v>
                </c:pt>
                <c:pt idx="25">
                  <c:v>-0.26951155918651137</c:v>
                </c:pt>
                <c:pt idx="26">
                  <c:v>-0.26306413301662707</c:v>
                </c:pt>
                <c:pt idx="27">
                  <c:v>-0.25691797845898923</c:v>
                </c:pt>
                <c:pt idx="28">
                  <c:v>-0.25105246113989638</c:v>
                </c:pt>
                <c:pt idx="29">
                  <c:v>-0.24544878898211175</c:v>
                </c:pt>
                <c:pt idx="30">
                  <c:v>-0.19888404309902513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E8-7645-A782-A1123201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19712"/>
        <c:axId val="704493472"/>
      </c:lineChart>
      <c:catAx>
        <c:axId val="6859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Salary 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3472"/>
        <c:crosses val="autoZero"/>
        <c:auto val="1"/>
        <c:lblAlgn val="ctr"/>
        <c:lblOffset val="100"/>
        <c:noMultiLvlLbl val="0"/>
      </c:catAx>
      <c:valAx>
        <c:axId val="704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4326</c:v>
                </c:pt>
                <c:pt idx="5">
                  <c:v>1428</c:v>
                </c:pt>
                <c:pt idx="6">
                  <c:v>4342</c:v>
                </c:pt>
                <c:pt idx="7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AF48-BC6C-63E3B89C18B2}"/>
            </c:ext>
          </c:extLst>
        </c:ser>
        <c:ser>
          <c:idx val="2"/>
          <c:order val="1"/>
          <c:tx>
            <c:strRef>
              <c:f>'2.5_histo_data'!$A$20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'2.5_histo_data'!$B$20:$I$20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10310</c:v>
                </c:pt>
                <c:pt idx="5">
                  <c:v>11385</c:v>
                </c:pt>
                <c:pt idx="6">
                  <c:v>21145</c:v>
                </c:pt>
                <c:pt idx="7">
                  <c:v>14917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AF48-BC6C-63E3B89C18B2}"/>
            </c:ext>
          </c:extLst>
        </c:ser>
        <c:ser>
          <c:idx val="1"/>
          <c:order val="2"/>
          <c:tx>
            <c:strRef>
              <c:f>'2.5_histo_data'!$A$21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8500</c:v>
                </c:pt>
                <c:pt idx="4">
                  <c:v>6330</c:v>
                </c:pt>
                <c:pt idx="5">
                  <c:v>10940</c:v>
                </c:pt>
                <c:pt idx="6">
                  <c:v>29064</c:v>
                </c:pt>
                <c:pt idx="7">
                  <c:v>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AF48-BC6C-63E3B89C18B2}"/>
            </c:ext>
          </c:extLst>
        </c:ser>
        <c:ser>
          <c:idx val="0"/>
          <c:order val="3"/>
          <c:tx>
            <c:strRef>
              <c:f>'2.5_histo_data'!$A$22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12575</c:v>
                </c:pt>
                <c:pt idx="4">
                  <c:v>5008</c:v>
                </c:pt>
                <c:pt idx="5">
                  <c:v>10757</c:v>
                </c:pt>
                <c:pt idx="6">
                  <c:v>18569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AF48-BC6C-63E3B89C18B2}"/>
            </c:ext>
          </c:extLst>
        </c:ser>
        <c:ser>
          <c:idx val="8"/>
          <c:order val="4"/>
          <c:tx>
            <c:strRef>
              <c:f>'2.5_histo_data'!$A$23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'2.5_histo_data'!$B$23:$I$23</c:f>
              <c:numCache>
                <c:formatCode>General</c:formatCode>
                <c:ptCount val="8"/>
                <c:pt idx="0">
                  <c:v>367</c:v>
                </c:pt>
                <c:pt idx="1">
                  <c:v>2877</c:v>
                </c:pt>
                <c:pt idx="2">
                  <c:v>7750</c:v>
                </c:pt>
                <c:pt idx="3">
                  <c:v>1548</c:v>
                </c:pt>
                <c:pt idx="4">
                  <c:v>2950</c:v>
                </c:pt>
                <c:pt idx="5">
                  <c:v>4198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AF48-BC6C-63E3B89C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aged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'2.8_histo_data'!$N$19:$V$19</c:f>
              <c:numCache>
                <c:formatCode>General</c:formatCode>
                <c:ptCount val="9"/>
                <c:pt idx="0">
                  <c:v>0</c:v>
                </c:pt>
                <c:pt idx="1">
                  <c:v>743</c:v>
                </c:pt>
                <c:pt idx="2">
                  <c:v>1900</c:v>
                </c:pt>
                <c:pt idx="3">
                  <c:v>2584</c:v>
                </c:pt>
                <c:pt idx="4">
                  <c:v>8846</c:v>
                </c:pt>
                <c:pt idx="5">
                  <c:v>8576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8-EB48-8B40-4DD05363A017}"/>
            </c:ext>
          </c:extLst>
        </c:ser>
        <c:ser>
          <c:idx val="2"/>
          <c:order val="1"/>
          <c:tx>
            <c:strRef>
              <c:f>'2.8_histo_data'!$M$20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'2.8_histo_data'!$N$20:$V$20</c:f>
              <c:numCache>
                <c:formatCode>General</c:formatCode>
                <c:ptCount val="9"/>
                <c:pt idx="0">
                  <c:v>0</c:v>
                </c:pt>
                <c:pt idx="1">
                  <c:v>1495</c:v>
                </c:pt>
                <c:pt idx="2">
                  <c:v>2004</c:v>
                </c:pt>
                <c:pt idx="3">
                  <c:v>3739</c:v>
                </c:pt>
                <c:pt idx="4">
                  <c:v>14119</c:v>
                </c:pt>
                <c:pt idx="5">
                  <c:v>9019</c:v>
                </c:pt>
                <c:pt idx="6">
                  <c:v>18776</c:v>
                </c:pt>
                <c:pt idx="7">
                  <c:v>12183</c:v>
                </c:pt>
                <c:pt idx="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8-EB48-8B40-4DD05363A017}"/>
            </c:ext>
          </c:extLst>
        </c:ser>
        <c:ser>
          <c:idx val="1"/>
          <c:order val="2"/>
          <c:tx>
            <c:strRef>
              <c:f>'2.8_histo_data'!$M$21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'2.8_histo_data'!$N$21:$V$21</c:f>
              <c:numCache>
                <c:formatCode>General</c:formatCode>
                <c:ptCount val="9"/>
                <c:pt idx="0">
                  <c:v>0</c:v>
                </c:pt>
                <c:pt idx="1">
                  <c:v>478</c:v>
                </c:pt>
                <c:pt idx="2">
                  <c:v>1068</c:v>
                </c:pt>
                <c:pt idx="3">
                  <c:v>1166</c:v>
                </c:pt>
                <c:pt idx="4">
                  <c:v>1035</c:v>
                </c:pt>
                <c:pt idx="5">
                  <c:v>9211</c:v>
                </c:pt>
                <c:pt idx="6">
                  <c:v>10199</c:v>
                </c:pt>
                <c:pt idx="7">
                  <c:v>37274</c:v>
                </c:pt>
                <c:pt idx="8">
                  <c:v>16357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8-EB48-8B40-4DD05363A017}"/>
            </c:ext>
          </c:extLst>
        </c:ser>
        <c:ser>
          <c:idx val="0"/>
          <c:order val="3"/>
          <c:tx>
            <c:strRef>
              <c:f>'2.8_histo_data'!$M$22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'2.8_histo_data'!$N$22:$V$22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2295</c:v>
                </c:pt>
                <c:pt idx="6">
                  <c:v>7461</c:v>
                </c:pt>
                <c:pt idx="7">
                  <c:v>10980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8-EB48-8B40-4DD05363A017}"/>
            </c:ext>
          </c:extLst>
        </c:ser>
        <c:ser>
          <c:idx val="4"/>
          <c:order val="4"/>
          <c:tx>
            <c:strRef>
              <c:f>'2.8_histo_data'!$M$23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'2.8_histo_data'!$N$23:$V$23</c:f>
              <c:numCache>
                <c:formatCode>General</c:formatCode>
                <c:ptCount val="9"/>
                <c:pt idx="0">
                  <c:v>0</c:v>
                </c:pt>
                <c:pt idx="1">
                  <c:v>378</c:v>
                </c:pt>
                <c:pt idx="2">
                  <c:v>850</c:v>
                </c:pt>
                <c:pt idx="3">
                  <c:v>616</c:v>
                </c:pt>
                <c:pt idx="4">
                  <c:v>2179</c:v>
                </c:pt>
                <c:pt idx="5">
                  <c:v>4774</c:v>
                </c:pt>
                <c:pt idx="6">
                  <c:v>4213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8-EB48-8B40-4DD05363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aged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4326</c:v>
                </c:pt>
                <c:pt idx="6">
                  <c:v>1428</c:v>
                </c:pt>
                <c:pt idx="7">
                  <c:v>6033</c:v>
                </c:pt>
                <c:pt idx="8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5-6F45-9B0E-9314C5665F48}"/>
            </c:ext>
          </c:extLst>
        </c:ser>
        <c:ser>
          <c:idx val="2"/>
          <c:order val="1"/>
          <c:tx>
            <c:strRef>
              <c:f>'2.8_histo_data'!$A$20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2977</c:v>
                </c:pt>
                <c:pt idx="5">
                  <c:v>8796</c:v>
                </c:pt>
                <c:pt idx="6">
                  <c:v>14775</c:v>
                </c:pt>
                <c:pt idx="7">
                  <c:v>15926</c:v>
                </c:pt>
                <c:pt idx="8">
                  <c:v>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5-6F45-9B0E-9314C5665F48}"/>
            </c:ext>
          </c:extLst>
        </c:ser>
        <c:ser>
          <c:idx val="1"/>
          <c:order val="2"/>
          <c:tx>
            <c:strRef>
              <c:f>'2.8_histo_data'!$A$21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11899</c:v>
                </c:pt>
                <c:pt idx="5">
                  <c:v>5237</c:v>
                </c:pt>
                <c:pt idx="6">
                  <c:v>9438</c:v>
                </c:pt>
                <c:pt idx="7">
                  <c:v>31675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5-6F45-9B0E-9314C5665F48}"/>
            </c:ext>
          </c:extLst>
        </c:ser>
        <c:ser>
          <c:idx val="0"/>
          <c:order val="3"/>
          <c:tx>
            <c:strRef>
              <c:f>'2.8_histo_data'!$A$22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5502</c:v>
                </c:pt>
                <c:pt idx="4">
                  <c:v>8908</c:v>
                </c:pt>
                <c:pt idx="5">
                  <c:v>10688</c:v>
                </c:pt>
                <c:pt idx="6">
                  <c:v>15008</c:v>
                </c:pt>
                <c:pt idx="7">
                  <c:v>6803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5-6F45-9B0E-9314C5665F48}"/>
            </c:ext>
          </c:extLst>
        </c:ser>
        <c:ser>
          <c:idx val="8"/>
          <c:order val="4"/>
          <c:tx>
            <c:strRef>
              <c:f>'2.8_histo_data'!$A$23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'2.8_histo_data'!$B$23:$J$23</c:f>
              <c:numCache>
                <c:formatCode>General</c:formatCode>
                <c:ptCount val="9"/>
                <c:pt idx="0">
                  <c:v>0</c:v>
                </c:pt>
                <c:pt idx="1">
                  <c:v>3094</c:v>
                </c:pt>
                <c:pt idx="2">
                  <c:v>6770</c:v>
                </c:pt>
                <c:pt idx="3">
                  <c:v>2603</c:v>
                </c:pt>
                <c:pt idx="4">
                  <c:v>2395</c:v>
                </c:pt>
                <c:pt idx="5">
                  <c:v>4828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5-6F45-9B0E-9314C566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aged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'3.0_histo_data'!$N$19:$W$19</c:f>
              <c:numCache>
                <c:formatCode>General</c:formatCode>
                <c:ptCount val="10"/>
                <c:pt idx="0">
                  <c:v>0</c:v>
                </c:pt>
                <c:pt idx="1">
                  <c:v>743</c:v>
                </c:pt>
                <c:pt idx="2">
                  <c:v>988</c:v>
                </c:pt>
                <c:pt idx="3">
                  <c:v>1894</c:v>
                </c:pt>
                <c:pt idx="4">
                  <c:v>6072</c:v>
                </c:pt>
                <c:pt idx="5">
                  <c:v>9273</c:v>
                </c:pt>
                <c:pt idx="6">
                  <c:v>3679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2840-85B2-615D15D45442}"/>
            </c:ext>
          </c:extLst>
        </c:ser>
        <c:ser>
          <c:idx val="2"/>
          <c:order val="1"/>
          <c:tx>
            <c:strRef>
              <c:f>'3.0_histo_data'!$M$20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'3.0_histo_data'!$N$20:$W$20</c:f>
              <c:numCache>
                <c:formatCode>General</c:formatCode>
                <c:ptCount val="10"/>
                <c:pt idx="0">
                  <c:v>0</c:v>
                </c:pt>
                <c:pt idx="1">
                  <c:v>1495</c:v>
                </c:pt>
                <c:pt idx="2">
                  <c:v>0</c:v>
                </c:pt>
                <c:pt idx="3">
                  <c:v>5743</c:v>
                </c:pt>
                <c:pt idx="4">
                  <c:v>6776</c:v>
                </c:pt>
                <c:pt idx="5">
                  <c:v>9763</c:v>
                </c:pt>
                <c:pt idx="6">
                  <c:v>13280</c:v>
                </c:pt>
                <c:pt idx="7">
                  <c:v>16064</c:v>
                </c:pt>
                <c:pt idx="8">
                  <c:v>8305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2840-85B2-615D15D45442}"/>
            </c:ext>
          </c:extLst>
        </c:ser>
        <c:ser>
          <c:idx val="1"/>
          <c:order val="2"/>
          <c:tx>
            <c:strRef>
              <c:f>'3.0_histo_data'!$M$21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'3.0_histo_data'!$N$21:$W$21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1546</c:v>
                </c:pt>
                <c:pt idx="3">
                  <c:v>0</c:v>
                </c:pt>
                <c:pt idx="4">
                  <c:v>2201</c:v>
                </c:pt>
                <c:pt idx="5">
                  <c:v>4134</c:v>
                </c:pt>
                <c:pt idx="6">
                  <c:v>13360</c:v>
                </c:pt>
                <c:pt idx="7">
                  <c:v>15042</c:v>
                </c:pt>
                <c:pt idx="8">
                  <c:v>39511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6-2840-85B2-615D15D45442}"/>
            </c:ext>
          </c:extLst>
        </c:ser>
        <c:ser>
          <c:idx val="0"/>
          <c:order val="3"/>
          <c:tx>
            <c:strRef>
              <c:f>'3.0_histo_data'!$M$22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'3.0_histo_data'!$N$22:$W$22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2295</c:v>
                </c:pt>
                <c:pt idx="6">
                  <c:v>4663</c:v>
                </c:pt>
                <c:pt idx="7">
                  <c:v>10673</c:v>
                </c:pt>
                <c:pt idx="8">
                  <c:v>3105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6-2840-85B2-615D15D45442}"/>
            </c:ext>
          </c:extLst>
        </c:ser>
        <c:ser>
          <c:idx val="4"/>
          <c:order val="4"/>
          <c:tx>
            <c:strRef>
              <c:f>'3.0_histo_data'!$M$23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'3.0_histo_data'!$N$23:$W$23</c:f>
              <c:numCache>
                <c:formatCode>General</c:formatCode>
                <c:ptCount val="10"/>
                <c:pt idx="0">
                  <c:v>0</c:v>
                </c:pt>
                <c:pt idx="1">
                  <c:v>269</c:v>
                </c:pt>
                <c:pt idx="2">
                  <c:v>959</c:v>
                </c:pt>
                <c:pt idx="3">
                  <c:v>265</c:v>
                </c:pt>
                <c:pt idx="4">
                  <c:v>1808</c:v>
                </c:pt>
                <c:pt idx="5">
                  <c:v>3496</c:v>
                </c:pt>
                <c:pt idx="6">
                  <c:v>5176</c:v>
                </c:pt>
                <c:pt idx="7">
                  <c:v>1037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6-2840-85B2-615D15D4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aged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'3.0_histo_data'!$B$19:$K$19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4326</c:v>
                </c:pt>
                <c:pt idx="7">
                  <c:v>5404</c:v>
                </c:pt>
                <c:pt idx="8">
                  <c:v>2179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5-784E-9033-ED8A10129B5B}"/>
            </c:ext>
          </c:extLst>
        </c:ser>
        <c:ser>
          <c:idx val="2"/>
          <c:order val="1"/>
          <c:tx>
            <c:strRef>
              <c:f>'3.0_histo_data'!$A$20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'3.0_histo_data'!$B$20:$K$20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10258</c:v>
                </c:pt>
                <c:pt idx="6">
                  <c:v>5336</c:v>
                </c:pt>
                <c:pt idx="7">
                  <c:v>11283</c:v>
                </c:pt>
                <c:pt idx="8">
                  <c:v>30880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5-784E-9033-ED8A10129B5B}"/>
            </c:ext>
          </c:extLst>
        </c:ser>
        <c:ser>
          <c:idx val="1"/>
          <c:order val="2"/>
          <c:tx>
            <c:strRef>
              <c:f>'3.0_histo_data'!$A$21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'3.0_histo_data'!$B$21:$K$21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4563</c:v>
                </c:pt>
                <c:pt idx="5">
                  <c:v>7631</c:v>
                </c:pt>
                <c:pt idx="6">
                  <c:v>12777</c:v>
                </c:pt>
                <c:pt idx="7">
                  <c:v>15416</c:v>
                </c:pt>
                <c:pt idx="8">
                  <c:v>17862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5-784E-9033-ED8A10129B5B}"/>
            </c:ext>
          </c:extLst>
        </c:ser>
        <c:ser>
          <c:idx val="0"/>
          <c:order val="3"/>
          <c:tx>
            <c:strRef>
              <c:f>'3.0_histo_data'!$A$22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3591</c:v>
                </c:pt>
                <c:pt idx="4">
                  <c:v>9117</c:v>
                </c:pt>
                <c:pt idx="5">
                  <c:v>5769</c:v>
                </c:pt>
                <c:pt idx="6">
                  <c:v>17719</c:v>
                </c:pt>
                <c:pt idx="7">
                  <c:v>10713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5-784E-9033-ED8A10129B5B}"/>
            </c:ext>
          </c:extLst>
        </c:ser>
        <c:ser>
          <c:idx val="8"/>
          <c:order val="4"/>
          <c:tx>
            <c:strRef>
              <c:f>'3.0_histo_data'!$A$23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'3.0_histo_data'!$B$23:$K$23</c:f>
              <c:numCache>
                <c:formatCode>General</c:formatCode>
                <c:ptCount val="10"/>
                <c:pt idx="0">
                  <c:v>0</c:v>
                </c:pt>
                <c:pt idx="1">
                  <c:v>2507</c:v>
                </c:pt>
                <c:pt idx="2">
                  <c:v>4441</c:v>
                </c:pt>
                <c:pt idx="3">
                  <c:v>4311</c:v>
                </c:pt>
                <c:pt idx="4">
                  <c:v>3128</c:v>
                </c:pt>
                <c:pt idx="5">
                  <c:v>5303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5-784E-9033-ED8A1012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aged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Number of USS staff on salaries &lt; £60,000 against percentage loss to future pension</a:t>
            </a:r>
            <a:endParaRPr lang="en-GB" sz="1200" b="0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Percentage cuts show for UUK proposal imposed April 2022 for DB + DC as annuity</a:t>
            </a:r>
            <a:endParaRPr lang="en-GB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  <a:latin typeface="+mn-lt"/>
              </a:rPr>
              <a:t>All data from USS Heat map and USS modeller with settings as default </a:t>
            </a:r>
            <a:endParaRPr kumimoji="0" lang="en-GB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</a:endParaRPr>
          </a:p>
        </c:rich>
      </c:tx>
      <c:layout>
        <c:manualLayout>
          <c:xMode val="edge"/>
          <c:yMode val="edge"/>
          <c:x val="0.12539408105685673"/>
          <c:y val="1.2574850892302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CPI 2.5%</c:v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'2.5_histo_data'!$N$43:$W$43</c:f>
              <c:numCache>
                <c:formatCode>General</c:formatCode>
                <c:ptCount val="10"/>
                <c:pt idx="0">
                  <c:v>367</c:v>
                </c:pt>
                <c:pt idx="1">
                  <c:v>2349</c:v>
                </c:pt>
                <c:pt idx="2">
                  <c:v>6102</c:v>
                </c:pt>
                <c:pt idx="3">
                  <c:v>21542</c:v>
                </c:pt>
                <c:pt idx="4">
                  <c:v>25305</c:v>
                </c:pt>
                <c:pt idx="5">
                  <c:v>27963</c:v>
                </c:pt>
                <c:pt idx="6">
                  <c:v>56096</c:v>
                </c:pt>
                <c:pt idx="7">
                  <c:v>21139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1-AD45-976B-7423E7B1C0A3}"/>
            </c:ext>
          </c:extLst>
        </c:ser>
        <c:ser>
          <c:idx val="1"/>
          <c:order val="1"/>
          <c:tx>
            <c:v>CPI 2.8%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'2.8_histo_data'!$N$43:$W$43</c:f>
              <c:numCache>
                <c:formatCode>General</c:formatCode>
                <c:ptCount val="10"/>
                <c:pt idx="0">
                  <c:v>0</c:v>
                </c:pt>
                <c:pt idx="1">
                  <c:v>2716</c:v>
                </c:pt>
                <c:pt idx="2">
                  <c:v>4972</c:v>
                </c:pt>
                <c:pt idx="3">
                  <c:v>7489</c:v>
                </c:pt>
                <c:pt idx="4">
                  <c:v>24000</c:v>
                </c:pt>
                <c:pt idx="5">
                  <c:v>26806</c:v>
                </c:pt>
                <c:pt idx="6">
                  <c:v>28975</c:v>
                </c:pt>
                <c:pt idx="7">
                  <c:v>49457</c:v>
                </c:pt>
                <c:pt idx="8">
                  <c:v>16448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1-AD45-976B-7423E7B1C0A3}"/>
            </c:ext>
          </c:extLst>
        </c:ser>
        <c:ser>
          <c:idx val="2"/>
          <c:order val="2"/>
          <c:tx>
            <c:v>CPI 3.0%</c:v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'3.0_histo_data'!$N$43:$W$43</c:f>
              <c:numCache>
                <c:formatCode>General</c:formatCode>
                <c:ptCount val="10"/>
                <c:pt idx="0">
                  <c:v>0</c:v>
                </c:pt>
                <c:pt idx="1">
                  <c:v>2238</c:v>
                </c:pt>
                <c:pt idx="2">
                  <c:v>2534</c:v>
                </c:pt>
                <c:pt idx="3">
                  <c:v>7637</c:v>
                </c:pt>
                <c:pt idx="4">
                  <c:v>15049</c:v>
                </c:pt>
                <c:pt idx="5">
                  <c:v>23170</c:v>
                </c:pt>
                <c:pt idx="6">
                  <c:v>30319</c:v>
                </c:pt>
                <c:pt idx="7">
                  <c:v>31106</c:v>
                </c:pt>
                <c:pt idx="8">
                  <c:v>47816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1-AD45-976B-7423E7B1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70303"/>
        <c:axId val="616463055"/>
      </c:barChart>
      <c:catAx>
        <c:axId val="61647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 to future pension</a:t>
                </a:r>
                <a:r>
                  <a:rPr lang="en-GB" sz="1400" baseline="0"/>
                  <a:t> DB + DC as annuity, all data from USS modeller and Heat map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3055"/>
        <c:crosses val="autoZero"/>
        <c:auto val="1"/>
        <c:lblAlgn val="ctr"/>
        <c:lblOffset val="100"/>
        <c:noMultiLvlLbl val="0"/>
      </c:catAx>
      <c:valAx>
        <c:axId val="6164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current</a:t>
                </a:r>
                <a:r>
                  <a:rPr lang="en-GB" sz="1400" baseline="0"/>
                  <a:t> staff in USS with salaries below £40,000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303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Number of USS staff on salaries &lt; £40,000 against percentage loss to future pension</a:t>
            </a:r>
            <a:endParaRPr lang="en-GB" sz="1200" b="0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Percentage cuts show for UUK proposal imposed April 2022 for DB + DC as annuity</a:t>
            </a:r>
            <a:endParaRPr lang="en-GB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  <a:latin typeface="+mn-lt"/>
              </a:rPr>
              <a:t>All data from USS Heat map and USS modeller with settings as default </a:t>
            </a:r>
            <a:endParaRPr kumimoji="0" lang="en-GB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</a:endParaRPr>
          </a:p>
        </c:rich>
      </c:tx>
      <c:layout>
        <c:manualLayout>
          <c:xMode val="edge"/>
          <c:yMode val="edge"/>
          <c:x val="0.12539408105685673"/>
          <c:y val="1.2574850892302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CPI 2.5%</c:v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'2.5_histo_data'!$N$25:$V$25</c:f>
              <c:numCache>
                <c:formatCode>General</c:formatCode>
                <c:ptCount val="9"/>
                <c:pt idx="0">
                  <c:v>367</c:v>
                </c:pt>
                <c:pt idx="1">
                  <c:v>1871</c:v>
                </c:pt>
                <c:pt idx="2">
                  <c:v>5034</c:v>
                </c:pt>
                <c:pt idx="3">
                  <c:v>20376</c:v>
                </c:pt>
                <c:pt idx="4">
                  <c:v>22039</c:v>
                </c:pt>
                <c:pt idx="5">
                  <c:v>17310</c:v>
                </c:pt>
                <c:pt idx="6">
                  <c:v>15265</c:v>
                </c:pt>
                <c:pt idx="7">
                  <c:v>1813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3-2349-AE5F-0BB50672EBDF}"/>
            </c:ext>
          </c:extLst>
        </c:ser>
        <c:ser>
          <c:idx val="1"/>
          <c:order val="1"/>
          <c:tx>
            <c:v>CPI 2.8%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'2.8_histo_data'!$N$25:$V$25</c:f>
              <c:numCache>
                <c:formatCode>General</c:formatCode>
                <c:ptCount val="9"/>
                <c:pt idx="0">
                  <c:v>0</c:v>
                </c:pt>
                <c:pt idx="1">
                  <c:v>2238</c:v>
                </c:pt>
                <c:pt idx="2">
                  <c:v>3904</c:v>
                </c:pt>
                <c:pt idx="3">
                  <c:v>6323</c:v>
                </c:pt>
                <c:pt idx="4">
                  <c:v>22965</c:v>
                </c:pt>
                <c:pt idx="5">
                  <c:v>17595</c:v>
                </c:pt>
                <c:pt idx="6">
                  <c:v>18776</c:v>
                </c:pt>
                <c:pt idx="7">
                  <c:v>12183</c:v>
                </c:pt>
                <c:pt idx="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3-2349-AE5F-0BB50672EBDF}"/>
            </c:ext>
          </c:extLst>
        </c:ser>
        <c:ser>
          <c:idx val="2"/>
          <c:order val="2"/>
          <c:tx>
            <c:v>CPI 3.0%</c:v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'3.0_histo_data'!$N$25:$V$25</c:f>
              <c:numCache>
                <c:formatCode>General</c:formatCode>
                <c:ptCount val="9"/>
                <c:pt idx="0">
                  <c:v>0</c:v>
                </c:pt>
                <c:pt idx="1">
                  <c:v>2238</c:v>
                </c:pt>
                <c:pt idx="2">
                  <c:v>988</c:v>
                </c:pt>
                <c:pt idx="3">
                  <c:v>7637</c:v>
                </c:pt>
                <c:pt idx="4">
                  <c:v>12848</c:v>
                </c:pt>
                <c:pt idx="5">
                  <c:v>19036</c:v>
                </c:pt>
                <c:pt idx="6">
                  <c:v>16959</c:v>
                </c:pt>
                <c:pt idx="7">
                  <c:v>16064</c:v>
                </c:pt>
                <c:pt idx="8">
                  <c:v>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3-2349-AE5F-0BB50672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70303"/>
        <c:axId val="616463055"/>
      </c:barChart>
      <c:catAx>
        <c:axId val="61647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 to future pension</a:t>
                </a:r>
                <a:r>
                  <a:rPr lang="en-GB" sz="1400" baseline="0"/>
                  <a:t> DB + DC as annuity, all data from USS modeller and Heat map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3055"/>
        <c:crosses val="autoZero"/>
        <c:auto val="1"/>
        <c:lblAlgn val="ctr"/>
        <c:lblOffset val="100"/>
        <c:noMultiLvlLbl val="0"/>
      </c:catAx>
      <c:valAx>
        <c:axId val="6164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current</a:t>
                </a:r>
                <a:r>
                  <a:rPr lang="en-GB" sz="1400" baseline="0"/>
                  <a:t> staff in USS with salaries below £40,000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303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</a:t>
            </a:r>
            <a:r>
              <a:rPr lang="en-GB" sz="1800" baseline="0"/>
              <a:t> loss against salary for ages bands 23-66, CPI 2.5%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'2.5_histo_data'!$A$14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'2.5_histo_data'!$B$14:$AF$14</c:f>
              <c:numCache>
                <c:formatCode>0%</c:formatCode>
                <c:ptCount val="31"/>
                <c:pt idx="0">
                  <c:v>-0.125</c:v>
                </c:pt>
                <c:pt idx="1">
                  <c:v>-0.10714285714285714</c:v>
                </c:pt>
                <c:pt idx="2">
                  <c:v>-6.25E-2</c:v>
                </c:pt>
                <c:pt idx="3">
                  <c:v>-4.4117647058823532E-2</c:v>
                </c:pt>
                <c:pt idx="4">
                  <c:v>-6.8181818181818177E-2</c:v>
                </c:pt>
                <c:pt idx="5">
                  <c:v>-5.5555555555555552E-2</c:v>
                </c:pt>
                <c:pt idx="6">
                  <c:v>-6.25E-2</c:v>
                </c:pt>
                <c:pt idx="7">
                  <c:v>-6.0810810810810814E-2</c:v>
                </c:pt>
                <c:pt idx="8">
                  <c:v>-8.9285714285714288E-2</c:v>
                </c:pt>
                <c:pt idx="9">
                  <c:v>-0.10106382978723404</c:v>
                </c:pt>
                <c:pt idx="10">
                  <c:v>-0.11057692307692307</c:v>
                </c:pt>
                <c:pt idx="11">
                  <c:v>-0.12719298245614036</c:v>
                </c:pt>
                <c:pt idx="12">
                  <c:v>-0.12184873949579832</c:v>
                </c:pt>
                <c:pt idx="13">
                  <c:v>-0.11885245901639344</c:v>
                </c:pt>
                <c:pt idx="14">
                  <c:v>-0.11600000000000001</c:v>
                </c:pt>
                <c:pt idx="15">
                  <c:v>-0.11328125</c:v>
                </c:pt>
                <c:pt idx="16">
                  <c:v>-0.11068702290076336</c:v>
                </c:pt>
                <c:pt idx="17">
                  <c:v>-0.10820895522388059</c:v>
                </c:pt>
                <c:pt idx="18">
                  <c:v>-0.10583941605839416</c:v>
                </c:pt>
                <c:pt idx="19">
                  <c:v>-0.10357142857142858</c:v>
                </c:pt>
                <c:pt idx="20">
                  <c:v>-0.10139860139860139</c:v>
                </c:pt>
                <c:pt idx="21">
                  <c:v>-9.9315068493150679E-2</c:v>
                </c:pt>
                <c:pt idx="22">
                  <c:v>-9.7315436241610737E-2</c:v>
                </c:pt>
                <c:pt idx="23">
                  <c:v>-9.5394736842105268E-2</c:v>
                </c:pt>
                <c:pt idx="24">
                  <c:v>-9.3548387096774197E-2</c:v>
                </c:pt>
                <c:pt idx="25">
                  <c:v>-9.1772151898734181E-2</c:v>
                </c:pt>
                <c:pt idx="26">
                  <c:v>-9.0062111801242239E-2</c:v>
                </c:pt>
                <c:pt idx="27">
                  <c:v>-8.8414634146341459E-2</c:v>
                </c:pt>
                <c:pt idx="28">
                  <c:v>-8.6826347305389226E-2</c:v>
                </c:pt>
                <c:pt idx="29">
                  <c:v>-8.5294117647058826E-2</c:v>
                </c:pt>
                <c:pt idx="30">
                  <c:v>-7.1782178217821777E-2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DA-3340-9369-D9C2EADCDDFD}"/>
            </c:ext>
          </c:extLst>
        </c:ser>
        <c:ser>
          <c:idx val="9"/>
          <c:order val="1"/>
          <c:tx>
            <c:strRef>
              <c:f>'2.5_histo_data'!$A$13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'2.5_histo_data'!$B$13:$AF$13</c:f>
              <c:numCache>
                <c:formatCode>0%</c:formatCode>
                <c:ptCount val="31"/>
                <c:pt idx="0">
                  <c:v>-0.10714285714285714</c:v>
                </c:pt>
                <c:pt idx="1">
                  <c:v>-0.125</c:v>
                </c:pt>
                <c:pt idx="2">
                  <c:v>-0.12666666666666668</c:v>
                </c:pt>
                <c:pt idx="3">
                  <c:v>-0.12735849056603774</c:v>
                </c:pt>
                <c:pt idx="4">
                  <c:v>-0.12867647058823528</c:v>
                </c:pt>
                <c:pt idx="5">
                  <c:v>-0.12874251497005987</c:v>
                </c:pt>
                <c:pt idx="6">
                  <c:v>-0.12944162436548223</c:v>
                </c:pt>
                <c:pt idx="7">
                  <c:v>-0.1337719298245614</c:v>
                </c:pt>
                <c:pt idx="8">
                  <c:v>-0.18023255813953487</c:v>
                </c:pt>
                <c:pt idx="9">
                  <c:v>-0.21972318339100347</c:v>
                </c:pt>
                <c:pt idx="10">
                  <c:v>-0.25156250000000002</c:v>
                </c:pt>
                <c:pt idx="11">
                  <c:v>-0.27650429799426934</c:v>
                </c:pt>
                <c:pt idx="12">
                  <c:v>-0.27209944751381215</c:v>
                </c:pt>
                <c:pt idx="13">
                  <c:v>-0.26280323450134768</c:v>
                </c:pt>
                <c:pt idx="14">
                  <c:v>-0.25853018372703412</c:v>
                </c:pt>
                <c:pt idx="15">
                  <c:v>-0.25256410256410255</c:v>
                </c:pt>
                <c:pt idx="16">
                  <c:v>-0.24686716791979949</c:v>
                </c:pt>
                <c:pt idx="17">
                  <c:v>-0.24142156862745098</c:v>
                </c:pt>
                <c:pt idx="18">
                  <c:v>-0.23381294964028776</c:v>
                </c:pt>
                <c:pt idx="19">
                  <c:v>-0.23067915690866511</c:v>
                </c:pt>
                <c:pt idx="20">
                  <c:v>-0.22591743119266056</c:v>
                </c:pt>
                <c:pt idx="21">
                  <c:v>-0.22134831460674156</c:v>
                </c:pt>
                <c:pt idx="22">
                  <c:v>-0.21696035242290748</c:v>
                </c:pt>
                <c:pt idx="23">
                  <c:v>-0.21058315334773217</c:v>
                </c:pt>
                <c:pt idx="24">
                  <c:v>-0.20824524312896406</c:v>
                </c:pt>
                <c:pt idx="25">
                  <c:v>-0.20435684647302904</c:v>
                </c:pt>
                <c:pt idx="26">
                  <c:v>-0.20061099796334012</c:v>
                </c:pt>
                <c:pt idx="27">
                  <c:v>-0.19700000000000001</c:v>
                </c:pt>
                <c:pt idx="28">
                  <c:v>-0.19155206286836934</c:v>
                </c:pt>
                <c:pt idx="29">
                  <c:v>-0.18978805394990367</c:v>
                </c:pt>
                <c:pt idx="30">
                  <c:v>-0.15853658536585366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A-3340-9369-D9C2EADCDDFD}"/>
            </c:ext>
          </c:extLst>
        </c:ser>
        <c:ser>
          <c:idx val="7"/>
          <c:order val="2"/>
          <c:tx>
            <c:strRef>
              <c:f>'2.5_histo_data'!$A$12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'2.5_histo_data'!$B$11:$AF$11</c:f>
              <c:numCache>
                <c:formatCode>0%</c:formatCode>
                <c:ptCount val="31"/>
                <c:pt idx="0">
                  <c:v>-0.17307692307692307</c:v>
                </c:pt>
                <c:pt idx="1">
                  <c:v>-0.17197452229299362</c:v>
                </c:pt>
                <c:pt idx="2">
                  <c:v>-0.17110266159695817</c:v>
                </c:pt>
                <c:pt idx="3">
                  <c:v>-0.17073170731707318</c:v>
                </c:pt>
                <c:pt idx="4">
                  <c:v>-0.17088607594936708</c:v>
                </c:pt>
                <c:pt idx="5">
                  <c:v>-0.1706896551724138</c:v>
                </c:pt>
                <c:pt idx="6">
                  <c:v>-0.17883211678832117</c:v>
                </c:pt>
                <c:pt idx="7">
                  <c:v>-0.21744627054361568</c:v>
                </c:pt>
                <c:pt idx="8">
                  <c:v>-0.26785714285714285</c:v>
                </c:pt>
                <c:pt idx="9">
                  <c:v>-0.30638722554890219</c:v>
                </c:pt>
                <c:pt idx="10">
                  <c:v>-0.33242258652094719</c:v>
                </c:pt>
                <c:pt idx="11">
                  <c:v>-0.33563416738567731</c:v>
                </c:pt>
                <c:pt idx="12">
                  <c:v>-0.32664995822890558</c:v>
                </c:pt>
                <c:pt idx="13">
                  <c:v>-0.3178861788617886</c:v>
                </c:pt>
                <c:pt idx="14">
                  <c:v>-0.30933544303797467</c:v>
                </c:pt>
                <c:pt idx="15">
                  <c:v>-0.30123266563944529</c:v>
                </c:pt>
                <c:pt idx="16">
                  <c:v>-0.2937640871525169</c:v>
                </c:pt>
                <c:pt idx="17">
                  <c:v>-0.28644688644688643</c:v>
                </c:pt>
                <c:pt idx="18">
                  <c:v>-0.27948534667619729</c:v>
                </c:pt>
                <c:pt idx="19">
                  <c:v>-0.27304469273743015</c:v>
                </c:pt>
                <c:pt idx="20">
                  <c:v>-0.26671214188267395</c:v>
                </c:pt>
                <c:pt idx="21">
                  <c:v>-0.26133333333333331</c:v>
                </c:pt>
                <c:pt idx="22">
                  <c:v>-0.25505544683626874</c:v>
                </c:pt>
                <c:pt idx="23">
                  <c:v>-0.24952137843012126</c:v>
                </c:pt>
                <c:pt idx="24">
                  <c:v>-0.2448469706433479</c:v>
                </c:pt>
                <c:pt idx="25">
                  <c:v>-0.23929008567931456</c:v>
                </c:pt>
                <c:pt idx="26">
                  <c:v>-0.23441247002398083</c:v>
                </c:pt>
                <c:pt idx="27">
                  <c:v>-0.23031727379553465</c:v>
                </c:pt>
                <c:pt idx="28">
                  <c:v>-0.22536023054755044</c:v>
                </c:pt>
                <c:pt idx="29">
                  <c:v>-0.22102882984737141</c:v>
                </c:pt>
                <c:pt idx="30">
                  <c:v>-0.18426013195098964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A-3340-9369-D9C2EADCDDFD}"/>
            </c:ext>
          </c:extLst>
        </c:ser>
        <c:ser>
          <c:idx val="6"/>
          <c:order val="3"/>
          <c:tx>
            <c:strRef>
              <c:f>'2.5_histo_data'!$A$11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'2.5_histo_data'!$B$10:$AF$10</c:f>
              <c:numCache>
                <c:formatCode>0%</c:formatCode>
                <c:ptCount val="31"/>
                <c:pt idx="0">
                  <c:v>-0.19178082191780821</c:v>
                </c:pt>
                <c:pt idx="1">
                  <c:v>-0.18409090909090908</c:v>
                </c:pt>
                <c:pt idx="2">
                  <c:v>-0.18206521739130435</c:v>
                </c:pt>
                <c:pt idx="3">
                  <c:v>-0.18313953488372092</c:v>
                </c:pt>
                <c:pt idx="4">
                  <c:v>-0.18325791855203619</c:v>
                </c:pt>
                <c:pt idx="5">
                  <c:v>-0.18271604938271604</c:v>
                </c:pt>
                <c:pt idx="6">
                  <c:v>-0.20637408568443052</c:v>
                </c:pt>
                <c:pt idx="7">
                  <c:v>-0.25067873303167421</c:v>
                </c:pt>
                <c:pt idx="8">
                  <c:v>-0.29712460063897761</c:v>
                </c:pt>
                <c:pt idx="9">
                  <c:v>-0.33166189111747851</c:v>
                </c:pt>
                <c:pt idx="10">
                  <c:v>-0.34485049833887044</c:v>
                </c:pt>
                <c:pt idx="11">
                  <c:v>-0.34345351043643263</c:v>
                </c:pt>
                <c:pt idx="12">
                  <c:v>-0.33333333333333331</c:v>
                </c:pt>
                <c:pt idx="13">
                  <c:v>-0.3236168947055324</c:v>
                </c:pt>
                <c:pt idx="14">
                  <c:v>-0.31463273568536726</c:v>
                </c:pt>
                <c:pt idx="15">
                  <c:v>-0.30596175478065241</c:v>
                </c:pt>
                <c:pt idx="16">
                  <c:v>-0.29791894852135814</c:v>
                </c:pt>
                <c:pt idx="17">
                  <c:v>-0.29013333333333335</c:v>
                </c:pt>
                <c:pt idx="18">
                  <c:v>-0.2828913156526261</c:v>
                </c:pt>
                <c:pt idx="19">
                  <c:v>-0.27586206896551724</c:v>
                </c:pt>
                <c:pt idx="20">
                  <c:v>-0.26930693069306932</c:v>
                </c:pt>
                <c:pt idx="21">
                  <c:v>-0.26292895118414694</c:v>
                </c:pt>
                <c:pt idx="22">
                  <c:v>-0.25696740670760509</c:v>
                </c:pt>
                <c:pt idx="23">
                  <c:v>-0.25115420129270544</c:v>
                </c:pt>
                <c:pt idx="24">
                  <c:v>-0.24525745257452575</c:v>
                </c:pt>
                <c:pt idx="25">
                  <c:v>-0.24038886433937251</c:v>
                </c:pt>
                <c:pt idx="26">
                  <c:v>-0.23496321938554737</c:v>
                </c:pt>
                <c:pt idx="27">
                  <c:v>-0.23050847457627119</c:v>
                </c:pt>
                <c:pt idx="28">
                  <c:v>-0.22549833887043189</c:v>
                </c:pt>
                <c:pt idx="29">
                  <c:v>-0.22140822140822142</c:v>
                </c:pt>
                <c:pt idx="30">
                  <c:v>-0.18335018537243006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A-3340-9369-D9C2EADCDDFD}"/>
            </c:ext>
          </c:extLst>
        </c:ser>
        <c:ser>
          <c:idx val="8"/>
          <c:order val="4"/>
          <c:tx>
            <c:strRef>
              <c:f>'2.5_histo_data'!$A$10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'2.5_histo_data'!$B$12:$AF$12</c:f>
              <c:numCache>
                <c:formatCode>0%</c:formatCode>
                <c:ptCount val="31"/>
                <c:pt idx="0">
                  <c:v>-0.16666666666666666</c:v>
                </c:pt>
                <c:pt idx="1">
                  <c:v>-0.16161616161616163</c:v>
                </c:pt>
                <c:pt idx="2">
                  <c:v>-0.15963855421686746</c:v>
                </c:pt>
                <c:pt idx="3">
                  <c:v>-0.15665236051502146</c:v>
                </c:pt>
                <c:pt idx="4">
                  <c:v>-0.15719063545150502</c:v>
                </c:pt>
                <c:pt idx="5">
                  <c:v>-0.15437158469945356</c:v>
                </c:pt>
                <c:pt idx="6">
                  <c:v>-0.15509259259259259</c:v>
                </c:pt>
                <c:pt idx="7">
                  <c:v>-0.18136272545090179</c:v>
                </c:pt>
                <c:pt idx="8">
                  <c:v>-0.2327433628318584</c:v>
                </c:pt>
                <c:pt idx="9">
                  <c:v>-0.27409162717219587</c:v>
                </c:pt>
                <c:pt idx="10">
                  <c:v>-0.30785714285714288</c:v>
                </c:pt>
                <c:pt idx="11">
                  <c:v>-0.3210947930574099</c:v>
                </c:pt>
                <c:pt idx="12">
                  <c:v>-0.31330749354005166</c:v>
                </c:pt>
                <c:pt idx="13">
                  <c:v>-0.30415617128463474</c:v>
                </c:pt>
                <c:pt idx="14">
                  <c:v>-0.29754601226993865</c:v>
                </c:pt>
                <c:pt idx="15">
                  <c:v>-0.2900717703349282</c:v>
                </c:pt>
                <c:pt idx="16">
                  <c:v>-0.28329439252336447</c:v>
                </c:pt>
                <c:pt idx="17">
                  <c:v>-0.27651083238312429</c:v>
                </c:pt>
                <c:pt idx="18">
                  <c:v>-0.27004454342984407</c:v>
                </c:pt>
                <c:pt idx="19">
                  <c:v>-0.26416122004357301</c:v>
                </c:pt>
                <c:pt idx="20">
                  <c:v>-0.2582534611288605</c:v>
                </c:pt>
                <c:pt idx="21">
                  <c:v>-0.25286757038581859</c:v>
                </c:pt>
                <c:pt idx="22">
                  <c:v>-0.24744897959183673</c:v>
                </c:pt>
                <c:pt idx="23">
                  <c:v>-0.24225774225774227</c:v>
                </c:pt>
                <c:pt idx="24">
                  <c:v>-0.23751224289911851</c:v>
                </c:pt>
                <c:pt idx="25">
                  <c:v>-0.23272552783109404</c:v>
                </c:pt>
                <c:pt idx="26">
                  <c:v>-0.2283427495291902</c:v>
                </c:pt>
                <c:pt idx="27">
                  <c:v>-0.22391505078485688</c:v>
                </c:pt>
                <c:pt idx="28">
                  <c:v>-0.21965579710144928</c:v>
                </c:pt>
                <c:pt idx="29">
                  <c:v>-0.21574733096085411</c:v>
                </c:pt>
                <c:pt idx="30">
                  <c:v>-0.1808351976137211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A-3340-9369-D9C2EADCDDFD}"/>
            </c:ext>
          </c:extLst>
        </c:ser>
        <c:ser>
          <c:idx val="5"/>
          <c:order val="5"/>
          <c:tx>
            <c:strRef>
              <c:f>'2.5_histo_data'!$A$9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'2.5_histo_data'!$B$9:$AF$9</c:f>
              <c:numCache>
                <c:formatCode>0%</c:formatCode>
                <c:ptCount val="31"/>
                <c:pt idx="0">
                  <c:v>-0.18947368421052632</c:v>
                </c:pt>
                <c:pt idx="1">
                  <c:v>-0.19163763066202091</c:v>
                </c:pt>
                <c:pt idx="2">
                  <c:v>-0.19270833333333334</c:v>
                </c:pt>
                <c:pt idx="3">
                  <c:v>-0.1924219910846954</c:v>
                </c:pt>
                <c:pt idx="4">
                  <c:v>-0.19190751445086704</c:v>
                </c:pt>
                <c:pt idx="5">
                  <c:v>-0.20085066162570889</c:v>
                </c:pt>
                <c:pt idx="6">
                  <c:v>-0.2364</c:v>
                </c:pt>
                <c:pt idx="7">
                  <c:v>-0.28135828135828134</c:v>
                </c:pt>
                <c:pt idx="8">
                  <c:v>-0.32354740061162079</c:v>
                </c:pt>
                <c:pt idx="9">
                  <c:v>-0.34630350194552528</c:v>
                </c:pt>
                <c:pt idx="10">
                  <c:v>-0.35257410296411856</c:v>
                </c:pt>
                <c:pt idx="11">
                  <c:v>-0.34756703078450846</c:v>
                </c:pt>
                <c:pt idx="12">
                  <c:v>-0.3366954851104707</c:v>
                </c:pt>
                <c:pt idx="13">
                  <c:v>-0.32635009310986962</c:v>
                </c:pt>
                <c:pt idx="14">
                  <c:v>-0.31676457297785809</c:v>
                </c:pt>
                <c:pt idx="15">
                  <c:v>-0.30759104870557263</c:v>
                </c:pt>
                <c:pt idx="16">
                  <c:v>-0.29906143344709896</c:v>
                </c:pt>
                <c:pt idx="17">
                  <c:v>-0.29087136929460583</c:v>
                </c:pt>
                <c:pt idx="18">
                  <c:v>-0.28323232323232322</c:v>
                </c:pt>
                <c:pt idx="19">
                  <c:v>-0.27587563951200317</c:v>
                </c:pt>
                <c:pt idx="20">
                  <c:v>-0.26899462778204142</c:v>
                </c:pt>
                <c:pt idx="21">
                  <c:v>-0.26272455089820357</c:v>
                </c:pt>
                <c:pt idx="22">
                  <c:v>-0.25611983924004383</c:v>
                </c:pt>
                <c:pt idx="23">
                  <c:v>-0.2504459507670353</c:v>
                </c:pt>
                <c:pt idx="24">
                  <c:v>-0.24442119944211996</c:v>
                </c:pt>
                <c:pt idx="25">
                  <c:v>-0.2392638036809816</c:v>
                </c:pt>
                <c:pt idx="26">
                  <c:v>-0.23374458152717573</c:v>
                </c:pt>
                <c:pt idx="27">
                  <c:v>-0.22903752039151712</c:v>
                </c:pt>
                <c:pt idx="28">
                  <c:v>-0.22396166134185302</c:v>
                </c:pt>
                <c:pt idx="29">
                  <c:v>-0.21964956195244056</c:v>
                </c:pt>
                <c:pt idx="30">
                  <c:v>-0.18074150360453142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A-3340-9369-D9C2EADCDDFD}"/>
            </c:ext>
          </c:extLst>
        </c:ser>
        <c:ser>
          <c:idx val="4"/>
          <c:order val="6"/>
          <c:tx>
            <c:strRef>
              <c:f>'2.5_histo_data'!$A$8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'2.5_histo_data'!$B$8:$AF$8</c:f>
              <c:numCache>
                <c:formatCode>0%</c:formatCode>
                <c:ptCount val="31"/>
                <c:pt idx="0">
                  <c:v>-0.20833333333333334</c:v>
                </c:pt>
                <c:pt idx="1">
                  <c:v>-0.20277777777777778</c:v>
                </c:pt>
                <c:pt idx="2">
                  <c:v>-0.20133111480865223</c:v>
                </c:pt>
                <c:pt idx="3">
                  <c:v>-0.20166073546856464</c:v>
                </c:pt>
                <c:pt idx="4">
                  <c:v>-0.20221606648199447</c:v>
                </c:pt>
                <c:pt idx="5">
                  <c:v>-0.22507552870090636</c:v>
                </c:pt>
                <c:pt idx="6">
                  <c:v>-0.2654952076677316</c:v>
                </c:pt>
                <c:pt idx="7">
                  <c:v>-0.30841638981173863</c:v>
                </c:pt>
                <c:pt idx="8">
                  <c:v>-0.3428430890309887</c:v>
                </c:pt>
                <c:pt idx="9">
                  <c:v>-0.35578661844484627</c:v>
                </c:pt>
                <c:pt idx="10">
                  <c:v>-0.3562925170068027</c:v>
                </c:pt>
                <c:pt idx="11">
                  <c:v>-0.34918699186991869</c:v>
                </c:pt>
                <c:pt idx="12">
                  <c:v>-0.33751962323390894</c:v>
                </c:pt>
                <c:pt idx="13">
                  <c:v>-0.32700341815419676</c:v>
                </c:pt>
                <c:pt idx="14">
                  <c:v>-0.31677704194260486</c:v>
                </c:pt>
                <c:pt idx="15">
                  <c:v>-0.30692362598144185</c:v>
                </c:pt>
                <c:pt idx="16">
                  <c:v>-0.29788708001385522</c:v>
                </c:pt>
                <c:pt idx="17">
                  <c:v>-0.28936742934051146</c:v>
                </c:pt>
                <c:pt idx="18">
                  <c:v>-0.28164867517173697</c:v>
                </c:pt>
                <c:pt idx="19">
                  <c:v>-0.27402928071292171</c:v>
                </c:pt>
                <c:pt idx="20">
                  <c:v>-0.26658400495970241</c:v>
                </c:pt>
                <c:pt idx="21">
                  <c:v>-0.25974025974025972</c:v>
                </c:pt>
                <c:pt idx="22">
                  <c:v>-0.25323910482921086</c:v>
                </c:pt>
                <c:pt idx="23">
                  <c:v>-0.24705544383797759</c:v>
                </c:pt>
                <c:pt idx="24">
                  <c:v>-0.24144699943914749</c:v>
                </c:pt>
                <c:pt idx="25">
                  <c:v>-0.23561643835616439</c:v>
                </c:pt>
                <c:pt idx="26">
                  <c:v>-0.23025435073627845</c:v>
                </c:pt>
                <c:pt idx="27">
                  <c:v>-0.22513089005235601</c:v>
                </c:pt>
                <c:pt idx="28">
                  <c:v>-0.22023047375160051</c:v>
                </c:pt>
                <c:pt idx="29">
                  <c:v>-0.21578947368421053</c:v>
                </c:pt>
                <c:pt idx="30">
                  <c:v>-0.17622950819672131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A-3340-9369-D9C2EADCDDFD}"/>
            </c:ext>
          </c:extLst>
        </c:ser>
        <c:ser>
          <c:idx val="3"/>
          <c:order val="7"/>
          <c:tx>
            <c:strRef>
              <c:f>'2.5_histo_data'!$A$7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'2.5_histo_data'!$B$7:$AF$7</c:f>
              <c:numCache>
                <c:formatCode>0%</c:formatCode>
                <c:ptCount val="31"/>
                <c:pt idx="0">
                  <c:v>-0.21575342465753425</c:v>
                </c:pt>
                <c:pt idx="1">
                  <c:v>-0.21118721461187215</c:v>
                </c:pt>
                <c:pt idx="2">
                  <c:v>-0.20998632010943913</c:v>
                </c:pt>
                <c:pt idx="3">
                  <c:v>-0.21024390243902438</c:v>
                </c:pt>
                <c:pt idx="4">
                  <c:v>-0.21640091116173121</c:v>
                </c:pt>
                <c:pt idx="5">
                  <c:v>-0.25077591558038487</c:v>
                </c:pt>
                <c:pt idx="6">
                  <c:v>-0.29348397267472415</c:v>
                </c:pt>
                <c:pt idx="7">
                  <c:v>-0.33249772105742936</c:v>
                </c:pt>
                <c:pt idx="8">
                  <c:v>-0.35518230233510856</c:v>
                </c:pt>
                <c:pt idx="9">
                  <c:v>-0.36139552521805079</c:v>
                </c:pt>
                <c:pt idx="10">
                  <c:v>-0.35790980672870437</c:v>
                </c:pt>
                <c:pt idx="11">
                  <c:v>-0.34861443722203217</c:v>
                </c:pt>
                <c:pt idx="12">
                  <c:v>-0.33619267568459255</c:v>
                </c:pt>
                <c:pt idx="13">
                  <c:v>-0.32504780114722753</c:v>
                </c:pt>
                <c:pt idx="14">
                  <c:v>-0.31432973805855163</c:v>
                </c:pt>
                <c:pt idx="15">
                  <c:v>-0.30429594272076371</c:v>
                </c:pt>
                <c:pt idx="16">
                  <c:v>-0.29467900520532098</c:v>
                </c:pt>
                <c:pt idx="17">
                  <c:v>-0.2858345021037868</c:v>
                </c:pt>
                <c:pt idx="18">
                  <c:v>-0.27777777777777779</c:v>
                </c:pt>
                <c:pt idx="19">
                  <c:v>-0.26991267531092883</c:v>
                </c:pt>
                <c:pt idx="20">
                  <c:v>-0.26248069994853318</c:v>
                </c:pt>
                <c:pt idx="21">
                  <c:v>-0.25526052104208419</c:v>
                </c:pt>
                <c:pt idx="22">
                  <c:v>-0.24884118077579898</c:v>
                </c:pt>
                <c:pt idx="23">
                  <c:v>-0.24251069900142652</c:v>
                </c:pt>
                <c:pt idx="24">
                  <c:v>-0.2364943194991885</c:v>
                </c:pt>
                <c:pt idx="25">
                  <c:v>-0.23059515727540167</c:v>
                </c:pt>
                <c:pt idx="26">
                  <c:v>-0.225143614670791</c:v>
                </c:pt>
                <c:pt idx="27">
                  <c:v>-0.22015972372113102</c:v>
                </c:pt>
                <c:pt idx="28">
                  <c:v>-0.21518987341772153</c:v>
                </c:pt>
                <c:pt idx="29">
                  <c:v>-0.21043944708066845</c:v>
                </c:pt>
                <c:pt idx="30">
                  <c:v>-0.17091152815013405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A-3340-9369-D9C2EADCDDFD}"/>
            </c:ext>
          </c:extLst>
        </c:ser>
        <c:ser>
          <c:idx val="2"/>
          <c:order val="8"/>
          <c:tx>
            <c:strRef>
              <c:f>'2.5_histo_data'!$A$6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'2.5_histo_data'!$B$6:$AF$6</c:f>
              <c:numCache>
                <c:formatCode>0%</c:formatCode>
                <c:ptCount val="31"/>
                <c:pt idx="0">
                  <c:v>-0.22126436781609196</c:v>
                </c:pt>
                <c:pt idx="1">
                  <c:v>-0.21934865900383141</c:v>
                </c:pt>
                <c:pt idx="2">
                  <c:v>-0.21871412169919632</c:v>
                </c:pt>
                <c:pt idx="3">
                  <c:v>-0.21908271908271909</c:v>
                </c:pt>
                <c:pt idx="4">
                  <c:v>-0.23645634161886553</c:v>
                </c:pt>
                <c:pt idx="5">
                  <c:v>-0.27711157455683005</c:v>
                </c:pt>
                <c:pt idx="6">
                  <c:v>-0.31892368769298635</c:v>
                </c:pt>
                <c:pt idx="7">
                  <c:v>-0.3505392912172573</c:v>
                </c:pt>
                <c:pt idx="8">
                  <c:v>-0.36341378104232247</c:v>
                </c:pt>
                <c:pt idx="9">
                  <c:v>-0.3638138626749105</c:v>
                </c:pt>
                <c:pt idx="10">
                  <c:v>-0.35742848354352508</c:v>
                </c:pt>
                <c:pt idx="11">
                  <c:v>-0.34656084656084657</c:v>
                </c:pt>
                <c:pt idx="12">
                  <c:v>-0.33371040723981898</c:v>
                </c:pt>
                <c:pt idx="13">
                  <c:v>-0.321701199563795</c:v>
                </c:pt>
                <c:pt idx="14">
                  <c:v>-0.31052631578947371</c:v>
                </c:pt>
                <c:pt idx="15">
                  <c:v>-0.30017807173747141</c:v>
                </c:pt>
                <c:pt idx="16">
                  <c:v>-0.29042579374846172</c:v>
                </c:pt>
                <c:pt idx="17">
                  <c:v>-0.28128724672228844</c:v>
                </c:pt>
                <c:pt idx="18">
                  <c:v>-0.27270626299976891</c:v>
                </c:pt>
                <c:pt idx="19">
                  <c:v>-0.26469268730372364</c:v>
                </c:pt>
                <c:pt idx="20">
                  <c:v>-0.2570806100217865</c:v>
                </c:pt>
                <c:pt idx="21">
                  <c:v>-0.24989411266412537</c:v>
                </c:pt>
                <c:pt idx="22">
                  <c:v>-0.24314856789614672</c:v>
                </c:pt>
                <c:pt idx="23">
                  <c:v>-0.23671013039117353</c:v>
                </c:pt>
                <c:pt idx="24">
                  <c:v>-0.23060386945475864</c:v>
                </c:pt>
                <c:pt idx="25">
                  <c:v>-0.22480472470946847</c:v>
                </c:pt>
                <c:pt idx="26">
                  <c:v>-0.21933085501858737</c:v>
                </c:pt>
                <c:pt idx="27">
                  <c:v>-0.21407837445573294</c:v>
                </c:pt>
                <c:pt idx="28">
                  <c:v>-0.20907158043940469</c:v>
                </c:pt>
                <c:pt idx="29">
                  <c:v>-0.20446675900277009</c:v>
                </c:pt>
                <c:pt idx="30">
                  <c:v>-0.16482748987288728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A-3340-9369-D9C2EADCDDFD}"/>
            </c:ext>
          </c:extLst>
        </c:ser>
        <c:ser>
          <c:idx val="1"/>
          <c:order val="9"/>
          <c:tx>
            <c:strRef>
              <c:f>'2.5_histo_data'!$A$5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'2.5_histo_data'!$B$5:$AF$5</c:f>
              <c:numCache>
                <c:formatCode>0%</c:formatCode>
                <c:ptCount val="31"/>
                <c:pt idx="0">
                  <c:v>-0.23039215686274508</c:v>
                </c:pt>
                <c:pt idx="1">
                  <c:v>-0.22712418300653595</c:v>
                </c:pt>
                <c:pt idx="2">
                  <c:v>-0.22700587084148727</c:v>
                </c:pt>
                <c:pt idx="3">
                  <c:v>-0.22781271837875611</c:v>
                </c:pt>
                <c:pt idx="4">
                  <c:v>-0.25923913043478258</c:v>
                </c:pt>
                <c:pt idx="5">
                  <c:v>-0.30257892396620722</c:v>
                </c:pt>
                <c:pt idx="6">
                  <c:v>-0.34224397590361444</c:v>
                </c:pt>
                <c:pt idx="7">
                  <c:v>-0.36306156405990014</c:v>
                </c:pt>
                <c:pt idx="8">
                  <c:v>-0.36842105263157893</c:v>
                </c:pt>
                <c:pt idx="9">
                  <c:v>-0.36456558773424191</c:v>
                </c:pt>
                <c:pt idx="10">
                  <c:v>-0.35526315789473684</c:v>
                </c:pt>
                <c:pt idx="11">
                  <c:v>-0.34298897718533711</c:v>
                </c:pt>
                <c:pt idx="12">
                  <c:v>-0.3295594388382968</c:v>
                </c:pt>
                <c:pt idx="13">
                  <c:v>-0.31707317073170732</c:v>
                </c:pt>
                <c:pt idx="14">
                  <c:v>-0.30549851699749031</c:v>
                </c:pt>
                <c:pt idx="15">
                  <c:v>-0.29473915914593879</c:v>
                </c:pt>
                <c:pt idx="16">
                  <c:v>-0.28471188603019348</c:v>
                </c:pt>
                <c:pt idx="17">
                  <c:v>-0.27534443758996502</c:v>
                </c:pt>
                <c:pt idx="18">
                  <c:v>-0.26657376070077643</c:v>
                </c:pt>
                <c:pt idx="19">
                  <c:v>-0.25834458807640365</c:v>
                </c:pt>
                <c:pt idx="20">
                  <c:v>-0.25060827250608275</c:v>
                </c:pt>
                <c:pt idx="21">
                  <c:v>-0.2433218244593858</c:v>
                </c:pt>
                <c:pt idx="22">
                  <c:v>-0.23644711283771852</c:v>
                </c:pt>
                <c:pt idx="23">
                  <c:v>-0.22995019749270135</c:v>
                </c:pt>
                <c:pt idx="24">
                  <c:v>-0.223800768845061</c:v>
                </c:pt>
                <c:pt idx="25">
                  <c:v>-0.21797167507732379</c:v>
                </c:pt>
                <c:pt idx="26">
                  <c:v>-0.21243852133904489</c:v>
                </c:pt>
                <c:pt idx="27">
                  <c:v>-0.20717932848522358</c:v>
                </c:pt>
                <c:pt idx="28">
                  <c:v>-0.20217424128038652</c:v>
                </c:pt>
                <c:pt idx="29">
                  <c:v>-0.19740527790063395</c:v>
                </c:pt>
                <c:pt idx="30">
                  <c:v>-0.15821812596006143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3340-9369-D9C2EADC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19712"/>
        <c:axId val="704493472"/>
      </c:lineChart>
      <c:catAx>
        <c:axId val="6859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Salary 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3472"/>
        <c:crosses val="autoZero"/>
        <c:auto val="1"/>
        <c:lblAlgn val="ctr"/>
        <c:lblOffset val="100"/>
        <c:noMultiLvlLbl val="0"/>
      </c:catAx>
      <c:valAx>
        <c:axId val="704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329031-BB3C-E64C-B0EE-B07D00115024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81E5FB-AD32-2143-A568-6D93E4CDF84A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58F29D-23A8-D14A-80DE-6F68424458B3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8D5120-A427-EC47-9272-5E67D2C4618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4C14E3-9F83-AC4C-9F6B-14638CF9E0D0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68286D-3D21-044C-B902-30E3426A0F46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84DBA0-D5EF-DE4E-8E12-1EFC06CC6F13}">
  <sheetPr/>
  <sheetViews>
    <sheetView zoomScale="133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25D448-7429-8F4C-8616-03840C153E48}">
  <sheetPr/>
  <sheetViews>
    <sheetView zoomScale="133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D448-C098-9F4D-87F9-80321CA4B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24</xdr:row>
      <xdr:rowOff>63500</xdr:rowOff>
    </xdr:from>
    <xdr:to>
      <xdr:col>40</xdr:col>
      <xdr:colOff>609600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39A21-BEDF-4C46-AE57-77EE181B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34458-D583-FF42-9CEF-9C283D253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46FD8-74BF-F742-AEE6-CA357E8CCE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99496-B232-7741-9DA2-5D8D6A96F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2EF71-8401-6C4C-8614-72A198854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44668-A119-B640-840A-205732597C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93B1-C0D0-9647-937D-610739A6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9699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D914-EABF-BC42-A2AD-06447908F6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774700</xdr:colOff>
      <xdr:row>14</xdr:row>
      <xdr:rowOff>101600</xdr:rowOff>
    </xdr:from>
    <xdr:to>
      <xdr:col>40</xdr:col>
      <xdr:colOff>596900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F1BB4-EDCF-7D42-9E5E-A29EA784F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78798379631" createdVersion="7" refreshedVersion="7" minRefreshableVersion="3" recordCount="310" xr:uid="{F6E0CA8F-DD42-AE43-9FAF-D808C8E35515}">
  <cacheSource type="worksheet">
    <worksheetSource ref="A1:C311" sheet="2.5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36842105263157893" maxValue="-4.4117647058823532E-2" count="307">
        <n v="-0.23039215686274508"/>
        <n v="-0.22712418300653595"/>
        <n v="-0.22700587084148727"/>
        <n v="-0.22781271837875611"/>
        <n v="-0.25923913043478258"/>
        <n v="-0.30257892396620722"/>
        <n v="-0.34224397590361444"/>
        <n v="-0.36306156405990014"/>
        <n v="-0.36842105263157893"/>
        <n v="-0.36456558773424191"/>
        <n v="-0.35526315789473684"/>
        <n v="-0.34298897718533711"/>
        <n v="-0.3295594388382968"/>
        <n v="-0.31707317073170732"/>
        <n v="-0.30549851699749031"/>
        <n v="-0.29473915914593879"/>
        <n v="-0.28471188603019348"/>
        <n v="-0.27534443758996502"/>
        <n v="-0.26657376070077643"/>
        <n v="-0.25834458807640365"/>
        <n v="-0.25060827250608275"/>
        <n v="-0.2433218244593858"/>
        <n v="-0.23644711283771852"/>
        <n v="-0.22995019749270135"/>
        <n v="-0.223800768845061"/>
        <n v="-0.21797167507732379"/>
        <n v="-0.21243852133904489"/>
        <n v="-0.20717932848522358"/>
        <n v="-0.20217424128038652"/>
        <n v="-0.19740527790063395"/>
        <n v="-0.15821812596006143"/>
        <n v="-0.22126436781609196"/>
        <n v="-0.21934865900383141"/>
        <n v="-0.21871412169919632"/>
        <n v="-0.21908271908271909"/>
        <n v="-0.23645634161886553"/>
        <n v="-0.27711157455683005"/>
        <n v="-0.31892368769298635"/>
        <n v="-0.3505392912172573"/>
        <n v="-0.36341378104232247"/>
        <n v="-0.3638138626749105"/>
        <n v="-0.35742848354352508"/>
        <n v="-0.34656084656084657"/>
        <n v="-0.33371040723981898"/>
        <n v="-0.321701199563795"/>
        <n v="-0.31052631578947371"/>
        <n v="-0.30017807173747141"/>
        <n v="-0.29042579374846172"/>
        <n v="-0.28128724672228844"/>
        <n v="-0.27270626299976891"/>
        <n v="-0.26469268730372364"/>
        <n v="-0.2570806100217865"/>
        <n v="-0.24989411266412537"/>
        <n v="-0.24314856789614672"/>
        <n v="-0.23671013039117353"/>
        <n v="-0.23060386945475864"/>
        <n v="-0.22480472470946847"/>
        <n v="-0.21933085501858737"/>
        <n v="-0.21407837445573294"/>
        <n v="-0.20907158043940469"/>
        <n v="-0.20446675900277009"/>
        <n v="-0.16482748987288728"/>
        <n v="-0.21575342465753425"/>
        <n v="-0.21118721461187215"/>
        <n v="-0.20998632010943913"/>
        <n v="-0.21024390243902438"/>
        <n v="-0.21640091116173121"/>
        <n v="-0.25077591558038487"/>
        <n v="-0.29348397267472415"/>
        <n v="-0.33249772105742936"/>
        <n v="-0.35518230233510856"/>
        <n v="-0.36139552521805079"/>
        <n v="-0.35790980672870437"/>
        <n v="-0.34861443722203217"/>
        <n v="-0.33619267568459255"/>
        <n v="-0.32504780114722753"/>
        <n v="-0.31432973805855163"/>
        <n v="-0.30429594272076371"/>
        <n v="-0.29467900520532098"/>
        <n v="-0.2858345021037868"/>
        <n v="-0.27777777777777779"/>
        <n v="-0.26991267531092883"/>
        <n v="-0.26248069994853318"/>
        <n v="-0.25526052104208419"/>
        <n v="-0.24884118077579898"/>
        <n v="-0.24251069900142652"/>
        <n v="-0.2364943194991885"/>
        <n v="-0.23059515727540167"/>
        <n v="-0.225143614670791"/>
        <n v="-0.22015972372113102"/>
        <n v="-0.21518987341772153"/>
        <n v="-0.21043944708066845"/>
        <n v="-0.17091152815013405"/>
        <n v="-0.20833333333333334"/>
        <n v="-0.20277777777777778"/>
        <n v="-0.20133111480865223"/>
        <n v="-0.20166073546856464"/>
        <n v="-0.20221606648199447"/>
        <n v="-0.22507552870090636"/>
        <n v="-0.2654952076677316"/>
        <n v="-0.30841638981173863"/>
        <n v="-0.3428430890309887"/>
        <n v="-0.35578661844484627"/>
        <n v="-0.3562925170068027"/>
        <n v="-0.34918699186991869"/>
        <n v="-0.33751962323390894"/>
        <n v="-0.32700341815419676"/>
        <n v="-0.31677704194260486"/>
        <n v="-0.30692362598144185"/>
        <n v="-0.29788708001385522"/>
        <n v="-0.28936742934051146"/>
        <n v="-0.28164867517173697"/>
        <n v="-0.27402928071292171"/>
        <n v="-0.26658400495970241"/>
        <n v="-0.25974025974025972"/>
        <n v="-0.25323910482921086"/>
        <n v="-0.24705544383797759"/>
        <n v="-0.24144699943914749"/>
        <n v="-0.23561643835616439"/>
        <n v="-0.23025435073627845"/>
        <n v="-0.22513089005235601"/>
        <n v="-0.22023047375160051"/>
        <n v="-0.21578947368421053"/>
        <n v="-0.17622950819672131"/>
        <n v="-0.18947368421052632"/>
        <n v="-0.19163763066202091"/>
        <n v="-0.19270833333333334"/>
        <n v="-0.1924219910846954"/>
        <n v="-0.19190751445086704"/>
        <n v="-0.20085066162570889"/>
        <n v="-0.2364"/>
        <n v="-0.28135828135828134"/>
        <n v="-0.32354740061162079"/>
        <n v="-0.34630350194552528"/>
        <n v="-0.35257410296411856"/>
        <n v="-0.34756703078450846"/>
        <n v="-0.3366954851104707"/>
        <n v="-0.32635009310986962"/>
        <n v="-0.31676457297785809"/>
        <n v="-0.30759104870557263"/>
        <n v="-0.29906143344709896"/>
        <n v="-0.29087136929460583"/>
        <n v="-0.28323232323232322"/>
        <n v="-0.27587563951200317"/>
        <n v="-0.26899462778204142"/>
        <n v="-0.26272455089820357"/>
        <n v="-0.25611983924004383"/>
        <n v="-0.2504459507670353"/>
        <n v="-0.24442119944211996"/>
        <n v="-0.2392638036809816"/>
        <n v="-0.23374458152717573"/>
        <n v="-0.22903752039151712"/>
        <n v="-0.22396166134185302"/>
        <n v="-0.21964956195244056"/>
        <n v="-0.18074150360453142"/>
        <n v="-0.19178082191780821"/>
        <n v="-0.18409090909090908"/>
        <n v="-0.18206521739130435"/>
        <n v="-0.18313953488372092"/>
        <n v="-0.18325791855203619"/>
        <n v="-0.18271604938271604"/>
        <n v="-0.20637408568443052"/>
        <n v="-0.25067873303167421"/>
        <n v="-0.29712460063897761"/>
        <n v="-0.33166189111747851"/>
        <n v="-0.34485049833887044"/>
        <n v="-0.34345351043643263"/>
        <n v="-0.33333333333333331"/>
        <n v="-0.3236168947055324"/>
        <n v="-0.31463273568536726"/>
        <n v="-0.30596175478065241"/>
        <n v="-0.29791894852135814"/>
        <n v="-0.29013333333333335"/>
        <n v="-0.2828913156526261"/>
        <n v="-0.27586206896551724"/>
        <n v="-0.26930693069306932"/>
        <n v="-0.26292895118414694"/>
        <n v="-0.25696740670760509"/>
        <n v="-0.25115420129270544"/>
        <n v="-0.24525745257452575"/>
        <n v="-0.24038886433937251"/>
        <n v="-0.23496321938554737"/>
        <n v="-0.23050847457627119"/>
        <n v="-0.22549833887043189"/>
        <n v="-0.22140822140822142"/>
        <n v="-0.18335018537243006"/>
        <n v="-0.17307692307692307"/>
        <n v="-0.17197452229299362"/>
        <n v="-0.17110266159695817"/>
        <n v="-0.17073170731707318"/>
        <n v="-0.17088607594936708"/>
        <n v="-0.1706896551724138"/>
        <n v="-0.17883211678832117"/>
        <n v="-0.21744627054361568"/>
        <n v="-0.26785714285714285"/>
        <n v="-0.30638722554890219"/>
        <n v="-0.33242258652094719"/>
        <n v="-0.33563416738567731"/>
        <n v="-0.32664995822890558"/>
        <n v="-0.3178861788617886"/>
        <n v="-0.30933544303797467"/>
        <n v="-0.30123266563944529"/>
        <n v="-0.2937640871525169"/>
        <n v="-0.28644688644688643"/>
        <n v="-0.27948534667619729"/>
        <n v="-0.27304469273743015"/>
        <n v="-0.26671214188267395"/>
        <n v="-0.26133333333333331"/>
        <n v="-0.25505544683626874"/>
        <n v="-0.24952137843012126"/>
        <n v="-0.2448469706433479"/>
        <n v="-0.23929008567931456"/>
        <n v="-0.23441247002398083"/>
        <n v="-0.23031727379553465"/>
        <n v="-0.22536023054755044"/>
        <n v="-0.22102882984737141"/>
        <n v="-0.18426013195098964"/>
        <n v="-0.16666666666666666"/>
        <n v="-0.16161616161616163"/>
        <n v="-0.15963855421686746"/>
        <n v="-0.15665236051502146"/>
        <n v="-0.15719063545150502"/>
        <n v="-0.15437158469945356"/>
        <n v="-0.15509259259259259"/>
        <n v="-0.18136272545090179"/>
        <n v="-0.2327433628318584"/>
        <n v="-0.27409162717219587"/>
        <n v="-0.30785714285714288"/>
        <n v="-0.3210947930574099"/>
        <n v="-0.31330749354005166"/>
        <n v="-0.30415617128463474"/>
        <n v="-0.29754601226993865"/>
        <n v="-0.2900717703349282"/>
        <n v="-0.28329439252336447"/>
        <n v="-0.27651083238312429"/>
        <n v="-0.27004454342984407"/>
        <n v="-0.26416122004357301"/>
        <n v="-0.2582534611288605"/>
        <n v="-0.25286757038581859"/>
        <n v="-0.24744897959183673"/>
        <n v="-0.24225774225774227"/>
        <n v="-0.23751224289911851"/>
        <n v="-0.23272552783109404"/>
        <n v="-0.2283427495291902"/>
        <n v="-0.22391505078485688"/>
        <n v="-0.21965579710144928"/>
        <n v="-0.21574733096085411"/>
        <n v="-0.1808351976137211"/>
        <n v="-0.10714285714285714"/>
        <n v="-0.125"/>
        <n v="-0.12666666666666668"/>
        <n v="-0.12735849056603774"/>
        <n v="-0.12867647058823528"/>
        <n v="-0.12874251497005987"/>
        <n v="-0.12944162436548223"/>
        <n v="-0.1337719298245614"/>
        <n v="-0.18023255813953487"/>
        <n v="-0.21972318339100347"/>
        <n v="-0.25156250000000002"/>
        <n v="-0.27650429799426934"/>
        <n v="-0.27209944751381215"/>
        <n v="-0.26280323450134768"/>
        <n v="-0.25853018372703412"/>
        <n v="-0.25256410256410255"/>
        <n v="-0.24686716791979949"/>
        <n v="-0.24142156862745098"/>
        <n v="-0.23381294964028776"/>
        <n v="-0.23067915690866511"/>
        <n v="-0.22591743119266056"/>
        <n v="-0.22134831460674156"/>
        <n v="-0.21696035242290748"/>
        <n v="-0.21058315334773217"/>
        <n v="-0.20824524312896406"/>
        <n v="-0.20435684647302904"/>
        <n v="-0.20061099796334012"/>
        <n v="-0.19700000000000001"/>
        <n v="-0.19155206286836934"/>
        <n v="-0.18978805394990367"/>
        <n v="-0.15853658536585366"/>
        <n v="-6.25E-2"/>
        <n v="-4.4117647058823532E-2"/>
        <n v="-6.8181818181818177E-2"/>
        <n v="-5.5555555555555552E-2"/>
        <n v="-6.0810810810810814E-2"/>
        <n v="-8.9285714285714288E-2"/>
        <n v="-0.10106382978723404"/>
        <n v="-0.11057692307692307"/>
        <n v="-0.12719298245614036"/>
        <n v="-0.12184873949579832"/>
        <n v="-0.11885245901639344"/>
        <n v="-0.11600000000000001"/>
        <n v="-0.11328125"/>
        <n v="-0.11068702290076336"/>
        <n v="-0.10820895522388059"/>
        <n v="-0.10583941605839416"/>
        <n v="-0.10357142857142858"/>
        <n v="-0.10139860139860139"/>
        <n v="-9.9315068493150679E-2"/>
        <n v="-9.7315436241610737E-2"/>
        <n v="-9.5394736842105268E-2"/>
        <n v="-9.3548387096774197E-2"/>
        <n v="-9.1772151898734181E-2"/>
        <n v="-9.0062111801242239E-2"/>
        <n v="-8.8414634146341459E-2"/>
        <n v="-8.6826347305389226E-2"/>
        <n v="-8.5294117647058826E-2"/>
        <n v="-7.178217821782177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81249189816" createdVersion="7" refreshedVersion="7" minRefreshableVersion="3" recordCount="310" xr:uid="{556CCF3E-C344-F642-9810-21B308346BF3}">
  <cacheSource type="worksheet">
    <worksheetSource ref="A1:C311" sheet="2.8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43171040151754664" maxValue="-5.8823529411764705E-2" count="307">
        <n v="-0.2868421052631579"/>
        <n v="-0.28676470588235292"/>
        <n v="-0.28769692423105775"/>
        <n v="-0.3155283129013427"/>
        <n v="-0.35513126491646779"/>
        <n v="-0.39090909090909093"/>
        <n v="-0.41967730620834792"/>
        <n v="-0.43171040151754664"/>
        <n v="-0.43081207856933451"/>
        <n v="-0.42261904761904762"/>
        <n v="-0.40987294865007939"/>
        <n v="-0.3951798010711553"/>
        <n v="-0.3814623338257016"/>
        <n v="-0.36866523911491794"/>
        <n v="-0.3569290976058932"/>
        <n v="-0.34570791527313266"/>
        <n v="-0.33517077388672717"/>
        <n v="-0.32525697503671069"/>
        <n v="-0.3159127954360228"/>
        <n v="-0.30709051297286594"/>
        <n v="-0.29874759152215802"/>
        <n v="-0.29071294559099436"/>
        <n v="-0.28322061780296109"/>
        <n v="-0.2761047754811119"/>
        <n v="-0.26951155918651137"/>
        <n v="-0.26306413301662707"/>
        <n v="-0.25691797845898923"/>
        <n v="-0.25105246113989638"/>
        <n v="-0.24544878898211175"/>
        <n v="-0.19888404309902513"/>
        <n v="-0.27607361963190186"/>
        <n v="-0.27448979591836736"/>
        <n v="-0.27444987775061125"/>
        <n v="-0.27506538796861379"/>
        <n v="-0.29070556309362278"/>
        <n v="-0.32713651498335183"/>
        <n v="-0.3651949271958666"/>
        <n v="-0.39865689865689868"/>
        <n v="-0.4193606974209953"/>
        <n v="-0.42376005361930297"/>
        <n v="-0.41866708780795958"/>
        <n v="-0.40758079130172153"/>
        <n v="-0.3937937062937063"/>
        <n v="-0.3808114961961116"/>
        <n v="-0.36855740387237523"/>
        <n v="-0.35706737120211363"/>
        <n v="-0.34652831155521396"/>
        <n v="-0.33619402985074626"/>
        <n v="-0.32660705654905753"/>
        <n v="-0.31778665413533835"/>
        <n v="-0.30905556825977587"/>
        <n v="-0.30093520374081495"/>
        <n v="-0.29323063571273594"/>
        <n v="-0.28597122302158273"/>
        <n v="-0.27900495458298924"/>
        <n v="-0.27237001209189843"/>
        <n v="-0.26624015748031499"/>
        <n v="-0.2600538772368674"/>
        <n v="-0.25428033866415806"/>
        <n v="-0.24894165286213879"/>
        <n v="-0.20280401859349229"/>
        <n v="-0.26811594202898553"/>
        <n v="-0.26385542168674697"/>
        <n v="-0.26262626262626265"/>
        <n v="-0.26210092687950565"/>
        <n v="-0.26762820512820512"/>
        <n v="-0.29914809960681521"/>
        <n v="-0.33804769828064335"/>
        <n v="-0.37457952907256126"/>
        <n v="-0.40361702127659577"/>
        <n v="-0.41445830085736557"/>
        <n v="-0.41285243500549251"/>
        <n v="-0.4043037088873338"/>
        <n v="-0.39097363083164299"/>
        <n v="-0.37855973813420624"/>
        <n v="-0.36722715736040606"/>
        <n v="-0.35626346568174821"/>
        <n v="-0.34593544530783027"/>
        <n v="-0.33599651365485184"/>
        <n v="-0.32678722803051707"/>
        <n v="-0.31834433443344334"/>
        <n v="-0.31007232788641842"/>
        <n v="-0.30221932114882505"/>
        <n v="-0.2945746306673459"/>
        <n v="-0.28747203579418346"/>
        <n v="-0.28070388349514563"/>
        <n v="-0.27448423049561299"/>
        <n v="-0.26831247102457118"/>
        <n v="-0.26241215143958285"/>
        <n v="-0.25660084313290438"/>
        <n v="-0.25119461337966986"/>
        <n v="-0.20592421277352785"/>
        <n v="-0.25"/>
        <n v="-0.25145348837209303"/>
        <n v="-0.24825783972125434"/>
        <n v="-0.24906832298136647"/>
        <n v="-0.24903288201160542"/>
        <n v="-0.26996047430830039"/>
        <n v="-0.30756358768406961"/>
        <n v="-0.34695652173913044"/>
        <n v="-0.38235294117647056"/>
        <n v="-0.40190166975881264"/>
        <n v="-0.40524718126626191"/>
        <n v="-0.39838576158940397"/>
        <n v="-0.38650920736589273"/>
        <n v="-0.37480590062111802"/>
        <n v="-0.36379050489826675"/>
        <n v="-0.35340409956076135"/>
        <n v="-0.34359430604982205"/>
        <n v="-0.33431440443213295"/>
        <n v="-0.32552258934592043"/>
        <n v="-0.31718134034165574"/>
        <n v="-0.3092568866111467"/>
        <n v="-0.30171874999999998"/>
        <n v="-0.29423428920073214"/>
        <n v="-0.28739570917759238"/>
        <n v="-0.2808677926616191"/>
        <n v="-0.27462984054669703"/>
        <n v="-0.26866295264623957"/>
        <n v="-0.26294983642311887"/>
        <n v="-0.25747463961558997"/>
        <n v="-0.25222280334728031"/>
        <n v="-0.20790267011197244"/>
        <n v="-0.24456521739130435"/>
        <n v="-0.23826714801444043"/>
        <n v="-0.23650107991360692"/>
        <n v="-0.23456790123456789"/>
        <n v="-0.23469387755102042"/>
        <n v="-0.24288518155053976"/>
        <n v="-0.27616279069767441"/>
        <n v="-0.31798561151079136"/>
        <n v="-0.35641677255400256"/>
        <n v="-0.38575498575498574"/>
        <n v="-0.39502908514013751"/>
        <n v="-0.3911290322580645"/>
        <n v="-0.37969741337237678"/>
        <n v="-0.36901942207484606"/>
        <n v="-0.35865561694290976"/>
        <n v="-0.34841021047917597"/>
        <n v="-0.33914559721011334"/>
        <n v="-0.33036093418259022"/>
        <n v="-0.32201986754966888"/>
        <n v="-0.31408962454582157"/>
        <n v="-0.30681370618353682"/>
        <n v="-0.29961538461538462"/>
        <n v="-0.29237128898910186"/>
        <n v="-0.28581925055106538"/>
        <n v="-0.27955443765720445"/>
        <n v="-0.27355836849507736"/>
        <n v="-0.26806607019958706"/>
        <n v="-0.26255476912706438"/>
        <n v="-0.25726552179656537"/>
        <n v="-0.25186144383295567"/>
        <n v="-0.20852318413294024"/>
        <n v="-0.23239436619718309"/>
        <n v="-0.21830985915492956"/>
        <n v="-0.21988795518207283"/>
        <n v="-0.22155688622754491"/>
        <n v="-0.21928460342146189"/>
        <n v="-0.22045743329097839"/>
        <n v="-0.24327233584499461"/>
        <n v="-0.28424976700838772"/>
        <n v="-0.32730263157894735"/>
        <n v="-0.3612950699043414"/>
        <n v="-0.37989203778677461"/>
        <n v="-0.38028169014084506"/>
        <n v="-0.37011779293242403"/>
        <n v="-0.35985533453887886"/>
        <n v="-0.35014662756598242"/>
        <n v="-0.3409480296973158"/>
        <n v="-0.332220367278798"/>
        <n v="-0.32356134636264927"/>
        <n v="-0.31567796610169491"/>
        <n v="-0.3081695966907963"/>
        <n v="-0.30101010101010101"/>
        <n v="-0.29417571569595263"/>
        <n v="-0.28812741312741313"/>
        <n v="-0.2818696883852691"/>
        <n v="-0.27587800369685767"/>
        <n v="-0.27013574660633483"/>
        <n v="-0.2646276595744681"/>
        <n v="-0.25933970460469158"/>
        <n v="-0.25425894378194208"/>
        <n v="-0.24937343358395989"/>
        <n v="-0.20750782064650677"/>
        <n v="-0.21568627450980393"/>
        <n v="-0.20779220779220781"/>
        <n v="-0.20233463035019456"/>
        <n v="-0.20221606648199447"/>
        <n v="-0.20474137931034483"/>
        <n v="-0.20334507042253522"/>
        <n v="-0.21162444113263784"/>
        <n v="-0.24741602067183463"/>
        <n v="-0.29475484606613456"/>
        <n v="-0.33180428134556578"/>
        <n v="-0.35938945420906571"/>
        <n v="-0.36652173913043479"/>
        <n v="-0.35678180286436395"/>
        <n v="-0.34741591468416733"/>
        <n v="-0.33905750798722045"/>
        <n v="-0.32982866043613707"/>
        <n v="-0.32180851063829785"/>
        <n v="-0.31467753891771683"/>
        <n v="-0.30666183924692253"/>
        <n v="-0.29971691436659592"/>
        <n v="-0.29287690179806364"/>
        <n v="-0.28653585926928282"/>
        <n v="-0.28046357615894041"/>
        <n v="-0.27446532728451067"/>
        <n v="-0.2688888888888889"/>
        <n v="-0.26353453640323582"/>
        <n v="-0.25823170731707318"/>
        <n v="-0.25328947368421051"/>
        <n v="-0.24897360703812316"/>
        <n v="-0.24381116868163499"/>
        <n v="-0.20438131921039962"/>
        <n v="-0.1875"/>
        <n v="-0.18041237113402062"/>
        <n v="-0.18098159509202455"/>
        <n v="-0.18260869565217391"/>
        <n v="-0.18305084745762712"/>
        <n v="-0.18144044321329639"/>
        <n v="-0.18075117370892019"/>
        <n v="-0.20630081300813008"/>
        <n v="-0.2553763440860215"/>
        <n v="-0.29407051282051283"/>
        <n v="-0.3253623188405797"/>
        <n v="-0.34429530201342284"/>
        <n v="-0.33571428571428569"/>
        <n v="-0.32721518987341774"/>
        <n v="-0.31913580246913581"/>
        <n v="-0.31144578313253013"/>
        <n v="-0.30411764705882355"/>
        <n v="-0.29712643678160922"/>
        <n v="-0.29044943820224717"/>
        <n v="-0.28406593406593406"/>
        <n v="-0.27795698924731183"/>
        <n v="-0.27210526315789474"/>
        <n v="-0.26622039134912462"/>
        <n v="-0.26084762865792127"/>
        <n v="-0.25568743818001977"/>
        <n v="-0.25072744907856448"/>
        <n v="-0.24595623215984777"/>
        <n v="-0.24136321195144725"/>
        <n v="-0.23693858845096241"/>
        <n v="-0.23267326732673269"/>
        <n v="-0.19553706505295007"/>
        <n v="-0.14285714285714285"/>
        <n v="-0.14772727272727273"/>
        <n v="-0.14666666666666667"/>
        <n v="-0.15566037735849056"/>
        <n v="-0.14814814814814814"/>
        <n v="-0.14759036144578314"/>
        <n v="-0.14795918367346939"/>
        <n v="-0.15265486725663716"/>
        <n v="-0.193359375"/>
        <n v="-0.23170731707317074"/>
        <n v="-0.26257861635220126"/>
        <n v="-0.28674351585014407"/>
        <n v="-0.28194444444444444"/>
        <n v="-0.27702702702702703"/>
        <n v="-0.27044854881266489"/>
        <n v="-0.26417525773195877"/>
        <n v="-0.25818639798488663"/>
        <n v="-0.24457831325301205"/>
        <n v="-0.23938679245283018"/>
        <n v="-0.23441108545034642"/>
        <n v="-0.23137697516930023"/>
        <n v="-0.22676991150442477"/>
        <n v="-0.22234273318872017"/>
        <n v="-0.21808510638297873"/>
        <n v="-0.21398747390396661"/>
        <n v="-0.20799180327868852"/>
        <n v="-0.20422535211267606"/>
        <n v="-0.20059288537549408"/>
        <n v="-0.19708737864077669"/>
        <n v="-0.16612111292962356"/>
        <n v="-0.125"/>
        <n v="-0.10714285714285714"/>
        <n v="-8.3333333333333329E-2"/>
        <n v="-5.8823529411764705E-2"/>
        <n v="-6.8181818181818177E-2"/>
        <n v="-6.4814814814814811E-2"/>
        <n v="-7.03125E-2"/>
        <n v="-6.7567567567567571E-2"/>
        <n v="-9.5238095238095233E-2"/>
        <n v="-0.10638297872340426"/>
        <n v="-0.11538461538461539"/>
        <n v="-0.13157894736842105"/>
        <n v="-0.12605042016806722"/>
        <n v="-0.12295081967213115"/>
        <n v="-0.12"/>
        <n v="-0.1171875"/>
        <n v="-0.11450381679389313"/>
        <n v="-0.11194029850746269"/>
        <n v="-0.10948905109489052"/>
        <n v="-0.1048951048951049"/>
        <n v="-0.10273972602739725"/>
        <n v="-0.10067114093959731"/>
        <n v="-9.8684210526315791E-2"/>
        <n v="-9.6774193548387094E-2"/>
        <n v="-9.49367088607595E-2"/>
        <n v="-9.3167701863354033E-2"/>
        <n v="-9.1463414634146339E-2"/>
        <n v="-8.9820359281437126E-2"/>
        <n v="-8.8235294117647065E-2"/>
        <n v="-6.965174129353234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86249999999" createdVersion="7" refreshedVersion="7" minRefreshableVersion="3" recordCount="310" xr:uid="{5563DA4C-E52D-194C-9DBE-8C75DD42D2DE}">
  <cacheSource type="worksheet">
    <worksheetSource ref="A1:C311" sheet="3.0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46987410071942448" maxValue="-6.0606060606060608E-2" count="310">
        <n v="-0.32596685082872928"/>
        <n v="-0.3235294117647059"/>
        <n v="-0.32323788546255505"/>
        <n v="-0.3245476003147128"/>
        <n v="-0.3507645259938838"/>
        <n v="-0.38719359679839921"/>
        <n v="-0.42061812023708722"/>
        <n v="-0.44845928099779897"/>
        <n v="-0.46691655801825294"/>
        <n v="-0.46987410071942448"/>
        <n v="-0.46328720700367126"/>
        <n v="-0.4511470985155196"/>
        <n v="-0.43603439291297552"/>
        <n v="-0.42174899193548387"/>
        <n v="-0.4084696119111545"/>
        <n v="-0.39590726283416133"/>
        <n v="-0.38418273645546375"/>
        <n v="-0.37304948729380294"/>
        <n v="-0.36262188515709642"/>
        <n v="-0.35289778714436248"/>
        <n v="-0.34335248256052525"/>
        <n v="-0.33463229416466828"/>
        <n v="-0.32602766413403467"/>
        <n v="-0.3181645449363481"/>
        <n v="-0.31036721068249257"/>
        <n v="-0.30324157913799349"/>
        <n v="-0.29614227570341534"/>
        <n v="-0.28965576889811451"/>
        <n v="-0.28316412859560069"/>
        <n v="-0.27711541645967874"/>
        <n v="-0.22617921340721719"/>
        <n v="-0.3108974358974359"/>
        <n v="-0.30851063829787234"/>
        <n v="-0.30891719745222929"/>
        <n v="-0.30937215650591449"/>
        <n v="-0.32355021216407354"/>
        <n v="-0.3582995951417004"/>
        <n v="-0.39402838962310327"/>
        <n v="-0.42536047497879559"/>
        <n v="-0.45054327463469462"/>
        <n v="-0.45926052721670663"/>
        <n v="-0.45645886889460152"/>
        <n v="-0.44548525798525801"/>
        <n v="-0.43177098783743695"/>
        <n v="-0.41824712643678164"/>
        <n v="-0.40526609083310117"/>
        <n v="-0.39332071389940509"/>
        <n v="-0.38222163865546216"/>
        <n v="-0.37158539698749044"/>
        <n v="-0.36127670144063589"/>
        <n v="-0.35175332527206771"/>
        <n v="-0.3427191328934967"/>
        <n v="-0.33429030776297658"/>
        <n v="-0.32612592426618864"/>
        <n v="-0.31813210848643919"/>
        <n v="-0.31072420422986541"/>
        <n v="-0.3036534446764092"/>
        <n v="-0.29704081632653062"/>
        <n v="-0.29057696146935519"/>
        <n v="-0.28419304415787416"/>
        <n v="-0.27826669217524391"/>
        <n v="-0.22819265767179164"/>
        <n v="-0.2932330827067669"/>
        <n v="-0.29499999999999998"/>
        <n v="-0.29521674140508219"/>
        <n v="-0.29433760683760685"/>
        <n v="-0.29983388704318936"/>
        <n v="-0.32880434782608697"/>
        <n v="-0.3660919540229885"/>
        <n v="-0.40039840637450197"/>
        <n v="-0.429010989010989"/>
        <n v="-0.44550517104216386"/>
        <n v="-0.44684014869888478"/>
        <n v="-0.4382540809084457"/>
        <n v="-0.42499141778235494"/>
        <n v="-0.41211717709720375"/>
        <n v="-0.40032310177705976"/>
        <n v="-0.38869701726844585"/>
        <n v="-0.37789987789987789"/>
        <n v="-0.3676863676863677"/>
        <n v="-0.35811397165172115"/>
        <n v="-0.34892897406989853"/>
        <n v="-0.34020335256938722"/>
        <n v="-0.33217158176943701"/>
        <n v="-0.32408376963350788"/>
        <n v="-0.31654308361032985"/>
        <n v="-0.30934532733633185"/>
        <n v="-0.30254154447702836"/>
        <n v="-0.29595983743724602"/>
        <n v="-0.28965839962564344"/>
        <n v="-0.2838487972508591"/>
        <n v="-0.27789001122334456"/>
        <n v="-0.22892011834319526"/>
        <n v="-0.28378378378378377"/>
        <n v="-0.28143712574850299"/>
        <n v="-0.27827648114901254"/>
        <n v="-0.27948717948717949"/>
        <n v="-0.2788844621513944"/>
        <n v="-0.2982885085574572"/>
        <n v="-0.33448275862068966"/>
        <n v="-0.37126642771804064"/>
        <n v="-0.40458618871903007"/>
        <n v="-0.42826704545454547"/>
        <n v="-0.4351363236587511"/>
        <n v="-0.42943886097152428"/>
        <n v="-0.41690312119983786"/>
        <n v="-0.40476190476190477"/>
        <n v="-0.3934583014537108"/>
        <n v="-0.38262648809523808"/>
        <n v="-0.37237509051412021"/>
        <n v="-0.36265867418899861"/>
        <n v="-0.35343642611683851"/>
        <n v="-0.34467158176943702"/>
        <n v="-0.3364409551848217"/>
        <n v="-0.3284893005429575"/>
        <n v="-0.32090483619344773"/>
        <n v="-0.31366270204330587"/>
        <n v="-0.30674023262749778"/>
        <n v="-0.30011672016340823"/>
        <n v="-0.29385714285714287"/>
        <n v="-0.28777280358142138"/>
        <n v="-0.28193530701754388"/>
        <n v="-0.27632993014508328"/>
        <n v="-0.22870802757393818"/>
        <n v="-0.2722222222222222"/>
        <n v="-0.26296296296296295"/>
        <n v="-0.2616407982261641"/>
        <n v="-0.26228209191759111"/>
        <n v="-0.26199261992619927"/>
        <n v="-0.26961770623742454"/>
        <n v="-0.30110732538330492"/>
        <n v="-0.34070796460176989"/>
        <n v="-0.37760416666666669"/>
        <n v="-0.40652300524170065"/>
        <n v="-0.42099625066952329"/>
        <n v="-0.41810783316378436"/>
        <n v="-0.40689655172413791"/>
        <n v="-0.39559386973180077"/>
        <n v="-0.38472286911970188"/>
        <n v="-0.3746031746031746"/>
        <n v="-0.36528268551236748"/>
        <n v="-0.35572782084409993"/>
        <n v="-0.34705882352941175"/>
        <n v="-0.33866338663386636"/>
        <n v="-0.33079695634761713"/>
        <n v="-0.32355242566510173"/>
        <n v="-0.31599081866870699"/>
        <n v="-0.30913173652694609"/>
        <n v="-0.30245331380446722"/>
        <n v="-0.2961634994621728"/>
        <n v="-0.29002808988764045"/>
        <n v="-0.2842395044735031"/>
        <n v="-0.27892074198988198"/>
        <n v="-0.2732385047965597"/>
        <n v="-0.22717271727172716"/>
        <n v="-0.24637681159420291"/>
        <n v="-0.24401913875598086"/>
        <n v="-0.24428571428571427"/>
        <n v="-0.24489795918367346"/>
        <n v="-0.24405705229793978"/>
        <n v="-0.24417098445595856"/>
        <n v="-0.26564215148188802"/>
        <n v="-0.3056083650190114"/>
        <n v="-0.34605704697986578"/>
        <n v="-0.37846961740435109"/>
        <n v="-0.40198087431693991"/>
        <n v="-0.40393294648613798"/>
        <n v="-0.39319175515302934"/>
        <n v="-0.38267477203647415"/>
        <n v="-0.37270574304322085"/>
        <n v="-0.36303344867358706"/>
        <n v="-0.35404949381327333"/>
        <n v="-0.34549945115257957"/>
        <n v="-0.33717193358328867"/>
        <n v="-0.32940868655154371"/>
        <n v="-0.32199488491048595"/>
        <n v="-0.31474999999999997"/>
        <n v="-0.30797455968688847"/>
        <n v="-0.30148467432950193"/>
        <n v="-0.29512423816221284"/>
        <n v="-0.28915939366100135"/>
        <n v="-0.28375337533753375"/>
        <n v="-0.27780229479258606"/>
        <n v="-0.27251082251082254"/>
        <n v="-0.2673036093418259"/>
        <n v="-0.22322695035460993"/>
        <n v="-0.23"/>
        <n v="-0.2251655629139073"/>
        <n v="-0.22440944881889763"/>
        <n v="-0.22535211267605634"/>
        <n v="-0.22319474835886213"/>
        <n v="-0.22321428571428573"/>
        <n v="-0.23071104387291982"/>
        <n v="-0.26736566186107469"/>
        <n v="-0.31213872832369943"/>
        <n v="-0.34746639089968978"/>
        <n v="-0.37546816479400746"/>
        <n v="-0.38548951048951047"/>
        <n v="-0.37627118644067797"/>
        <n v="-0.36633663366336633"/>
        <n v="-0.35720032180209171"/>
        <n v="-0.34823529411764703"/>
        <n v="-0.33996937212863704"/>
        <n v="-0.33183856502242154"/>
        <n v="-0.32432432432432434"/>
        <n v="-0.31691648822269808"/>
        <n v="-0.31005586592178769"/>
        <n v="-0.30327868852459017"/>
        <n v="-0.29698996655518395"/>
        <n v="-0.29076620825147348"/>
        <n v="-0.28498074454428757"/>
        <n v="-0.27924528301886792"/>
        <n v="-0.27390499691548426"/>
        <n v="-0.26860254083484575"/>
        <n v="-0.26365795724465557"/>
        <n v="-0.25874125874125875"/>
        <n v="-0.21690278456277479"/>
        <n v="-0.203125"/>
        <n v="-0.19791666666666666"/>
        <n v="-0.20061728395061729"/>
        <n v="-0.20264317180616739"/>
        <n v="-0.19863013698630136"/>
        <n v="-0.19972067039106145"/>
        <n v="-0.1990521327014218"/>
        <n v="-0.22336065573770492"/>
        <n v="-0.27124773960216997"/>
        <n v="-0.30744336569579289"/>
        <n v="-0.33821376281112736"/>
        <n v="-0.35762483130904182"/>
        <n v="-0.34986945169712796"/>
        <n v="-0.34096692111959287"/>
        <n v="-0.33374689826302728"/>
        <n v="-0.32566585956416466"/>
        <n v="-0.31715976331360946"/>
        <n v="-0.30982658959537573"/>
        <n v="-0.30282485875706217"/>
        <n v="-0.29723756906077348"/>
        <n v="-0.29004329004329005"/>
        <n v="-0.28389830508474578"/>
        <n v="-0.27800829875518673"/>
        <n v="-0.2733739837398374"/>
        <n v="-0.26792828685258963"/>
        <n v="-0.26197458455522971"/>
        <n v="-0.25695110258868648"/>
        <n v="-0.25211665098777047"/>
        <n v="-0.24838411819021236"/>
        <n v="-0.24319419237749546"/>
        <n v="-0.20458015267175572"/>
        <n v="-0.14285714285714285"/>
        <n v="-0.18181818181818182"/>
        <n v="-0.17333333333333334"/>
        <n v="-0.15865384615384615"/>
        <n v="-0.16666666666666666"/>
        <n v="-0.16060606060606061"/>
        <n v="-0.15897435897435896"/>
        <n v="-0.16814159292035399"/>
        <n v="-0.20784313725490197"/>
        <n v="-0.24475524475524477"/>
        <n v="-0.27301587301587299"/>
        <n v="-0.29768786127167629"/>
        <n v="-0.29444444444444445"/>
        <n v="-0.2872628726287263"/>
        <n v="-0.28042328042328041"/>
        <n v="-0.27390180878552972"/>
        <n v="-0.26767676767676768"/>
        <n v="-0.2617283950617284"/>
        <n v="-0.2560386473429952"/>
        <n v="-0.25059101654846333"/>
        <n v="-0.24537037037037038"/>
        <n v="-0.24208144796380091"/>
        <n v="-0.23725055432372505"/>
        <n v="-0.2326086956521739"/>
        <n v="-0.22814498933901919"/>
        <n v="-0.22384937238493724"/>
        <n v="-0.21971252566735114"/>
        <n v="-0.21370967741935484"/>
        <n v="-0.20990099009900989"/>
        <n v="-0.20622568093385213"/>
        <n v="-0.17405582922824303"/>
        <n v="-0.125"/>
        <n v="-0.10714285714285714"/>
        <n v="-8.3333333333333329E-2"/>
        <n v="-6.0606060606060608E-2"/>
        <n v="-7.9545454545454544E-2"/>
        <n v="-6.4814814814814811E-2"/>
        <n v="-7.8125E-2"/>
        <n v="-6.7567567567567571E-2"/>
        <n v="-0.10119047619047619"/>
        <n v="-0.11170212765957446"/>
        <n v="-0.12135922330097088"/>
        <n v="-0.13596491228070176"/>
        <n v="-0.13025210084033614"/>
        <n v="-0.12704918032786885"/>
        <n v="-0.124"/>
        <n v="-0.12109375"/>
        <n v="-0.1183206106870229"/>
        <n v="-0.11567164179104478"/>
        <n v="-0.11313868613138686"/>
        <n v="-0.11071428571428571"/>
        <n v="-0.10839160839160839"/>
        <n v="-0.10616438356164383"/>
        <n v="-0.1040268456375839"/>
        <n v="-0.10197368421052631"/>
        <n v="-0.1"/>
        <n v="-9.8101265822784806E-2"/>
        <n v="-9.627329192546584E-2"/>
        <n v="-9.451219512195122E-2"/>
        <n v="-9.2814371257485026E-2"/>
        <n v="-9.1176470588235289E-2"/>
        <n v="-7.213930348258706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1"/>
    <x v="0"/>
    <x v="31"/>
  </r>
  <r>
    <x v="1"/>
    <x v="1"/>
    <x v="32"/>
  </r>
  <r>
    <x v="1"/>
    <x v="2"/>
    <x v="33"/>
  </r>
  <r>
    <x v="1"/>
    <x v="3"/>
    <x v="34"/>
  </r>
  <r>
    <x v="1"/>
    <x v="4"/>
    <x v="35"/>
  </r>
  <r>
    <x v="1"/>
    <x v="5"/>
    <x v="36"/>
  </r>
  <r>
    <x v="1"/>
    <x v="6"/>
    <x v="37"/>
  </r>
  <r>
    <x v="1"/>
    <x v="7"/>
    <x v="38"/>
  </r>
  <r>
    <x v="1"/>
    <x v="8"/>
    <x v="39"/>
  </r>
  <r>
    <x v="1"/>
    <x v="9"/>
    <x v="40"/>
  </r>
  <r>
    <x v="1"/>
    <x v="10"/>
    <x v="41"/>
  </r>
  <r>
    <x v="1"/>
    <x v="11"/>
    <x v="42"/>
  </r>
  <r>
    <x v="1"/>
    <x v="12"/>
    <x v="43"/>
  </r>
  <r>
    <x v="1"/>
    <x v="13"/>
    <x v="44"/>
  </r>
  <r>
    <x v="1"/>
    <x v="14"/>
    <x v="45"/>
  </r>
  <r>
    <x v="1"/>
    <x v="15"/>
    <x v="46"/>
  </r>
  <r>
    <x v="1"/>
    <x v="16"/>
    <x v="47"/>
  </r>
  <r>
    <x v="1"/>
    <x v="17"/>
    <x v="48"/>
  </r>
  <r>
    <x v="1"/>
    <x v="18"/>
    <x v="49"/>
  </r>
  <r>
    <x v="1"/>
    <x v="19"/>
    <x v="50"/>
  </r>
  <r>
    <x v="1"/>
    <x v="20"/>
    <x v="51"/>
  </r>
  <r>
    <x v="1"/>
    <x v="21"/>
    <x v="52"/>
  </r>
  <r>
    <x v="1"/>
    <x v="22"/>
    <x v="53"/>
  </r>
  <r>
    <x v="1"/>
    <x v="23"/>
    <x v="54"/>
  </r>
  <r>
    <x v="1"/>
    <x v="24"/>
    <x v="55"/>
  </r>
  <r>
    <x v="1"/>
    <x v="25"/>
    <x v="56"/>
  </r>
  <r>
    <x v="1"/>
    <x v="26"/>
    <x v="57"/>
  </r>
  <r>
    <x v="1"/>
    <x v="27"/>
    <x v="58"/>
  </r>
  <r>
    <x v="1"/>
    <x v="28"/>
    <x v="59"/>
  </r>
  <r>
    <x v="1"/>
    <x v="29"/>
    <x v="60"/>
  </r>
  <r>
    <x v="1"/>
    <x v="30"/>
    <x v="61"/>
  </r>
  <r>
    <x v="2"/>
    <x v="0"/>
    <x v="62"/>
  </r>
  <r>
    <x v="2"/>
    <x v="1"/>
    <x v="63"/>
  </r>
  <r>
    <x v="2"/>
    <x v="2"/>
    <x v="64"/>
  </r>
  <r>
    <x v="2"/>
    <x v="3"/>
    <x v="65"/>
  </r>
  <r>
    <x v="2"/>
    <x v="4"/>
    <x v="66"/>
  </r>
  <r>
    <x v="2"/>
    <x v="5"/>
    <x v="67"/>
  </r>
  <r>
    <x v="2"/>
    <x v="6"/>
    <x v="68"/>
  </r>
  <r>
    <x v="2"/>
    <x v="7"/>
    <x v="69"/>
  </r>
  <r>
    <x v="2"/>
    <x v="8"/>
    <x v="70"/>
  </r>
  <r>
    <x v="2"/>
    <x v="9"/>
    <x v="71"/>
  </r>
  <r>
    <x v="2"/>
    <x v="10"/>
    <x v="72"/>
  </r>
  <r>
    <x v="2"/>
    <x v="11"/>
    <x v="73"/>
  </r>
  <r>
    <x v="2"/>
    <x v="12"/>
    <x v="74"/>
  </r>
  <r>
    <x v="2"/>
    <x v="13"/>
    <x v="75"/>
  </r>
  <r>
    <x v="2"/>
    <x v="14"/>
    <x v="76"/>
  </r>
  <r>
    <x v="2"/>
    <x v="15"/>
    <x v="77"/>
  </r>
  <r>
    <x v="2"/>
    <x v="16"/>
    <x v="78"/>
  </r>
  <r>
    <x v="2"/>
    <x v="17"/>
    <x v="79"/>
  </r>
  <r>
    <x v="2"/>
    <x v="18"/>
    <x v="80"/>
  </r>
  <r>
    <x v="2"/>
    <x v="19"/>
    <x v="81"/>
  </r>
  <r>
    <x v="2"/>
    <x v="20"/>
    <x v="82"/>
  </r>
  <r>
    <x v="2"/>
    <x v="21"/>
    <x v="83"/>
  </r>
  <r>
    <x v="2"/>
    <x v="22"/>
    <x v="84"/>
  </r>
  <r>
    <x v="2"/>
    <x v="23"/>
    <x v="85"/>
  </r>
  <r>
    <x v="2"/>
    <x v="24"/>
    <x v="86"/>
  </r>
  <r>
    <x v="2"/>
    <x v="25"/>
    <x v="87"/>
  </r>
  <r>
    <x v="2"/>
    <x v="26"/>
    <x v="88"/>
  </r>
  <r>
    <x v="2"/>
    <x v="27"/>
    <x v="89"/>
  </r>
  <r>
    <x v="2"/>
    <x v="28"/>
    <x v="90"/>
  </r>
  <r>
    <x v="2"/>
    <x v="29"/>
    <x v="91"/>
  </r>
  <r>
    <x v="2"/>
    <x v="30"/>
    <x v="92"/>
  </r>
  <r>
    <x v="3"/>
    <x v="0"/>
    <x v="93"/>
  </r>
  <r>
    <x v="3"/>
    <x v="1"/>
    <x v="94"/>
  </r>
  <r>
    <x v="3"/>
    <x v="2"/>
    <x v="95"/>
  </r>
  <r>
    <x v="3"/>
    <x v="3"/>
    <x v="96"/>
  </r>
  <r>
    <x v="3"/>
    <x v="4"/>
    <x v="97"/>
  </r>
  <r>
    <x v="3"/>
    <x v="5"/>
    <x v="98"/>
  </r>
  <r>
    <x v="3"/>
    <x v="6"/>
    <x v="99"/>
  </r>
  <r>
    <x v="3"/>
    <x v="7"/>
    <x v="100"/>
  </r>
  <r>
    <x v="3"/>
    <x v="8"/>
    <x v="101"/>
  </r>
  <r>
    <x v="3"/>
    <x v="9"/>
    <x v="102"/>
  </r>
  <r>
    <x v="3"/>
    <x v="10"/>
    <x v="103"/>
  </r>
  <r>
    <x v="3"/>
    <x v="11"/>
    <x v="104"/>
  </r>
  <r>
    <x v="3"/>
    <x v="12"/>
    <x v="105"/>
  </r>
  <r>
    <x v="3"/>
    <x v="13"/>
    <x v="106"/>
  </r>
  <r>
    <x v="3"/>
    <x v="14"/>
    <x v="107"/>
  </r>
  <r>
    <x v="3"/>
    <x v="15"/>
    <x v="108"/>
  </r>
  <r>
    <x v="3"/>
    <x v="16"/>
    <x v="109"/>
  </r>
  <r>
    <x v="3"/>
    <x v="17"/>
    <x v="110"/>
  </r>
  <r>
    <x v="3"/>
    <x v="18"/>
    <x v="111"/>
  </r>
  <r>
    <x v="3"/>
    <x v="19"/>
    <x v="112"/>
  </r>
  <r>
    <x v="3"/>
    <x v="20"/>
    <x v="113"/>
  </r>
  <r>
    <x v="3"/>
    <x v="21"/>
    <x v="114"/>
  </r>
  <r>
    <x v="3"/>
    <x v="22"/>
    <x v="115"/>
  </r>
  <r>
    <x v="3"/>
    <x v="23"/>
    <x v="116"/>
  </r>
  <r>
    <x v="3"/>
    <x v="24"/>
    <x v="117"/>
  </r>
  <r>
    <x v="3"/>
    <x v="25"/>
    <x v="118"/>
  </r>
  <r>
    <x v="3"/>
    <x v="26"/>
    <x v="119"/>
  </r>
  <r>
    <x v="3"/>
    <x v="27"/>
    <x v="120"/>
  </r>
  <r>
    <x v="3"/>
    <x v="28"/>
    <x v="121"/>
  </r>
  <r>
    <x v="3"/>
    <x v="29"/>
    <x v="122"/>
  </r>
  <r>
    <x v="3"/>
    <x v="30"/>
    <x v="123"/>
  </r>
  <r>
    <x v="4"/>
    <x v="0"/>
    <x v="124"/>
  </r>
  <r>
    <x v="4"/>
    <x v="1"/>
    <x v="125"/>
  </r>
  <r>
    <x v="4"/>
    <x v="2"/>
    <x v="126"/>
  </r>
  <r>
    <x v="4"/>
    <x v="3"/>
    <x v="127"/>
  </r>
  <r>
    <x v="4"/>
    <x v="4"/>
    <x v="128"/>
  </r>
  <r>
    <x v="4"/>
    <x v="5"/>
    <x v="129"/>
  </r>
  <r>
    <x v="4"/>
    <x v="6"/>
    <x v="130"/>
  </r>
  <r>
    <x v="4"/>
    <x v="7"/>
    <x v="131"/>
  </r>
  <r>
    <x v="4"/>
    <x v="8"/>
    <x v="132"/>
  </r>
  <r>
    <x v="4"/>
    <x v="9"/>
    <x v="133"/>
  </r>
  <r>
    <x v="4"/>
    <x v="10"/>
    <x v="134"/>
  </r>
  <r>
    <x v="4"/>
    <x v="11"/>
    <x v="135"/>
  </r>
  <r>
    <x v="4"/>
    <x v="12"/>
    <x v="136"/>
  </r>
  <r>
    <x v="4"/>
    <x v="13"/>
    <x v="137"/>
  </r>
  <r>
    <x v="4"/>
    <x v="14"/>
    <x v="138"/>
  </r>
  <r>
    <x v="4"/>
    <x v="15"/>
    <x v="139"/>
  </r>
  <r>
    <x v="4"/>
    <x v="16"/>
    <x v="140"/>
  </r>
  <r>
    <x v="4"/>
    <x v="17"/>
    <x v="141"/>
  </r>
  <r>
    <x v="4"/>
    <x v="18"/>
    <x v="142"/>
  </r>
  <r>
    <x v="4"/>
    <x v="19"/>
    <x v="143"/>
  </r>
  <r>
    <x v="4"/>
    <x v="20"/>
    <x v="144"/>
  </r>
  <r>
    <x v="4"/>
    <x v="21"/>
    <x v="145"/>
  </r>
  <r>
    <x v="4"/>
    <x v="22"/>
    <x v="146"/>
  </r>
  <r>
    <x v="4"/>
    <x v="23"/>
    <x v="147"/>
  </r>
  <r>
    <x v="4"/>
    <x v="24"/>
    <x v="148"/>
  </r>
  <r>
    <x v="4"/>
    <x v="25"/>
    <x v="149"/>
  </r>
  <r>
    <x v="4"/>
    <x v="26"/>
    <x v="150"/>
  </r>
  <r>
    <x v="4"/>
    <x v="27"/>
    <x v="151"/>
  </r>
  <r>
    <x v="4"/>
    <x v="28"/>
    <x v="152"/>
  </r>
  <r>
    <x v="4"/>
    <x v="29"/>
    <x v="153"/>
  </r>
  <r>
    <x v="4"/>
    <x v="30"/>
    <x v="154"/>
  </r>
  <r>
    <x v="5"/>
    <x v="0"/>
    <x v="155"/>
  </r>
  <r>
    <x v="5"/>
    <x v="1"/>
    <x v="156"/>
  </r>
  <r>
    <x v="5"/>
    <x v="2"/>
    <x v="157"/>
  </r>
  <r>
    <x v="5"/>
    <x v="3"/>
    <x v="158"/>
  </r>
  <r>
    <x v="5"/>
    <x v="4"/>
    <x v="159"/>
  </r>
  <r>
    <x v="5"/>
    <x v="5"/>
    <x v="160"/>
  </r>
  <r>
    <x v="5"/>
    <x v="6"/>
    <x v="161"/>
  </r>
  <r>
    <x v="5"/>
    <x v="7"/>
    <x v="162"/>
  </r>
  <r>
    <x v="5"/>
    <x v="8"/>
    <x v="163"/>
  </r>
  <r>
    <x v="5"/>
    <x v="9"/>
    <x v="164"/>
  </r>
  <r>
    <x v="5"/>
    <x v="10"/>
    <x v="165"/>
  </r>
  <r>
    <x v="5"/>
    <x v="11"/>
    <x v="166"/>
  </r>
  <r>
    <x v="5"/>
    <x v="12"/>
    <x v="167"/>
  </r>
  <r>
    <x v="5"/>
    <x v="13"/>
    <x v="168"/>
  </r>
  <r>
    <x v="5"/>
    <x v="14"/>
    <x v="169"/>
  </r>
  <r>
    <x v="5"/>
    <x v="15"/>
    <x v="170"/>
  </r>
  <r>
    <x v="5"/>
    <x v="16"/>
    <x v="171"/>
  </r>
  <r>
    <x v="5"/>
    <x v="17"/>
    <x v="172"/>
  </r>
  <r>
    <x v="5"/>
    <x v="18"/>
    <x v="173"/>
  </r>
  <r>
    <x v="5"/>
    <x v="19"/>
    <x v="174"/>
  </r>
  <r>
    <x v="5"/>
    <x v="20"/>
    <x v="175"/>
  </r>
  <r>
    <x v="5"/>
    <x v="21"/>
    <x v="176"/>
  </r>
  <r>
    <x v="5"/>
    <x v="22"/>
    <x v="177"/>
  </r>
  <r>
    <x v="5"/>
    <x v="23"/>
    <x v="178"/>
  </r>
  <r>
    <x v="5"/>
    <x v="24"/>
    <x v="179"/>
  </r>
  <r>
    <x v="5"/>
    <x v="25"/>
    <x v="180"/>
  </r>
  <r>
    <x v="5"/>
    <x v="26"/>
    <x v="181"/>
  </r>
  <r>
    <x v="5"/>
    <x v="27"/>
    <x v="182"/>
  </r>
  <r>
    <x v="5"/>
    <x v="28"/>
    <x v="183"/>
  </r>
  <r>
    <x v="5"/>
    <x v="29"/>
    <x v="184"/>
  </r>
  <r>
    <x v="5"/>
    <x v="30"/>
    <x v="185"/>
  </r>
  <r>
    <x v="6"/>
    <x v="0"/>
    <x v="186"/>
  </r>
  <r>
    <x v="6"/>
    <x v="1"/>
    <x v="187"/>
  </r>
  <r>
    <x v="6"/>
    <x v="2"/>
    <x v="188"/>
  </r>
  <r>
    <x v="6"/>
    <x v="3"/>
    <x v="189"/>
  </r>
  <r>
    <x v="6"/>
    <x v="4"/>
    <x v="190"/>
  </r>
  <r>
    <x v="6"/>
    <x v="5"/>
    <x v="191"/>
  </r>
  <r>
    <x v="6"/>
    <x v="6"/>
    <x v="192"/>
  </r>
  <r>
    <x v="6"/>
    <x v="7"/>
    <x v="193"/>
  </r>
  <r>
    <x v="6"/>
    <x v="8"/>
    <x v="194"/>
  </r>
  <r>
    <x v="6"/>
    <x v="9"/>
    <x v="195"/>
  </r>
  <r>
    <x v="6"/>
    <x v="10"/>
    <x v="196"/>
  </r>
  <r>
    <x v="6"/>
    <x v="11"/>
    <x v="197"/>
  </r>
  <r>
    <x v="6"/>
    <x v="12"/>
    <x v="198"/>
  </r>
  <r>
    <x v="6"/>
    <x v="13"/>
    <x v="199"/>
  </r>
  <r>
    <x v="6"/>
    <x v="14"/>
    <x v="200"/>
  </r>
  <r>
    <x v="6"/>
    <x v="15"/>
    <x v="201"/>
  </r>
  <r>
    <x v="6"/>
    <x v="16"/>
    <x v="202"/>
  </r>
  <r>
    <x v="6"/>
    <x v="17"/>
    <x v="203"/>
  </r>
  <r>
    <x v="6"/>
    <x v="18"/>
    <x v="204"/>
  </r>
  <r>
    <x v="6"/>
    <x v="19"/>
    <x v="205"/>
  </r>
  <r>
    <x v="6"/>
    <x v="20"/>
    <x v="206"/>
  </r>
  <r>
    <x v="6"/>
    <x v="21"/>
    <x v="207"/>
  </r>
  <r>
    <x v="6"/>
    <x v="22"/>
    <x v="208"/>
  </r>
  <r>
    <x v="6"/>
    <x v="23"/>
    <x v="209"/>
  </r>
  <r>
    <x v="6"/>
    <x v="24"/>
    <x v="210"/>
  </r>
  <r>
    <x v="6"/>
    <x v="25"/>
    <x v="211"/>
  </r>
  <r>
    <x v="6"/>
    <x v="26"/>
    <x v="212"/>
  </r>
  <r>
    <x v="6"/>
    <x v="27"/>
    <x v="213"/>
  </r>
  <r>
    <x v="6"/>
    <x v="28"/>
    <x v="214"/>
  </r>
  <r>
    <x v="6"/>
    <x v="29"/>
    <x v="215"/>
  </r>
  <r>
    <x v="6"/>
    <x v="30"/>
    <x v="216"/>
  </r>
  <r>
    <x v="7"/>
    <x v="0"/>
    <x v="217"/>
  </r>
  <r>
    <x v="7"/>
    <x v="1"/>
    <x v="218"/>
  </r>
  <r>
    <x v="7"/>
    <x v="2"/>
    <x v="219"/>
  </r>
  <r>
    <x v="7"/>
    <x v="3"/>
    <x v="220"/>
  </r>
  <r>
    <x v="7"/>
    <x v="4"/>
    <x v="221"/>
  </r>
  <r>
    <x v="7"/>
    <x v="5"/>
    <x v="222"/>
  </r>
  <r>
    <x v="7"/>
    <x v="6"/>
    <x v="223"/>
  </r>
  <r>
    <x v="7"/>
    <x v="7"/>
    <x v="224"/>
  </r>
  <r>
    <x v="7"/>
    <x v="8"/>
    <x v="225"/>
  </r>
  <r>
    <x v="7"/>
    <x v="9"/>
    <x v="226"/>
  </r>
  <r>
    <x v="7"/>
    <x v="10"/>
    <x v="227"/>
  </r>
  <r>
    <x v="7"/>
    <x v="11"/>
    <x v="228"/>
  </r>
  <r>
    <x v="7"/>
    <x v="12"/>
    <x v="229"/>
  </r>
  <r>
    <x v="7"/>
    <x v="13"/>
    <x v="230"/>
  </r>
  <r>
    <x v="7"/>
    <x v="14"/>
    <x v="231"/>
  </r>
  <r>
    <x v="7"/>
    <x v="15"/>
    <x v="232"/>
  </r>
  <r>
    <x v="7"/>
    <x v="16"/>
    <x v="233"/>
  </r>
  <r>
    <x v="7"/>
    <x v="17"/>
    <x v="234"/>
  </r>
  <r>
    <x v="7"/>
    <x v="18"/>
    <x v="235"/>
  </r>
  <r>
    <x v="7"/>
    <x v="19"/>
    <x v="236"/>
  </r>
  <r>
    <x v="7"/>
    <x v="20"/>
    <x v="237"/>
  </r>
  <r>
    <x v="7"/>
    <x v="21"/>
    <x v="238"/>
  </r>
  <r>
    <x v="7"/>
    <x v="22"/>
    <x v="239"/>
  </r>
  <r>
    <x v="7"/>
    <x v="23"/>
    <x v="240"/>
  </r>
  <r>
    <x v="7"/>
    <x v="24"/>
    <x v="241"/>
  </r>
  <r>
    <x v="7"/>
    <x v="25"/>
    <x v="242"/>
  </r>
  <r>
    <x v="7"/>
    <x v="26"/>
    <x v="243"/>
  </r>
  <r>
    <x v="7"/>
    <x v="27"/>
    <x v="244"/>
  </r>
  <r>
    <x v="7"/>
    <x v="28"/>
    <x v="245"/>
  </r>
  <r>
    <x v="7"/>
    <x v="29"/>
    <x v="246"/>
  </r>
  <r>
    <x v="7"/>
    <x v="30"/>
    <x v="247"/>
  </r>
  <r>
    <x v="8"/>
    <x v="0"/>
    <x v="248"/>
  </r>
  <r>
    <x v="8"/>
    <x v="1"/>
    <x v="249"/>
  </r>
  <r>
    <x v="8"/>
    <x v="2"/>
    <x v="250"/>
  </r>
  <r>
    <x v="8"/>
    <x v="3"/>
    <x v="251"/>
  </r>
  <r>
    <x v="8"/>
    <x v="4"/>
    <x v="252"/>
  </r>
  <r>
    <x v="8"/>
    <x v="5"/>
    <x v="253"/>
  </r>
  <r>
    <x v="8"/>
    <x v="6"/>
    <x v="254"/>
  </r>
  <r>
    <x v="8"/>
    <x v="7"/>
    <x v="255"/>
  </r>
  <r>
    <x v="8"/>
    <x v="8"/>
    <x v="256"/>
  </r>
  <r>
    <x v="8"/>
    <x v="9"/>
    <x v="257"/>
  </r>
  <r>
    <x v="8"/>
    <x v="10"/>
    <x v="258"/>
  </r>
  <r>
    <x v="8"/>
    <x v="11"/>
    <x v="259"/>
  </r>
  <r>
    <x v="8"/>
    <x v="12"/>
    <x v="260"/>
  </r>
  <r>
    <x v="8"/>
    <x v="13"/>
    <x v="261"/>
  </r>
  <r>
    <x v="8"/>
    <x v="14"/>
    <x v="262"/>
  </r>
  <r>
    <x v="8"/>
    <x v="15"/>
    <x v="263"/>
  </r>
  <r>
    <x v="8"/>
    <x v="16"/>
    <x v="264"/>
  </r>
  <r>
    <x v="8"/>
    <x v="17"/>
    <x v="265"/>
  </r>
  <r>
    <x v="8"/>
    <x v="18"/>
    <x v="266"/>
  </r>
  <r>
    <x v="8"/>
    <x v="19"/>
    <x v="267"/>
  </r>
  <r>
    <x v="8"/>
    <x v="20"/>
    <x v="268"/>
  </r>
  <r>
    <x v="8"/>
    <x v="21"/>
    <x v="269"/>
  </r>
  <r>
    <x v="8"/>
    <x v="22"/>
    <x v="270"/>
  </r>
  <r>
    <x v="8"/>
    <x v="23"/>
    <x v="271"/>
  </r>
  <r>
    <x v="8"/>
    <x v="24"/>
    <x v="272"/>
  </r>
  <r>
    <x v="8"/>
    <x v="25"/>
    <x v="273"/>
  </r>
  <r>
    <x v="8"/>
    <x v="26"/>
    <x v="274"/>
  </r>
  <r>
    <x v="8"/>
    <x v="27"/>
    <x v="275"/>
  </r>
  <r>
    <x v="8"/>
    <x v="28"/>
    <x v="276"/>
  </r>
  <r>
    <x v="8"/>
    <x v="29"/>
    <x v="277"/>
  </r>
  <r>
    <x v="8"/>
    <x v="30"/>
    <x v="278"/>
  </r>
  <r>
    <x v="9"/>
    <x v="0"/>
    <x v="249"/>
  </r>
  <r>
    <x v="9"/>
    <x v="1"/>
    <x v="248"/>
  </r>
  <r>
    <x v="9"/>
    <x v="2"/>
    <x v="279"/>
  </r>
  <r>
    <x v="9"/>
    <x v="3"/>
    <x v="280"/>
  </r>
  <r>
    <x v="9"/>
    <x v="4"/>
    <x v="281"/>
  </r>
  <r>
    <x v="9"/>
    <x v="5"/>
    <x v="282"/>
  </r>
  <r>
    <x v="9"/>
    <x v="6"/>
    <x v="279"/>
  </r>
  <r>
    <x v="9"/>
    <x v="7"/>
    <x v="283"/>
  </r>
  <r>
    <x v="9"/>
    <x v="8"/>
    <x v="284"/>
  </r>
  <r>
    <x v="9"/>
    <x v="9"/>
    <x v="285"/>
  </r>
  <r>
    <x v="9"/>
    <x v="10"/>
    <x v="286"/>
  </r>
  <r>
    <x v="9"/>
    <x v="11"/>
    <x v="287"/>
  </r>
  <r>
    <x v="9"/>
    <x v="12"/>
    <x v="288"/>
  </r>
  <r>
    <x v="9"/>
    <x v="13"/>
    <x v="289"/>
  </r>
  <r>
    <x v="9"/>
    <x v="14"/>
    <x v="290"/>
  </r>
  <r>
    <x v="9"/>
    <x v="15"/>
    <x v="291"/>
  </r>
  <r>
    <x v="9"/>
    <x v="16"/>
    <x v="292"/>
  </r>
  <r>
    <x v="9"/>
    <x v="17"/>
    <x v="293"/>
  </r>
  <r>
    <x v="9"/>
    <x v="18"/>
    <x v="294"/>
  </r>
  <r>
    <x v="9"/>
    <x v="19"/>
    <x v="295"/>
  </r>
  <r>
    <x v="9"/>
    <x v="20"/>
    <x v="296"/>
  </r>
  <r>
    <x v="9"/>
    <x v="21"/>
    <x v="297"/>
  </r>
  <r>
    <x v="9"/>
    <x v="22"/>
    <x v="298"/>
  </r>
  <r>
    <x v="9"/>
    <x v="23"/>
    <x v="299"/>
  </r>
  <r>
    <x v="9"/>
    <x v="24"/>
    <x v="300"/>
  </r>
  <r>
    <x v="9"/>
    <x v="25"/>
    <x v="301"/>
  </r>
  <r>
    <x v="9"/>
    <x v="26"/>
    <x v="302"/>
  </r>
  <r>
    <x v="9"/>
    <x v="27"/>
    <x v="303"/>
  </r>
  <r>
    <x v="9"/>
    <x v="28"/>
    <x v="304"/>
  </r>
  <r>
    <x v="9"/>
    <x v="29"/>
    <x v="305"/>
  </r>
  <r>
    <x v="9"/>
    <x v="30"/>
    <x v="3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0"/>
  </r>
  <r>
    <x v="0"/>
    <x v="2"/>
    <x v="1"/>
  </r>
  <r>
    <x v="0"/>
    <x v="3"/>
    <x v="2"/>
  </r>
  <r>
    <x v="0"/>
    <x v="4"/>
    <x v="3"/>
  </r>
  <r>
    <x v="0"/>
    <x v="5"/>
    <x v="4"/>
  </r>
  <r>
    <x v="0"/>
    <x v="6"/>
    <x v="5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10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0"/>
    <x v="17"/>
    <x v="16"/>
  </r>
  <r>
    <x v="0"/>
    <x v="18"/>
    <x v="17"/>
  </r>
  <r>
    <x v="0"/>
    <x v="19"/>
    <x v="18"/>
  </r>
  <r>
    <x v="0"/>
    <x v="20"/>
    <x v="19"/>
  </r>
  <r>
    <x v="0"/>
    <x v="21"/>
    <x v="20"/>
  </r>
  <r>
    <x v="0"/>
    <x v="22"/>
    <x v="21"/>
  </r>
  <r>
    <x v="0"/>
    <x v="23"/>
    <x v="22"/>
  </r>
  <r>
    <x v="0"/>
    <x v="24"/>
    <x v="23"/>
  </r>
  <r>
    <x v="0"/>
    <x v="25"/>
    <x v="24"/>
  </r>
  <r>
    <x v="0"/>
    <x v="26"/>
    <x v="25"/>
  </r>
  <r>
    <x v="0"/>
    <x v="27"/>
    <x v="26"/>
  </r>
  <r>
    <x v="0"/>
    <x v="28"/>
    <x v="27"/>
  </r>
  <r>
    <x v="0"/>
    <x v="29"/>
    <x v="28"/>
  </r>
  <r>
    <x v="0"/>
    <x v="30"/>
    <x v="29"/>
  </r>
  <r>
    <x v="1"/>
    <x v="0"/>
    <x v="30"/>
  </r>
  <r>
    <x v="1"/>
    <x v="1"/>
    <x v="31"/>
  </r>
  <r>
    <x v="1"/>
    <x v="2"/>
    <x v="32"/>
  </r>
  <r>
    <x v="1"/>
    <x v="3"/>
    <x v="33"/>
  </r>
  <r>
    <x v="1"/>
    <x v="4"/>
    <x v="34"/>
  </r>
  <r>
    <x v="1"/>
    <x v="5"/>
    <x v="35"/>
  </r>
  <r>
    <x v="1"/>
    <x v="6"/>
    <x v="36"/>
  </r>
  <r>
    <x v="1"/>
    <x v="7"/>
    <x v="37"/>
  </r>
  <r>
    <x v="1"/>
    <x v="8"/>
    <x v="38"/>
  </r>
  <r>
    <x v="1"/>
    <x v="9"/>
    <x v="39"/>
  </r>
  <r>
    <x v="1"/>
    <x v="10"/>
    <x v="40"/>
  </r>
  <r>
    <x v="1"/>
    <x v="11"/>
    <x v="41"/>
  </r>
  <r>
    <x v="1"/>
    <x v="12"/>
    <x v="42"/>
  </r>
  <r>
    <x v="1"/>
    <x v="13"/>
    <x v="43"/>
  </r>
  <r>
    <x v="1"/>
    <x v="14"/>
    <x v="44"/>
  </r>
  <r>
    <x v="1"/>
    <x v="15"/>
    <x v="45"/>
  </r>
  <r>
    <x v="1"/>
    <x v="16"/>
    <x v="46"/>
  </r>
  <r>
    <x v="1"/>
    <x v="17"/>
    <x v="47"/>
  </r>
  <r>
    <x v="1"/>
    <x v="18"/>
    <x v="48"/>
  </r>
  <r>
    <x v="1"/>
    <x v="19"/>
    <x v="49"/>
  </r>
  <r>
    <x v="1"/>
    <x v="20"/>
    <x v="50"/>
  </r>
  <r>
    <x v="1"/>
    <x v="21"/>
    <x v="51"/>
  </r>
  <r>
    <x v="1"/>
    <x v="22"/>
    <x v="52"/>
  </r>
  <r>
    <x v="1"/>
    <x v="23"/>
    <x v="53"/>
  </r>
  <r>
    <x v="1"/>
    <x v="24"/>
    <x v="54"/>
  </r>
  <r>
    <x v="1"/>
    <x v="25"/>
    <x v="55"/>
  </r>
  <r>
    <x v="1"/>
    <x v="26"/>
    <x v="56"/>
  </r>
  <r>
    <x v="1"/>
    <x v="27"/>
    <x v="57"/>
  </r>
  <r>
    <x v="1"/>
    <x v="28"/>
    <x v="58"/>
  </r>
  <r>
    <x v="1"/>
    <x v="29"/>
    <x v="59"/>
  </r>
  <r>
    <x v="1"/>
    <x v="30"/>
    <x v="60"/>
  </r>
  <r>
    <x v="2"/>
    <x v="0"/>
    <x v="61"/>
  </r>
  <r>
    <x v="2"/>
    <x v="1"/>
    <x v="62"/>
  </r>
  <r>
    <x v="2"/>
    <x v="2"/>
    <x v="63"/>
  </r>
  <r>
    <x v="2"/>
    <x v="3"/>
    <x v="64"/>
  </r>
  <r>
    <x v="2"/>
    <x v="4"/>
    <x v="65"/>
  </r>
  <r>
    <x v="2"/>
    <x v="5"/>
    <x v="66"/>
  </r>
  <r>
    <x v="2"/>
    <x v="6"/>
    <x v="67"/>
  </r>
  <r>
    <x v="2"/>
    <x v="7"/>
    <x v="68"/>
  </r>
  <r>
    <x v="2"/>
    <x v="8"/>
    <x v="69"/>
  </r>
  <r>
    <x v="2"/>
    <x v="9"/>
    <x v="70"/>
  </r>
  <r>
    <x v="2"/>
    <x v="10"/>
    <x v="71"/>
  </r>
  <r>
    <x v="2"/>
    <x v="11"/>
    <x v="72"/>
  </r>
  <r>
    <x v="2"/>
    <x v="12"/>
    <x v="73"/>
  </r>
  <r>
    <x v="2"/>
    <x v="13"/>
    <x v="74"/>
  </r>
  <r>
    <x v="2"/>
    <x v="14"/>
    <x v="75"/>
  </r>
  <r>
    <x v="2"/>
    <x v="15"/>
    <x v="76"/>
  </r>
  <r>
    <x v="2"/>
    <x v="16"/>
    <x v="77"/>
  </r>
  <r>
    <x v="2"/>
    <x v="17"/>
    <x v="78"/>
  </r>
  <r>
    <x v="2"/>
    <x v="18"/>
    <x v="79"/>
  </r>
  <r>
    <x v="2"/>
    <x v="19"/>
    <x v="80"/>
  </r>
  <r>
    <x v="2"/>
    <x v="20"/>
    <x v="81"/>
  </r>
  <r>
    <x v="2"/>
    <x v="21"/>
    <x v="82"/>
  </r>
  <r>
    <x v="2"/>
    <x v="22"/>
    <x v="83"/>
  </r>
  <r>
    <x v="2"/>
    <x v="23"/>
    <x v="84"/>
  </r>
  <r>
    <x v="2"/>
    <x v="24"/>
    <x v="85"/>
  </r>
  <r>
    <x v="2"/>
    <x v="25"/>
    <x v="86"/>
  </r>
  <r>
    <x v="2"/>
    <x v="26"/>
    <x v="87"/>
  </r>
  <r>
    <x v="2"/>
    <x v="27"/>
    <x v="88"/>
  </r>
  <r>
    <x v="2"/>
    <x v="28"/>
    <x v="89"/>
  </r>
  <r>
    <x v="2"/>
    <x v="29"/>
    <x v="90"/>
  </r>
  <r>
    <x v="2"/>
    <x v="30"/>
    <x v="91"/>
  </r>
  <r>
    <x v="3"/>
    <x v="0"/>
    <x v="92"/>
  </r>
  <r>
    <x v="3"/>
    <x v="1"/>
    <x v="93"/>
  </r>
  <r>
    <x v="3"/>
    <x v="2"/>
    <x v="94"/>
  </r>
  <r>
    <x v="3"/>
    <x v="3"/>
    <x v="95"/>
  </r>
  <r>
    <x v="3"/>
    <x v="4"/>
    <x v="96"/>
  </r>
  <r>
    <x v="3"/>
    <x v="5"/>
    <x v="97"/>
  </r>
  <r>
    <x v="3"/>
    <x v="6"/>
    <x v="98"/>
  </r>
  <r>
    <x v="3"/>
    <x v="7"/>
    <x v="99"/>
  </r>
  <r>
    <x v="3"/>
    <x v="8"/>
    <x v="100"/>
  </r>
  <r>
    <x v="3"/>
    <x v="9"/>
    <x v="101"/>
  </r>
  <r>
    <x v="3"/>
    <x v="10"/>
    <x v="102"/>
  </r>
  <r>
    <x v="3"/>
    <x v="11"/>
    <x v="103"/>
  </r>
  <r>
    <x v="3"/>
    <x v="12"/>
    <x v="104"/>
  </r>
  <r>
    <x v="3"/>
    <x v="13"/>
    <x v="105"/>
  </r>
  <r>
    <x v="3"/>
    <x v="14"/>
    <x v="106"/>
  </r>
  <r>
    <x v="3"/>
    <x v="15"/>
    <x v="107"/>
  </r>
  <r>
    <x v="3"/>
    <x v="16"/>
    <x v="108"/>
  </r>
  <r>
    <x v="3"/>
    <x v="17"/>
    <x v="109"/>
  </r>
  <r>
    <x v="3"/>
    <x v="18"/>
    <x v="110"/>
  </r>
  <r>
    <x v="3"/>
    <x v="19"/>
    <x v="111"/>
  </r>
  <r>
    <x v="3"/>
    <x v="20"/>
    <x v="112"/>
  </r>
  <r>
    <x v="3"/>
    <x v="21"/>
    <x v="113"/>
  </r>
  <r>
    <x v="3"/>
    <x v="22"/>
    <x v="114"/>
  </r>
  <r>
    <x v="3"/>
    <x v="23"/>
    <x v="115"/>
  </r>
  <r>
    <x v="3"/>
    <x v="24"/>
    <x v="116"/>
  </r>
  <r>
    <x v="3"/>
    <x v="25"/>
    <x v="117"/>
  </r>
  <r>
    <x v="3"/>
    <x v="26"/>
    <x v="118"/>
  </r>
  <r>
    <x v="3"/>
    <x v="27"/>
    <x v="119"/>
  </r>
  <r>
    <x v="3"/>
    <x v="28"/>
    <x v="120"/>
  </r>
  <r>
    <x v="3"/>
    <x v="29"/>
    <x v="121"/>
  </r>
  <r>
    <x v="3"/>
    <x v="30"/>
    <x v="122"/>
  </r>
  <r>
    <x v="4"/>
    <x v="0"/>
    <x v="123"/>
  </r>
  <r>
    <x v="4"/>
    <x v="1"/>
    <x v="124"/>
  </r>
  <r>
    <x v="4"/>
    <x v="2"/>
    <x v="125"/>
  </r>
  <r>
    <x v="4"/>
    <x v="3"/>
    <x v="126"/>
  </r>
  <r>
    <x v="4"/>
    <x v="4"/>
    <x v="127"/>
  </r>
  <r>
    <x v="4"/>
    <x v="5"/>
    <x v="128"/>
  </r>
  <r>
    <x v="4"/>
    <x v="6"/>
    <x v="129"/>
  </r>
  <r>
    <x v="4"/>
    <x v="7"/>
    <x v="130"/>
  </r>
  <r>
    <x v="4"/>
    <x v="8"/>
    <x v="131"/>
  </r>
  <r>
    <x v="4"/>
    <x v="9"/>
    <x v="132"/>
  </r>
  <r>
    <x v="4"/>
    <x v="10"/>
    <x v="133"/>
  </r>
  <r>
    <x v="4"/>
    <x v="11"/>
    <x v="134"/>
  </r>
  <r>
    <x v="4"/>
    <x v="12"/>
    <x v="135"/>
  </r>
  <r>
    <x v="4"/>
    <x v="13"/>
    <x v="136"/>
  </r>
  <r>
    <x v="4"/>
    <x v="14"/>
    <x v="137"/>
  </r>
  <r>
    <x v="4"/>
    <x v="15"/>
    <x v="138"/>
  </r>
  <r>
    <x v="4"/>
    <x v="16"/>
    <x v="139"/>
  </r>
  <r>
    <x v="4"/>
    <x v="17"/>
    <x v="140"/>
  </r>
  <r>
    <x v="4"/>
    <x v="18"/>
    <x v="141"/>
  </r>
  <r>
    <x v="4"/>
    <x v="19"/>
    <x v="142"/>
  </r>
  <r>
    <x v="4"/>
    <x v="20"/>
    <x v="143"/>
  </r>
  <r>
    <x v="4"/>
    <x v="21"/>
    <x v="144"/>
  </r>
  <r>
    <x v="4"/>
    <x v="22"/>
    <x v="145"/>
  </r>
  <r>
    <x v="4"/>
    <x v="23"/>
    <x v="146"/>
  </r>
  <r>
    <x v="4"/>
    <x v="24"/>
    <x v="147"/>
  </r>
  <r>
    <x v="4"/>
    <x v="25"/>
    <x v="148"/>
  </r>
  <r>
    <x v="4"/>
    <x v="26"/>
    <x v="149"/>
  </r>
  <r>
    <x v="4"/>
    <x v="27"/>
    <x v="150"/>
  </r>
  <r>
    <x v="4"/>
    <x v="28"/>
    <x v="151"/>
  </r>
  <r>
    <x v="4"/>
    <x v="29"/>
    <x v="152"/>
  </r>
  <r>
    <x v="4"/>
    <x v="30"/>
    <x v="153"/>
  </r>
  <r>
    <x v="5"/>
    <x v="0"/>
    <x v="154"/>
  </r>
  <r>
    <x v="5"/>
    <x v="1"/>
    <x v="155"/>
  </r>
  <r>
    <x v="5"/>
    <x v="2"/>
    <x v="156"/>
  </r>
  <r>
    <x v="5"/>
    <x v="3"/>
    <x v="157"/>
  </r>
  <r>
    <x v="5"/>
    <x v="4"/>
    <x v="158"/>
  </r>
  <r>
    <x v="5"/>
    <x v="5"/>
    <x v="159"/>
  </r>
  <r>
    <x v="5"/>
    <x v="6"/>
    <x v="160"/>
  </r>
  <r>
    <x v="5"/>
    <x v="7"/>
    <x v="161"/>
  </r>
  <r>
    <x v="5"/>
    <x v="8"/>
    <x v="162"/>
  </r>
  <r>
    <x v="5"/>
    <x v="9"/>
    <x v="163"/>
  </r>
  <r>
    <x v="5"/>
    <x v="10"/>
    <x v="164"/>
  </r>
  <r>
    <x v="5"/>
    <x v="11"/>
    <x v="165"/>
  </r>
  <r>
    <x v="5"/>
    <x v="12"/>
    <x v="166"/>
  </r>
  <r>
    <x v="5"/>
    <x v="13"/>
    <x v="167"/>
  </r>
  <r>
    <x v="5"/>
    <x v="14"/>
    <x v="168"/>
  </r>
  <r>
    <x v="5"/>
    <x v="15"/>
    <x v="169"/>
  </r>
  <r>
    <x v="5"/>
    <x v="16"/>
    <x v="170"/>
  </r>
  <r>
    <x v="5"/>
    <x v="17"/>
    <x v="171"/>
  </r>
  <r>
    <x v="5"/>
    <x v="18"/>
    <x v="172"/>
  </r>
  <r>
    <x v="5"/>
    <x v="19"/>
    <x v="173"/>
  </r>
  <r>
    <x v="5"/>
    <x v="20"/>
    <x v="174"/>
  </r>
  <r>
    <x v="5"/>
    <x v="21"/>
    <x v="175"/>
  </r>
  <r>
    <x v="5"/>
    <x v="22"/>
    <x v="176"/>
  </r>
  <r>
    <x v="5"/>
    <x v="23"/>
    <x v="177"/>
  </r>
  <r>
    <x v="5"/>
    <x v="24"/>
    <x v="178"/>
  </r>
  <r>
    <x v="5"/>
    <x v="25"/>
    <x v="179"/>
  </r>
  <r>
    <x v="5"/>
    <x v="26"/>
    <x v="180"/>
  </r>
  <r>
    <x v="5"/>
    <x v="27"/>
    <x v="181"/>
  </r>
  <r>
    <x v="5"/>
    <x v="28"/>
    <x v="182"/>
  </r>
  <r>
    <x v="5"/>
    <x v="29"/>
    <x v="183"/>
  </r>
  <r>
    <x v="5"/>
    <x v="30"/>
    <x v="184"/>
  </r>
  <r>
    <x v="6"/>
    <x v="0"/>
    <x v="185"/>
  </r>
  <r>
    <x v="6"/>
    <x v="1"/>
    <x v="186"/>
  </r>
  <r>
    <x v="6"/>
    <x v="2"/>
    <x v="187"/>
  </r>
  <r>
    <x v="6"/>
    <x v="3"/>
    <x v="188"/>
  </r>
  <r>
    <x v="6"/>
    <x v="4"/>
    <x v="189"/>
  </r>
  <r>
    <x v="6"/>
    <x v="5"/>
    <x v="190"/>
  </r>
  <r>
    <x v="6"/>
    <x v="6"/>
    <x v="191"/>
  </r>
  <r>
    <x v="6"/>
    <x v="7"/>
    <x v="192"/>
  </r>
  <r>
    <x v="6"/>
    <x v="8"/>
    <x v="193"/>
  </r>
  <r>
    <x v="6"/>
    <x v="9"/>
    <x v="194"/>
  </r>
  <r>
    <x v="6"/>
    <x v="10"/>
    <x v="195"/>
  </r>
  <r>
    <x v="6"/>
    <x v="11"/>
    <x v="196"/>
  </r>
  <r>
    <x v="6"/>
    <x v="12"/>
    <x v="197"/>
  </r>
  <r>
    <x v="6"/>
    <x v="13"/>
    <x v="198"/>
  </r>
  <r>
    <x v="6"/>
    <x v="14"/>
    <x v="199"/>
  </r>
  <r>
    <x v="6"/>
    <x v="15"/>
    <x v="200"/>
  </r>
  <r>
    <x v="6"/>
    <x v="16"/>
    <x v="201"/>
  </r>
  <r>
    <x v="6"/>
    <x v="17"/>
    <x v="202"/>
  </r>
  <r>
    <x v="6"/>
    <x v="18"/>
    <x v="203"/>
  </r>
  <r>
    <x v="6"/>
    <x v="19"/>
    <x v="204"/>
  </r>
  <r>
    <x v="6"/>
    <x v="20"/>
    <x v="205"/>
  </r>
  <r>
    <x v="6"/>
    <x v="21"/>
    <x v="206"/>
  </r>
  <r>
    <x v="6"/>
    <x v="22"/>
    <x v="207"/>
  </r>
  <r>
    <x v="6"/>
    <x v="23"/>
    <x v="208"/>
  </r>
  <r>
    <x v="6"/>
    <x v="24"/>
    <x v="209"/>
  </r>
  <r>
    <x v="6"/>
    <x v="25"/>
    <x v="210"/>
  </r>
  <r>
    <x v="6"/>
    <x v="26"/>
    <x v="211"/>
  </r>
  <r>
    <x v="6"/>
    <x v="27"/>
    <x v="212"/>
  </r>
  <r>
    <x v="6"/>
    <x v="28"/>
    <x v="213"/>
  </r>
  <r>
    <x v="6"/>
    <x v="29"/>
    <x v="214"/>
  </r>
  <r>
    <x v="6"/>
    <x v="30"/>
    <x v="215"/>
  </r>
  <r>
    <x v="7"/>
    <x v="0"/>
    <x v="216"/>
  </r>
  <r>
    <x v="7"/>
    <x v="1"/>
    <x v="217"/>
  </r>
  <r>
    <x v="7"/>
    <x v="2"/>
    <x v="218"/>
  </r>
  <r>
    <x v="7"/>
    <x v="3"/>
    <x v="219"/>
  </r>
  <r>
    <x v="7"/>
    <x v="4"/>
    <x v="220"/>
  </r>
  <r>
    <x v="7"/>
    <x v="5"/>
    <x v="221"/>
  </r>
  <r>
    <x v="7"/>
    <x v="6"/>
    <x v="222"/>
  </r>
  <r>
    <x v="7"/>
    <x v="7"/>
    <x v="223"/>
  </r>
  <r>
    <x v="7"/>
    <x v="8"/>
    <x v="224"/>
  </r>
  <r>
    <x v="7"/>
    <x v="9"/>
    <x v="225"/>
  </r>
  <r>
    <x v="7"/>
    <x v="10"/>
    <x v="226"/>
  </r>
  <r>
    <x v="7"/>
    <x v="11"/>
    <x v="227"/>
  </r>
  <r>
    <x v="7"/>
    <x v="12"/>
    <x v="228"/>
  </r>
  <r>
    <x v="7"/>
    <x v="13"/>
    <x v="229"/>
  </r>
  <r>
    <x v="7"/>
    <x v="14"/>
    <x v="230"/>
  </r>
  <r>
    <x v="7"/>
    <x v="15"/>
    <x v="231"/>
  </r>
  <r>
    <x v="7"/>
    <x v="16"/>
    <x v="232"/>
  </r>
  <r>
    <x v="7"/>
    <x v="17"/>
    <x v="233"/>
  </r>
  <r>
    <x v="7"/>
    <x v="18"/>
    <x v="234"/>
  </r>
  <r>
    <x v="7"/>
    <x v="19"/>
    <x v="235"/>
  </r>
  <r>
    <x v="7"/>
    <x v="20"/>
    <x v="236"/>
  </r>
  <r>
    <x v="7"/>
    <x v="21"/>
    <x v="237"/>
  </r>
  <r>
    <x v="7"/>
    <x v="22"/>
    <x v="238"/>
  </r>
  <r>
    <x v="7"/>
    <x v="23"/>
    <x v="239"/>
  </r>
  <r>
    <x v="7"/>
    <x v="24"/>
    <x v="240"/>
  </r>
  <r>
    <x v="7"/>
    <x v="25"/>
    <x v="241"/>
  </r>
  <r>
    <x v="7"/>
    <x v="26"/>
    <x v="242"/>
  </r>
  <r>
    <x v="7"/>
    <x v="27"/>
    <x v="243"/>
  </r>
  <r>
    <x v="7"/>
    <x v="28"/>
    <x v="244"/>
  </r>
  <r>
    <x v="7"/>
    <x v="29"/>
    <x v="245"/>
  </r>
  <r>
    <x v="7"/>
    <x v="30"/>
    <x v="246"/>
  </r>
  <r>
    <x v="8"/>
    <x v="0"/>
    <x v="247"/>
  </r>
  <r>
    <x v="8"/>
    <x v="1"/>
    <x v="248"/>
  </r>
  <r>
    <x v="8"/>
    <x v="2"/>
    <x v="249"/>
  </r>
  <r>
    <x v="8"/>
    <x v="3"/>
    <x v="250"/>
  </r>
  <r>
    <x v="8"/>
    <x v="4"/>
    <x v="251"/>
  </r>
  <r>
    <x v="8"/>
    <x v="5"/>
    <x v="252"/>
  </r>
  <r>
    <x v="8"/>
    <x v="6"/>
    <x v="253"/>
  </r>
  <r>
    <x v="8"/>
    <x v="7"/>
    <x v="254"/>
  </r>
  <r>
    <x v="8"/>
    <x v="8"/>
    <x v="255"/>
  </r>
  <r>
    <x v="8"/>
    <x v="9"/>
    <x v="256"/>
  </r>
  <r>
    <x v="8"/>
    <x v="10"/>
    <x v="257"/>
  </r>
  <r>
    <x v="8"/>
    <x v="11"/>
    <x v="258"/>
  </r>
  <r>
    <x v="8"/>
    <x v="12"/>
    <x v="259"/>
  </r>
  <r>
    <x v="8"/>
    <x v="13"/>
    <x v="260"/>
  </r>
  <r>
    <x v="8"/>
    <x v="14"/>
    <x v="261"/>
  </r>
  <r>
    <x v="8"/>
    <x v="15"/>
    <x v="262"/>
  </r>
  <r>
    <x v="8"/>
    <x v="16"/>
    <x v="263"/>
  </r>
  <r>
    <x v="8"/>
    <x v="17"/>
    <x v="92"/>
  </r>
  <r>
    <x v="8"/>
    <x v="18"/>
    <x v="264"/>
  </r>
  <r>
    <x v="8"/>
    <x v="19"/>
    <x v="265"/>
  </r>
  <r>
    <x v="8"/>
    <x v="20"/>
    <x v="266"/>
  </r>
  <r>
    <x v="8"/>
    <x v="21"/>
    <x v="267"/>
  </r>
  <r>
    <x v="8"/>
    <x v="22"/>
    <x v="268"/>
  </r>
  <r>
    <x v="8"/>
    <x v="23"/>
    <x v="269"/>
  </r>
  <r>
    <x v="8"/>
    <x v="24"/>
    <x v="270"/>
  </r>
  <r>
    <x v="8"/>
    <x v="25"/>
    <x v="271"/>
  </r>
  <r>
    <x v="8"/>
    <x v="26"/>
    <x v="272"/>
  </r>
  <r>
    <x v="8"/>
    <x v="27"/>
    <x v="273"/>
  </r>
  <r>
    <x v="8"/>
    <x v="28"/>
    <x v="274"/>
  </r>
  <r>
    <x v="8"/>
    <x v="29"/>
    <x v="275"/>
  </r>
  <r>
    <x v="8"/>
    <x v="30"/>
    <x v="276"/>
  </r>
  <r>
    <x v="9"/>
    <x v="0"/>
    <x v="277"/>
  </r>
  <r>
    <x v="9"/>
    <x v="1"/>
    <x v="278"/>
  </r>
  <r>
    <x v="9"/>
    <x v="2"/>
    <x v="279"/>
  </r>
  <r>
    <x v="9"/>
    <x v="3"/>
    <x v="280"/>
  </r>
  <r>
    <x v="9"/>
    <x v="4"/>
    <x v="281"/>
  </r>
  <r>
    <x v="9"/>
    <x v="5"/>
    <x v="282"/>
  </r>
  <r>
    <x v="9"/>
    <x v="6"/>
    <x v="283"/>
  </r>
  <r>
    <x v="9"/>
    <x v="7"/>
    <x v="284"/>
  </r>
  <r>
    <x v="9"/>
    <x v="8"/>
    <x v="285"/>
  </r>
  <r>
    <x v="9"/>
    <x v="9"/>
    <x v="286"/>
  </r>
  <r>
    <x v="9"/>
    <x v="10"/>
    <x v="287"/>
  </r>
  <r>
    <x v="9"/>
    <x v="11"/>
    <x v="288"/>
  </r>
  <r>
    <x v="9"/>
    <x v="12"/>
    <x v="289"/>
  </r>
  <r>
    <x v="9"/>
    <x v="13"/>
    <x v="290"/>
  </r>
  <r>
    <x v="9"/>
    <x v="14"/>
    <x v="291"/>
  </r>
  <r>
    <x v="9"/>
    <x v="15"/>
    <x v="292"/>
  </r>
  <r>
    <x v="9"/>
    <x v="16"/>
    <x v="293"/>
  </r>
  <r>
    <x v="9"/>
    <x v="17"/>
    <x v="294"/>
  </r>
  <r>
    <x v="9"/>
    <x v="18"/>
    <x v="295"/>
  </r>
  <r>
    <x v="9"/>
    <x v="19"/>
    <x v="278"/>
  </r>
  <r>
    <x v="9"/>
    <x v="20"/>
    <x v="296"/>
  </r>
  <r>
    <x v="9"/>
    <x v="21"/>
    <x v="297"/>
  </r>
  <r>
    <x v="9"/>
    <x v="22"/>
    <x v="298"/>
  </r>
  <r>
    <x v="9"/>
    <x v="23"/>
    <x v="299"/>
  </r>
  <r>
    <x v="9"/>
    <x v="24"/>
    <x v="300"/>
  </r>
  <r>
    <x v="9"/>
    <x v="25"/>
    <x v="301"/>
  </r>
  <r>
    <x v="9"/>
    <x v="26"/>
    <x v="302"/>
  </r>
  <r>
    <x v="9"/>
    <x v="27"/>
    <x v="303"/>
  </r>
  <r>
    <x v="9"/>
    <x v="28"/>
    <x v="304"/>
  </r>
  <r>
    <x v="9"/>
    <x v="29"/>
    <x v="305"/>
  </r>
  <r>
    <x v="9"/>
    <x v="30"/>
    <x v="3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1"/>
    <x v="0"/>
    <x v="31"/>
  </r>
  <r>
    <x v="1"/>
    <x v="1"/>
    <x v="32"/>
  </r>
  <r>
    <x v="1"/>
    <x v="2"/>
    <x v="33"/>
  </r>
  <r>
    <x v="1"/>
    <x v="3"/>
    <x v="34"/>
  </r>
  <r>
    <x v="1"/>
    <x v="4"/>
    <x v="35"/>
  </r>
  <r>
    <x v="1"/>
    <x v="5"/>
    <x v="36"/>
  </r>
  <r>
    <x v="1"/>
    <x v="6"/>
    <x v="37"/>
  </r>
  <r>
    <x v="1"/>
    <x v="7"/>
    <x v="38"/>
  </r>
  <r>
    <x v="1"/>
    <x v="8"/>
    <x v="39"/>
  </r>
  <r>
    <x v="1"/>
    <x v="9"/>
    <x v="40"/>
  </r>
  <r>
    <x v="1"/>
    <x v="10"/>
    <x v="41"/>
  </r>
  <r>
    <x v="1"/>
    <x v="11"/>
    <x v="42"/>
  </r>
  <r>
    <x v="1"/>
    <x v="12"/>
    <x v="43"/>
  </r>
  <r>
    <x v="1"/>
    <x v="13"/>
    <x v="44"/>
  </r>
  <r>
    <x v="1"/>
    <x v="14"/>
    <x v="45"/>
  </r>
  <r>
    <x v="1"/>
    <x v="15"/>
    <x v="46"/>
  </r>
  <r>
    <x v="1"/>
    <x v="16"/>
    <x v="47"/>
  </r>
  <r>
    <x v="1"/>
    <x v="17"/>
    <x v="48"/>
  </r>
  <r>
    <x v="1"/>
    <x v="18"/>
    <x v="49"/>
  </r>
  <r>
    <x v="1"/>
    <x v="19"/>
    <x v="50"/>
  </r>
  <r>
    <x v="1"/>
    <x v="20"/>
    <x v="51"/>
  </r>
  <r>
    <x v="1"/>
    <x v="21"/>
    <x v="52"/>
  </r>
  <r>
    <x v="1"/>
    <x v="22"/>
    <x v="53"/>
  </r>
  <r>
    <x v="1"/>
    <x v="23"/>
    <x v="54"/>
  </r>
  <r>
    <x v="1"/>
    <x v="24"/>
    <x v="55"/>
  </r>
  <r>
    <x v="1"/>
    <x v="25"/>
    <x v="56"/>
  </r>
  <r>
    <x v="1"/>
    <x v="26"/>
    <x v="57"/>
  </r>
  <r>
    <x v="1"/>
    <x v="27"/>
    <x v="58"/>
  </r>
  <r>
    <x v="1"/>
    <x v="28"/>
    <x v="59"/>
  </r>
  <r>
    <x v="1"/>
    <x v="29"/>
    <x v="60"/>
  </r>
  <r>
    <x v="1"/>
    <x v="30"/>
    <x v="61"/>
  </r>
  <r>
    <x v="2"/>
    <x v="0"/>
    <x v="62"/>
  </r>
  <r>
    <x v="2"/>
    <x v="1"/>
    <x v="63"/>
  </r>
  <r>
    <x v="2"/>
    <x v="2"/>
    <x v="64"/>
  </r>
  <r>
    <x v="2"/>
    <x v="3"/>
    <x v="65"/>
  </r>
  <r>
    <x v="2"/>
    <x v="4"/>
    <x v="66"/>
  </r>
  <r>
    <x v="2"/>
    <x v="5"/>
    <x v="67"/>
  </r>
  <r>
    <x v="2"/>
    <x v="6"/>
    <x v="68"/>
  </r>
  <r>
    <x v="2"/>
    <x v="7"/>
    <x v="69"/>
  </r>
  <r>
    <x v="2"/>
    <x v="8"/>
    <x v="70"/>
  </r>
  <r>
    <x v="2"/>
    <x v="9"/>
    <x v="71"/>
  </r>
  <r>
    <x v="2"/>
    <x v="10"/>
    <x v="72"/>
  </r>
  <r>
    <x v="2"/>
    <x v="11"/>
    <x v="73"/>
  </r>
  <r>
    <x v="2"/>
    <x v="12"/>
    <x v="74"/>
  </r>
  <r>
    <x v="2"/>
    <x v="13"/>
    <x v="75"/>
  </r>
  <r>
    <x v="2"/>
    <x v="14"/>
    <x v="76"/>
  </r>
  <r>
    <x v="2"/>
    <x v="15"/>
    <x v="77"/>
  </r>
  <r>
    <x v="2"/>
    <x v="16"/>
    <x v="78"/>
  </r>
  <r>
    <x v="2"/>
    <x v="17"/>
    <x v="79"/>
  </r>
  <r>
    <x v="2"/>
    <x v="18"/>
    <x v="80"/>
  </r>
  <r>
    <x v="2"/>
    <x v="19"/>
    <x v="81"/>
  </r>
  <r>
    <x v="2"/>
    <x v="20"/>
    <x v="82"/>
  </r>
  <r>
    <x v="2"/>
    <x v="21"/>
    <x v="83"/>
  </r>
  <r>
    <x v="2"/>
    <x v="22"/>
    <x v="84"/>
  </r>
  <r>
    <x v="2"/>
    <x v="23"/>
    <x v="85"/>
  </r>
  <r>
    <x v="2"/>
    <x v="24"/>
    <x v="86"/>
  </r>
  <r>
    <x v="2"/>
    <x v="25"/>
    <x v="87"/>
  </r>
  <r>
    <x v="2"/>
    <x v="26"/>
    <x v="88"/>
  </r>
  <r>
    <x v="2"/>
    <x v="27"/>
    <x v="89"/>
  </r>
  <r>
    <x v="2"/>
    <x v="28"/>
    <x v="90"/>
  </r>
  <r>
    <x v="2"/>
    <x v="29"/>
    <x v="91"/>
  </r>
  <r>
    <x v="2"/>
    <x v="30"/>
    <x v="92"/>
  </r>
  <r>
    <x v="3"/>
    <x v="0"/>
    <x v="93"/>
  </r>
  <r>
    <x v="3"/>
    <x v="1"/>
    <x v="94"/>
  </r>
  <r>
    <x v="3"/>
    <x v="2"/>
    <x v="95"/>
  </r>
  <r>
    <x v="3"/>
    <x v="3"/>
    <x v="96"/>
  </r>
  <r>
    <x v="3"/>
    <x v="4"/>
    <x v="97"/>
  </r>
  <r>
    <x v="3"/>
    <x v="5"/>
    <x v="98"/>
  </r>
  <r>
    <x v="3"/>
    <x v="6"/>
    <x v="99"/>
  </r>
  <r>
    <x v="3"/>
    <x v="7"/>
    <x v="100"/>
  </r>
  <r>
    <x v="3"/>
    <x v="8"/>
    <x v="101"/>
  </r>
  <r>
    <x v="3"/>
    <x v="9"/>
    <x v="102"/>
  </r>
  <r>
    <x v="3"/>
    <x v="10"/>
    <x v="103"/>
  </r>
  <r>
    <x v="3"/>
    <x v="11"/>
    <x v="104"/>
  </r>
  <r>
    <x v="3"/>
    <x v="12"/>
    <x v="105"/>
  </r>
  <r>
    <x v="3"/>
    <x v="13"/>
    <x v="106"/>
  </r>
  <r>
    <x v="3"/>
    <x v="14"/>
    <x v="107"/>
  </r>
  <r>
    <x v="3"/>
    <x v="15"/>
    <x v="108"/>
  </r>
  <r>
    <x v="3"/>
    <x v="16"/>
    <x v="109"/>
  </r>
  <r>
    <x v="3"/>
    <x v="17"/>
    <x v="110"/>
  </r>
  <r>
    <x v="3"/>
    <x v="18"/>
    <x v="111"/>
  </r>
  <r>
    <x v="3"/>
    <x v="19"/>
    <x v="112"/>
  </r>
  <r>
    <x v="3"/>
    <x v="20"/>
    <x v="113"/>
  </r>
  <r>
    <x v="3"/>
    <x v="21"/>
    <x v="114"/>
  </r>
  <r>
    <x v="3"/>
    <x v="22"/>
    <x v="115"/>
  </r>
  <r>
    <x v="3"/>
    <x v="23"/>
    <x v="116"/>
  </r>
  <r>
    <x v="3"/>
    <x v="24"/>
    <x v="117"/>
  </r>
  <r>
    <x v="3"/>
    <x v="25"/>
    <x v="118"/>
  </r>
  <r>
    <x v="3"/>
    <x v="26"/>
    <x v="119"/>
  </r>
  <r>
    <x v="3"/>
    <x v="27"/>
    <x v="120"/>
  </r>
  <r>
    <x v="3"/>
    <x v="28"/>
    <x v="121"/>
  </r>
  <r>
    <x v="3"/>
    <x v="29"/>
    <x v="122"/>
  </r>
  <r>
    <x v="3"/>
    <x v="30"/>
    <x v="123"/>
  </r>
  <r>
    <x v="4"/>
    <x v="0"/>
    <x v="124"/>
  </r>
  <r>
    <x v="4"/>
    <x v="1"/>
    <x v="125"/>
  </r>
  <r>
    <x v="4"/>
    <x v="2"/>
    <x v="126"/>
  </r>
  <r>
    <x v="4"/>
    <x v="3"/>
    <x v="127"/>
  </r>
  <r>
    <x v="4"/>
    <x v="4"/>
    <x v="128"/>
  </r>
  <r>
    <x v="4"/>
    <x v="5"/>
    <x v="129"/>
  </r>
  <r>
    <x v="4"/>
    <x v="6"/>
    <x v="130"/>
  </r>
  <r>
    <x v="4"/>
    <x v="7"/>
    <x v="131"/>
  </r>
  <r>
    <x v="4"/>
    <x v="8"/>
    <x v="132"/>
  </r>
  <r>
    <x v="4"/>
    <x v="9"/>
    <x v="133"/>
  </r>
  <r>
    <x v="4"/>
    <x v="10"/>
    <x v="134"/>
  </r>
  <r>
    <x v="4"/>
    <x v="11"/>
    <x v="135"/>
  </r>
  <r>
    <x v="4"/>
    <x v="12"/>
    <x v="136"/>
  </r>
  <r>
    <x v="4"/>
    <x v="13"/>
    <x v="137"/>
  </r>
  <r>
    <x v="4"/>
    <x v="14"/>
    <x v="138"/>
  </r>
  <r>
    <x v="4"/>
    <x v="15"/>
    <x v="139"/>
  </r>
  <r>
    <x v="4"/>
    <x v="16"/>
    <x v="140"/>
  </r>
  <r>
    <x v="4"/>
    <x v="17"/>
    <x v="141"/>
  </r>
  <r>
    <x v="4"/>
    <x v="18"/>
    <x v="142"/>
  </r>
  <r>
    <x v="4"/>
    <x v="19"/>
    <x v="143"/>
  </r>
  <r>
    <x v="4"/>
    <x v="20"/>
    <x v="144"/>
  </r>
  <r>
    <x v="4"/>
    <x v="21"/>
    <x v="145"/>
  </r>
  <r>
    <x v="4"/>
    <x v="22"/>
    <x v="146"/>
  </r>
  <r>
    <x v="4"/>
    <x v="23"/>
    <x v="147"/>
  </r>
  <r>
    <x v="4"/>
    <x v="24"/>
    <x v="148"/>
  </r>
  <r>
    <x v="4"/>
    <x v="25"/>
    <x v="149"/>
  </r>
  <r>
    <x v="4"/>
    <x v="26"/>
    <x v="150"/>
  </r>
  <r>
    <x v="4"/>
    <x v="27"/>
    <x v="151"/>
  </r>
  <r>
    <x v="4"/>
    <x v="28"/>
    <x v="152"/>
  </r>
  <r>
    <x v="4"/>
    <x v="29"/>
    <x v="153"/>
  </r>
  <r>
    <x v="4"/>
    <x v="30"/>
    <x v="154"/>
  </r>
  <r>
    <x v="5"/>
    <x v="0"/>
    <x v="155"/>
  </r>
  <r>
    <x v="5"/>
    <x v="1"/>
    <x v="156"/>
  </r>
  <r>
    <x v="5"/>
    <x v="2"/>
    <x v="157"/>
  </r>
  <r>
    <x v="5"/>
    <x v="3"/>
    <x v="158"/>
  </r>
  <r>
    <x v="5"/>
    <x v="4"/>
    <x v="159"/>
  </r>
  <r>
    <x v="5"/>
    <x v="5"/>
    <x v="160"/>
  </r>
  <r>
    <x v="5"/>
    <x v="6"/>
    <x v="161"/>
  </r>
  <r>
    <x v="5"/>
    <x v="7"/>
    <x v="162"/>
  </r>
  <r>
    <x v="5"/>
    <x v="8"/>
    <x v="163"/>
  </r>
  <r>
    <x v="5"/>
    <x v="9"/>
    <x v="164"/>
  </r>
  <r>
    <x v="5"/>
    <x v="10"/>
    <x v="165"/>
  </r>
  <r>
    <x v="5"/>
    <x v="11"/>
    <x v="166"/>
  </r>
  <r>
    <x v="5"/>
    <x v="12"/>
    <x v="167"/>
  </r>
  <r>
    <x v="5"/>
    <x v="13"/>
    <x v="168"/>
  </r>
  <r>
    <x v="5"/>
    <x v="14"/>
    <x v="169"/>
  </r>
  <r>
    <x v="5"/>
    <x v="15"/>
    <x v="170"/>
  </r>
  <r>
    <x v="5"/>
    <x v="16"/>
    <x v="171"/>
  </r>
  <r>
    <x v="5"/>
    <x v="17"/>
    <x v="172"/>
  </r>
  <r>
    <x v="5"/>
    <x v="18"/>
    <x v="173"/>
  </r>
  <r>
    <x v="5"/>
    <x v="19"/>
    <x v="174"/>
  </r>
  <r>
    <x v="5"/>
    <x v="20"/>
    <x v="175"/>
  </r>
  <r>
    <x v="5"/>
    <x v="21"/>
    <x v="176"/>
  </r>
  <r>
    <x v="5"/>
    <x v="22"/>
    <x v="177"/>
  </r>
  <r>
    <x v="5"/>
    <x v="23"/>
    <x v="178"/>
  </r>
  <r>
    <x v="5"/>
    <x v="24"/>
    <x v="179"/>
  </r>
  <r>
    <x v="5"/>
    <x v="25"/>
    <x v="180"/>
  </r>
  <r>
    <x v="5"/>
    <x v="26"/>
    <x v="181"/>
  </r>
  <r>
    <x v="5"/>
    <x v="27"/>
    <x v="182"/>
  </r>
  <r>
    <x v="5"/>
    <x v="28"/>
    <x v="183"/>
  </r>
  <r>
    <x v="5"/>
    <x v="29"/>
    <x v="184"/>
  </r>
  <r>
    <x v="5"/>
    <x v="30"/>
    <x v="185"/>
  </r>
  <r>
    <x v="6"/>
    <x v="0"/>
    <x v="186"/>
  </r>
  <r>
    <x v="6"/>
    <x v="1"/>
    <x v="187"/>
  </r>
  <r>
    <x v="6"/>
    <x v="2"/>
    <x v="188"/>
  </r>
  <r>
    <x v="6"/>
    <x v="3"/>
    <x v="189"/>
  </r>
  <r>
    <x v="6"/>
    <x v="4"/>
    <x v="190"/>
  </r>
  <r>
    <x v="6"/>
    <x v="5"/>
    <x v="191"/>
  </r>
  <r>
    <x v="6"/>
    <x v="6"/>
    <x v="192"/>
  </r>
  <r>
    <x v="6"/>
    <x v="7"/>
    <x v="193"/>
  </r>
  <r>
    <x v="6"/>
    <x v="8"/>
    <x v="194"/>
  </r>
  <r>
    <x v="6"/>
    <x v="9"/>
    <x v="195"/>
  </r>
  <r>
    <x v="6"/>
    <x v="10"/>
    <x v="196"/>
  </r>
  <r>
    <x v="6"/>
    <x v="11"/>
    <x v="197"/>
  </r>
  <r>
    <x v="6"/>
    <x v="12"/>
    <x v="198"/>
  </r>
  <r>
    <x v="6"/>
    <x v="13"/>
    <x v="199"/>
  </r>
  <r>
    <x v="6"/>
    <x v="14"/>
    <x v="200"/>
  </r>
  <r>
    <x v="6"/>
    <x v="15"/>
    <x v="201"/>
  </r>
  <r>
    <x v="6"/>
    <x v="16"/>
    <x v="202"/>
  </r>
  <r>
    <x v="6"/>
    <x v="17"/>
    <x v="203"/>
  </r>
  <r>
    <x v="6"/>
    <x v="18"/>
    <x v="204"/>
  </r>
  <r>
    <x v="6"/>
    <x v="19"/>
    <x v="205"/>
  </r>
  <r>
    <x v="6"/>
    <x v="20"/>
    <x v="206"/>
  </r>
  <r>
    <x v="6"/>
    <x v="21"/>
    <x v="207"/>
  </r>
  <r>
    <x v="6"/>
    <x v="22"/>
    <x v="208"/>
  </r>
  <r>
    <x v="6"/>
    <x v="23"/>
    <x v="209"/>
  </r>
  <r>
    <x v="6"/>
    <x v="24"/>
    <x v="210"/>
  </r>
  <r>
    <x v="6"/>
    <x v="25"/>
    <x v="211"/>
  </r>
  <r>
    <x v="6"/>
    <x v="26"/>
    <x v="212"/>
  </r>
  <r>
    <x v="6"/>
    <x v="27"/>
    <x v="213"/>
  </r>
  <r>
    <x v="6"/>
    <x v="28"/>
    <x v="214"/>
  </r>
  <r>
    <x v="6"/>
    <x v="29"/>
    <x v="215"/>
  </r>
  <r>
    <x v="6"/>
    <x v="30"/>
    <x v="216"/>
  </r>
  <r>
    <x v="7"/>
    <x v="0"/>
    <x v="217"/>
  </r>
  <r>
    <x v="7"/>
    <x v="1"/>
    <x v="218"/>
  </r>
  <r>
    <x v="7"/>
    <x v="2"/>
    <x v="219"/>
  </r>
  <r>
    <x v="7"/>
    <x v="3"/>
    <x v="220"/>
  </r>
  <r>
    <x v="7"/>
    <x v="4"/>
    <x v="221"/>
  </r>
  <r>
    <x v="7"/>
    <x v="5"/>
    <x v="222"/>
  </r>
  <r>
    <x v="7"/>
    <x v="6"/>
    <x v="223"/>
  </r>
  <r>
    <x v="7"/>
    <x v="7"/>
    <x v="224"/>
  </r>
  <r>
    <x v="7"/>
    <x v="8"/>
    <x v="225"/>
  </r>
  <r>
    <x v="7"/>
    <x v="9"/>
    <x v="226"/>
  </r>
  <r>
    <x v="7"/>
    <x v="10"/>
    <x v="227"/>
  </r>
  <r>
    <x v="7"/>
    <x v="11"/>
    <x v="228"/>
  </r>
  <r>
    <x v="7"/>
    <x v="12"/>
    <x v="229"/>
  </r>
  <r>
    <x v="7"/>
    <x v="13"/>
    <x v="230"/>
  </r>
  <r>
    <x v="7"/>
    <x v="14"/>
    <x v="231"/>
  </r>
  <r>
    <x v="7"/>
    <x v="15"/>
    <x v="232"/>
  </r>
  <r>
    <x v="7"/>
    <x v="16"/>
    <x v="233"/>
  </r>
  <r>
    <x v="7"/>
    <x v="17"/>
    <x v="234"/>
  </r>
  <r>
    <x v="7"/>
    <x v="18"/>
    <x v="235"/>
  </r>
  <r>
    <x v="7"/>
    <x v="19"/>
    <x v="236"/>
  </r>
  <r>
    <x v="7"/>
    <x v="20"/>
    <x v="237"/>
  </r>
  <r>
    <x v="7"/>
    <x v="21"/>
    <x v="238"/>
  </r>
  <r>
    <x v="7"/>
    <x v="22"/>
    <x v="239"/>
  </r>
  <r>
    <x v="7"/>
    <x v="23"/>
    <x v="240"/>
  </r>
  <r>
    <x v="7"/>
    <x v="24"/>
    <x v="241"/>
  </r>
  <r>
    <x v="7"/>
    <x v="25"/>
    <x v="242"/>
  </r>
  <r>
    <x v="7"/>
    <x v="26"/>
    <x v="243"/>
  </r>
  <r>
    <x v="7"/>
    <x v="27"/>
    <x v="244"/>
  </r>
  <r>
    <x v="7"/>
    <x v="28"/>
    <x v="245"/>
  </r>
  <r>
    <x v="7"/>
    <x v="29"/>
    <x v="246"/>
  </r>
  <r>
    <x v="7"/>
    <x v="30"/>
    <x v="247"/>
  </r>
  <r>
    <x v="8"/>
    <x v="0"/>
    <x v="248"/>
  </r>
  <r>
    <x v="8"/>
    <x v="1"/>
    <x v="249"/>
  </r>
  <r>
    <x v="8"/>
    <x v="2"/>
    <x v="250"/>
  </r>
  <r>
    <x v="8"/>
    <x v="3"/>
    <x v="251"/>
  </r>
  <r>
    <x v="8"/>
    <x v="4"/>
    <x v="252"/>
  </r>
  <r>
    <x v="8"/>
    <x v="5"/>
    <x v="253"/>
  </r>
  <r>
    <x v="8"/>
    <x v="6"/>
    <x v="254"/>
  </r>
  <r>
    <x v="8"/>
    <x v="7"/>
    <x v="255"/>
  </r>
  <r>
    <x v="8"/>
    <x v="8"/>
    <x v="256"/>
  </r>
  <r>
    <x v="8"/>
    <x v="9"/>
    <x v="257"/>
  </r>
  <r>
    <x v="8"/>
    <x v="10"/>
    <x v="258"/>
  </r>
  <r>
    <x v="8"/>
    <x v="11"/>
    <x v="259"/>
  </r>
  <r>
    <x v="8"/>
    <x v="12"/>
    <x v="260"/>
  </r>
  <r>
    <x v="8"/>
    <x v="13"/>
    <x v="261"/>
  </r>
  <r>
    <x v="8"/>
    <x v="14"/>
    <x v="262"/>
  </r>
  <r>
    <x v="8"/>
    <x v="15"/>
    <x v="263"/>
  </r>
  <r>
    <x v="8"/>
    <x v="16"/>
    <x v="264"/>
  </r>
  <r>
    <x v="8"/>
    <x v="17"/>
    <x v="265"/>
  </r>
  <r>
    <x v="8"/>
    <x v="18"/>
    <x v="266"/>
  </r>
  <r>
    <x v="8"/>
    <x v="19"/>
    <x v="267"/>
  </r>
  <r>
    <x v="8"/>
    <x v="20"/>
    <x v="268"/>
  </r>
  <r>
    <x v="8"/>
    <x v="21"/>
    <x v="269"/>
  </r>
  <r>
    <x v="8"/>
    <x v="22"/>
    <x v="270"/>
  </r>
  <r>
    <x v="8"/>
    <x v="23"/>
    <x v="271"/>
  </r>
  <r>
    <x v="8"/>
    <x v="24"/>
    <x v="272"/>
  </r>
  <r>
    <x v="8"/>
    <x v="25"/>
    <x v="273"/>
  </r>
  <r>
    <x v="8"/>
    <x v="26"/>
    <x v="274"/>
  </r>
  <r>
    <x v="8"/>
    <x v="27"/>
    <x v="275"/>
  </r>
  <r>
    <x v="8"/>
    <x v="28"/>
    <x v="276"/>
  </r>
  <r>
    <x v="8"/>
    <x v="29"/>
    <x v="277"/>
  </r>
  <r>
    <x v="8"/>
    <x v="30"/>
    <x v="278"/>
  </r>
  <r>
    <x v="9"/>
    <x v="0"/>
    <x v="279"/>
  </r>
  <r>
    <x v="9"/>
    <x v="1"/>
    <x v="280"/>
  </r>
  <r>
    <x v="9"/>
    <x v="2"/>
    <x v="281"/>
  </r>
  <r>
    <x v="9"/>
    <x v="3"/>
    <x v="282"/>
  </r>
  <r>
    <x v="9"/>
    <x v="4"/>
    <x v="283"/>
  </r>
  <r>
    <x v="9"/>
    <x v="5"/>
    <x v="284"/>
  </r>
  <r>
    <x v="9"/>
    <x v="6"/>
    <x v="285"/>
  </r>
  <r>
    <x v="9"/>
    <x v="7"/>
    <x v="286"/>
  </r>
  <r>
    <x v="9"/>
    <x v="8"/>
    <x v="287"/>
  </r>
  <r>
    <x v="9"/>
    <x v="9"/>
    <x v="288"/>
  </r>
  <r>
    <x v="9"/>
    <x v="10"/>
    <x v="289"/>
  </r>
  <r>
    <x v="9"/>
    <x v="11"/>
    <x v="290"/>
  </r>
  <r>
    <x v="9"/>
    <x v="12"/>
    <x v="291"/>
  </r>
  <r>
    <x v="9"/>
    <x v="13"/>
    <x v="292"/>
  </r>
  <r>
    <x v="9"/>
    <x v="14"/>
    <x v="293"/>
  </r>
  <r>
    <x v="9"/>
    <x v="15"/>
    <x v="294"/>
  </r>
  <r>
    <x v="9"/>
    <x v="16"/>
    <x v="295"/>
  </r>
  <r>
    <x v="9"/>
    <x v="17"/>
    <x v="296"/>
  </r>
  <r>
    <x v="9"/>
    <x v="18"/>
    <x v="297"/>
  </r>
  <r>
    <x v="9"/>
    <x v="19"/>
    <x v="298"/>
  </r>
  <r>
    <x v="9"/>
    <x v="20"/>
    <x v="299"/>
  </r>
  <r>
    <x v="9"/>
    <x v="21"/>
    <x v="300"/>
  </r>
  <r>
    <x v="9"/>
    <x v="22"/>
    <x v="301"/>
  </r>
  <r>
    <x v="9"/>
    <x v="23"/>
    <x v="302"/>
  </r>
  <r>
    <x v="9"/>
    <x v="24"/>
    <x v="303"/>
  </r>
  <r>
    <x v="9"/>
    <x v="25"/>
    <x v="304"/>
  </r>
  <r>
    <x v="9"/>
    <x v="26"/>
    <x v="305"/>
  </r>
  <r>
    <x v="9"/>
    <x v="27"/>
    <x v="306"/>
  </r>
  <r>
    <x v="9"/>
    <x v="28"/>
    <x v="307"/>
  </r>
  <r>
    <x v="9"/>
    <x v="29"/>
    <x v="308"/>
  </r>
  <r>
    <x v="9"/>
    <x v="30"/>
    <x v="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D1495-E0AF-C24B-B59C-D5F7D41730A0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8"/>
        <item x="9"/>
        <item x="40"/>
        <item x="39"/>
        <item x="7"/>
        <item x="71"/>
        <item x="72"/>
        <item x="41"/>
        <item x="103"/>
        <item x="102"/>
        <item x="10"/>
        <item x="70"/>
        <item x="134"/>
        <item x="38"/>
        <item x="104"/>
        <item x="73"/>
        <item x="135"/>
        <item x="42"/>
        <item x="133"/>
        <item x="165"/>
        <item x="166"/>
        <item x="11"/>
        <item x="101"/>
        <item x="6"/>
        <item x="105"/>
        <item x="136"/>
        <item x="74"/>
        <item x="197"/>
        <item x="43"/>
        <item x="167"/>
        <item x="69"/>
        <item x="196"/>
        <item x="164"/>
        <item x="12"/>
        <item x="106"/>
        <item x="198"/>
        <item x="137"/>
        <item x="75"/>
        <item x="168"/>
        <item x="132"/>
        <item x="44"/>
        <item x="228"/>
        <item x="37"/>
        <item x="199"/>
        <item x="13"/>
        <item x="107"/>
        <item x="138"/>
        <item x="169"/>
        <item x="76"/>
        <item x="229"/>
        <item x="45"/>
        <item x="200"/>
        <item x="100"/>
        <item x="227"/>
        <item x="139"/>
        <item x="108"/>
        <item x="195"/>
        <item x="170"/>
        <item x="14"/>
        <item x="77"/>
        <item x="230"/>
        <item x="5"/>
        <item x="201"/>
        <item x="46"/>
        <item x="140"/>
        <item x="171"/>
        <item x="109"/>
        <item x="231"/>
        <item x="163"/>
        <item x="15"/>
        <item x="78"/>
        <item x="202"/>
        <item x="68"/>
        <item x="141"/>
        <item x="47"/>
        <item x="172"/>
        <item x="232"/>
        <item x="110"/>
        <item x="203"/>
        <item x="79"/>
        <item x="16"/>
        <item x="233"/>
        <item x="142"/>
        <item x="173"/>
        <item x="111"/>
        <item x="131"/>
        <item x="48"/>
        <item x="204"/>
        <item x="80"/>
        <item x="36"/>
        <item x="234"/>
        <item x="259"/>
        <item x="143"/>
        <item x="174"/>
        <item x="17"/>
        <item x="226"/>
        <item x="112"/>
        <item x="205"/>
        <item x="49"/>
        <item x="260"/>
        <item x="235"/>
        <item x="81"/>
        <item x="175"/>
        <item x="144"/>
        <item x="194"/>
        <item x="206"/>
        <item x="113"/>
        <item x="18"/>
        <item x="99"/>
        <item x="50"/>
        <item x="236"/>
        <item x="176"/>
        <item x="261"/>
        <item x="145"/>
        <item x="82"/>
        <item x="207"/>
        <item x="114"/>
        <item x="4"/>
        <item x="262"/>
        <item x="19"/>
        <item x="237"/>
        <item x="51"/>
        <item x="177"/>
        <item x="146"/>
        <item x="83"/>
        <item x="208"/>
        <item x="115"/>
        <item x="238"/>
        <item x="263"/>
        <item x="258"/>
        <item x="178"/>
        <item x="67"/>
        <item x="162"/>
        <item x="20"/>
        <item x="147"/>
        <item x="52"/>
        <item x="209"/>
        <item x="84"/>
        <item x="239"/>
        <item x="116"/>
        <item x="264"/>
        <item x="179"/>
        <item x="210"/>
        <item x="148"/>
        <item x="21"/>
        <item x="53"/>
        <item x="85"/>
        <item x="240"/>
        <item x="117"/>
        <item x="265"/>
        <item x="180"/>
        <item x="211"/>
        <item x="149"/>
        <item x="241"/>
        <item x="54"/>
        <item x="86"/>
        <item x="35"/>
        <item x="22"/>
        <item x="130"/>
        <item x="118"/>
        <item x="181"/>
        <item x="212"/>
        <item x="266"/>
        <item x="150"/>
        <item x="225"/>
        <item x="242"/>
        <item x="267"/>
        <item x="55"/>
        <item x="87"/>
        <item x="182"/>
        <item x="0"/>
        <item x="213"/>
        <item x="119"/>
        <item x="23"/>
        <item x="151"/>
        <item x="243"/>
        <item x="3"/>
        <item x="1"/>
        <item x="2"/>
        <item x="268"/>
        <item x="183"/>
        <item x="214"/>
        <item x="88"/>
        <item x="120"/>
        <item x="98"/>
        <item x="56"/>
        <item x="152"/>
        <item x="244"/>
        <item x="24"/>
        <item x="184"/>
        <item x="269"/>
        <item x="31"/>
        <item x="215"/>
        <item x="121"/>
        <item x="89"/>
        <item x="257"/>
        <item x="245"/>
        <item x="153"/>
        <item x="32"/>
        <item x="57"/>
        <item x="34"/>
        <item x="33"/>
        <item x="25"/>
        <item x="193"/>
        <item x="270"/>
        <item x="66"/>
        <item x="122"/>
        <item x="62"/>
        <item x="246"/>
        <item x="90"/>
        <item x="58"/>
        <item x="26"/>
        <item x="63"/>
        <item x="271"/>
        <item x="91"/>
        <item x="65"/>
        <item x="64"/>
        <item x="59"/>
        <item x="93"/>
        <item x="272"/>
        <item x="27"/>
        <item x="161"/>
        <item x="60"/>
        <item x="273"/>
        <item x="94"/>
        <item x="97"/>
        <item x="28"/>
        <item x="96"/>
        <item x="95"/>
        <item x="129"/>
        <item x="274"/>
        <item x="29"/>
        <item x="275"/>
        <item x="126"/>
        <item x="127"/>
        <item x="128"/>
        <item x="155"/>
        <item x="125"/>
        <item x="276"/>
        <item x="277"/>
        <item x="124"/>
        <item x="216"/>
        <item x="156"/>
        <item x="185"/>
        <item x="159"/>
        <item x="158"/>
        <item x="160"/>
        <item x="157"/>
        <item x="224"/>
        <item x="247"/>
        <item x="154"/>
        <item x="256"/>
        <item x="192"/>
        <item x="123"/>
        <item x="186"/>
        <item x="187"/>
        <item x="188"/>
        <item x="92"/>
        <item x="190"/>
        <item x="189"/>
        <item x="191"/>
        <item x="217"/>
        <item x="61"/>
        <item x="218"/>
        <item x="219"/>
        <item x="278"/>
        <item x="30"/>
        <item x="221"/>
        <item x="220"/>
        <item x="223"/>
        <item x="222"/>
        <item x="255"/>
        <item x="254"/>
        <item x="253"/>
        <item x="252"/>
        <item x="251"/>
        <item x="287"/>
        <item x="250"/>
        <item x="249"/>
        <item x="288"/>
        <item x="289"/>
        <item x="290"/>
        <item x="291"/>
        <item x="292"/>
        <item x="286"/>
        <item x="293"/>
        <item x="248"/>
        <item x="294"/>
        <item x="295"/>
        <item x="296"/>
        <item x="285"/>
        <item x="297"/>
        <item x="298"/>
        <item x="299"/>
        <item x="300"/>
        <item x="301"/>
        <item x="302"/>
        <item x="284"/>
        <item x="303"/>
        <item x="304"/>
        <item x="305"/>
        <item x="306"/>
        <item x="281"/>
        <item x="279"/>
        <item x="283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 numFmtId="9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9E0CB-74BD-BE48-849B-FE2D2BB6D434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8"/>
        <item x="9"/>
        <item x="40"/>
        <item x="39"/>
        <item x="7"/>
        <item x="71"/>
        <item x="72"/>
        <item x="41"/>
        <item x="103"/>
        <item x="102"/>
        <item x="10"/>
        <item x="70"/>
        <item x="134"/>
        <item x="38"/>
        <item x="104"/>
        <item x="73"/>
        <item x="135"/>
        <item x="42"/>
        <item x="133"/>
        <item x="165"/>
        <item x="166"/>
        <item x="11"/>
        <item x="101"/>
        <item x="6"/>
        <item x="105"/>
        <item x="136"/>
        <item x="74"/>
        <item x="197"/>
        <item x="43"/>
        <item x="167"/>
        <item x="69"/>
        <item x="196"/>
        <item x="164"/>
        <item x="12"/>
        <item x="106"/>
        <item x="198"/>
        <item x="137"/>
        <item x="75"/>
        <item x="168"/>
        <item x="132"/>
        <item x="44"/>
        <item x="228"/>
        <item x="37"/>
        <item x="199"/>
        <item x="13"/>
        <item x="107"/>
        <item x="138"/>
        <item x="169"/>
        <item x="76"/>
        <item x="229"/>
        <item x="45"/>
        <item x="200"/>
        <item x="100"/>
        <item x="227"/>
        <item x="139"/>
        <item x="108"/>
        <item x="195"/>
        <item x="170"/>
        <item x="14"/>
        <item x="77"/>
        <item x="230"/>
        <item x="5"/>
        <item x="201"/>
        <item x="46"/>
        <item x="140"/>
        <item x="171"/>
        <item x="109"/>
        <item x="231"/>
        <item x="163"/>
        <item x="15"/>
        <item x="78"/>
        <item x="202"/>
        <item x="68"/>
        <item x="141"/>
        <item x="47"/>
        <item x="172"/>
        <item x="232"/>
        <item x="110"/>
        <item x="203"/>
        <item x="79"/>
        <item x="16"/>
        <item x="233"/>
        <item x="142"/>
        <item x="173"/>
        <item x="111"/>
        <item x="131"/>
        <item x="48"/>
        <item x="204"/>
        <item x="80"/>
        <item x="36"/>
        <item x="234"/>
        <item x="259"/>
        <item x="143"/>
        <item x="174"/>
        <item x="17"/>
        <item x="226"/>
        <item x="112"/>
        <item x="205"/>
        <item x="49"/>
        <item x="260"/>
        <item x="235"/>
        <item x="81"/>
        <item x="175"/>
        <item x="144"/>
        <item x="194"/>
        <item x="206"/>
        <item x="113"/>
        <item x="18"/>
        <item x="99"/>
        <item x="50"/>
        <item x="236"/>
        <item x="176"/>
        <item x="261"/>
        <item x="145"/>
        <item x="82"/>
        <item x="207"/>
        <item x="114"/>
        <item x="4"/>
        <item x="262"/>
        <item x="19"/>
        <item x="237"/>
        <item x="51"/>
        <item x="177"/>
        <item x="146"/>
        <item x="83"/>
        <item x="208"/>
        <item x="115"/>
        <item x="238"/>
        <item x="263"/>
        <item x="258"/>
        <item x="178"/>
        <item x="67"/>
        <item x="162"/>
        <item x="20"/>
        <item x="147"/>
        <item x="52"/>
        <item x="209"/>
        <item x="84"/>
        <item x="239"/>
        <item x="116"/>
        <item x="264"/>
        <item x="179"/>
        <item x="210"/>
        <item x="148"/>
        <item x="21"/>
        <item x="53"/>
        <item x="85"/>
        <item x="240"/>
        <item x="117"/>
        <item x="265"/>
        <item x="180"/>
        <item x="211"/>
        <item x="149"/>
        <item x="241"/>
        <item x="54"/>
        <item x="86"/>
        <item x="35"/>
        <item x="22"/>
        <item x="130"/>
        <item x="118"/>
        <item x="181"/>
        <item x="212"/>
        <item x="266"/>
        <item x="150"/>
        <item x="225"/>
        <item x="242"/>
        <item x="267"/>
        <item x="55"/>
        <item x="87"/>
        <item x="182"/>
        <item x="0"/>
        <item x="213"/>
        <item x="119"/>
        <item x="23"/>
        <item x="151"/>
        <item x="243"/>
        <item x="3"/>
        <item x="1"/>
        <item x="2"/>
        <item x="268"/>
        <item x="183"/>
        <item x="214"/>
        <item x="88"/>
        <item x="120"/>
        <item x="98"/>
        <item x="56"/>
        <item x="152"/>
        <item x="244"/>
        <item x="24"/>
        <item x="184"/>
        <item x="269"/>
        <item x="31"/>
        <item x="215"/>
        <item x="121"/>
        <item x="89"/>
        <item x="257"/>
        <item x="245"/>
        <item x="153"/>
        <item x="32"/>
        <item x="57"/>
        <item x="34"/>
        <item x="33"/>
        <item x="25"/>
        <item x="193"/>
        <item x="270"/>
        <item x="66"/>
        <item x="122"/>
        <item x="62"/>
        <item x="246"/>
        <item x="90"/>
        <item x="58"/>
        <item x="26"/>
        <item x="63"/>
        <item x="271"/>
        <item x="91"/>
        <item x="65"/>
        <item x="64"/>
        <item x="59"/>
        <item x="93"/>
        <item x="272"/>
        <item x="27"/>
        <item x="161"/>
        <item x="60"/>
        <item x="273"/>
        <item x="94"/>
        <item x="97"/>
        <item x="28"/>
        <item x="96"/>
        <item x="95"/>
        <item x="129"/>
        <item x="274"/>
        <item x="29"/>
        <item x="275"/>
        <item x="126"/>
        <item x="127"/>
        <item x="128"/>
        <item x="155"/>
        <item x="125"/>
        <item x="276"/>
        <item x="277"/>
        <item x="124"/>
        <item x="216"/>
        <item x="156"/>
        <item x="185"/>
        <item x="159"/>
        <item x="158"/>
        <item x="160"/>
        <item x="157"/>
        <item x="224"/>
        <item x="247"/>
        <item x="154"/>
        <item x="256"/>
        <item x="192"/>
        <item x="123"/>
        <item x="186"/>
        <item x="187"/>
        <item x="188"/>
        <item x="92"/>
        <item x="190"/>
        <item x="189"/>
        <item x="191"/>
        <item x="217"/>
        <item x="61"/>
        <item x="218"/>
        <item x="219"/>
        <item x="278"/>
        <item x="30"/>
        <item x="221"/>
        <item x="220"/>
        <item x="223"/>
        <item x="222"/>
        <item x="255"/>
        <item x="254"/>
        <item x="253"/>
        <item x="252"/>
        <item x="251"/>
        <item x="287"/>
        <item x="250"/>
        <item x="249"/>
        <item x="288"/>
        <item x="289"/>
        <item x="290"/>
        <item x="291"/>
        <item x="292"/>
        <item x="286"/>
        <item x="293"/>
        <item x="248"/>
        <item x="294"/>
        <item x="295"/>
        <item x="296"/>
        <item x="285"/>
        <item x="297"/>
        <item x="298"/>
        <item x="299"/>
        <item x="300"/>
        <item x="301"/>
        <item x="302"/>
        <item x="284"/>
        <item x="303"/>
        <item x="304"/>
        <item x="305"/>
        <item x="306"/>
        <item x="281"/>
        <item x="279"/>
        <item x="283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 numFmtId="9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D2664-65AB-4B4C-92E3-34A5BDCFDD1A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7"/>
        <item x="8"/>
        <item x="39"/>
        <item x="9"/>
        <item x="6"/>
        <item x="38"/>
        <item x="40"/>
        <item x="70"/>
        <item x="71"/>
        <item x="10"/>
        <item x="41"/>
        <item x="102"/>
        <item x="72"/>
        <item x="69"/>
        <item x="101"/>
        <item x="37"/>
        <item x="103"/>
        <item x="11"/>
        <item x="133"/>
        <item x="42"/>
        <item x="134"/>
        <item x="73"/>
        <item x="5"/>
        <item x="104"/>
        <item x="132"/>
        <item x="100"/>
        <item x="12"/>
        <item x="43"/>
        <item x="165"/>
        <item x="164"/>
        <item x="135"/>
        <item x="74"/>
        <item x="105"/>
        <item x="68"/>
        <item x="166"/>
        <item x="136"/>
        <item x="13"/>
        <item x="44"/>
        <item x="75"/>
        <item x="196"/>
        <item x="36"/>
        <item x="106"/>
        <item x="163"/>
        <item x="167"/>
        <item x="195"/>
        <item x="137"/>
        <item x="45"/>
        <item x="14"/>
        <item x="197"/>
        <item x="131"/>
        <item x="76"/>
        <item x="4"/>
        <item x="107"/>
        <item x="168"/>
        <item x="138"/>
        <item x="198"/>
        <item x="99"/>
        <item x="46"/>
        <item x="77"/>
        <item x="15"/>
        <item x="227"/>
        <item x="108"/>
        <item x="169"/>
        <item x="139"/>
        <item x="199"/>
        <item x="67"/>
        <item x="47"/>
        <item x="78"/>
        <item x="228"/>
        <item x="16"/>
        <item x="109"/>
        <item x="170"/>
        <item x="194"/>
        <item x="140"/>
        <item x="200"/>
        <item x="162"/>
        <item x="229"/>
        <item x="35"/>
        <item x="79"/>
        <item x="48"/>
        <item x="110"/>
        <item x="226"/>
        <item x="17"/>
        <item x="171"/>
        <item x="141"/>
        <item x="201"/>
        <item x="230"/>
        <item x="80"/>
        <item x="130"/>
        <item x="49"/>
        <item x="111"/>
        <item x="18"/>
        <item x="172"/>
        <item x="3"/>
        <item x="202"/>
        <item x="142"/>
        <item x="231"/>
        <item x="81"/>
        <item x="112"/>
        <item x="50"/>
        <item x="173"/>
        <item x="98"/>
        <item x="19"/>
        <item x="143"/>
        <item x="203"/>
        <item x="232"/>
        <item x="82"/>
        <item x="113"/>
        <item x="174"/>
        <item x="51"/>
        <item x="204"/>
        <item x="144"/>
        <item x="66"/>
        <item x="20"/>
        <item x="233"/>
        <item x="193"/>
        <item x="83"/>
        <item x="114"/>
        <item x="175"/>
        <item x="225"/>
        <item x="52"/>
        <item x="205"/>
        <item x="145"/>
        <item x="21"/>
        <item x="34"/>
        <item x="234"/>
        <item x="176"/>
        <item x="2"/>
        <item x="84"/>
        <item x="115"/>
        <item x="0"/>
        <item x="1"/>
        <item x="258"/>
        <item x="206"/>
        <item x="53"/>
        <item x="146"/>
        <item x="161"/>
        <item x="235"/>
        <item x="22"/>
        <item x="259"/>
        <item x="177"/>
        <item x="116"/>
        <item x="85"/>
        <item x="207"/>
        <item x="147"/>
        <item x="54"/>
        <item x="236"/>
        <item x="260"/>
        <item x="129"/>
        <item x="23"/>
        <item x="30"/>
        <item x="178"/>
        <item x="33"/>
        <item x="117"/>
        <item x="31"/>
        <item x="86"/>
        <item x="208"/>
        <item x="32"/>
        <item x="148"/>
        <item x="55"/>
        <item x="237"/>
        <item x="261"/>
        <item x="179"/>
        <item x="97"/>
        <item x="24"/>
        <item x="209"/>
        <item x="118"/>
        <item x="87"/>
        <item x="61"/>
        <item x="149"/>
        <item x="65"/>
        <item x="56"/>
        <item x="238"/>
        <item x="180"/>
        <item x="262"/>
        <item x="62"/>
        <item x="210"/>
        <item x="25"/>
        <item x="119"/>
        <item x="63"/>
        <item x="257"/>
        <item x="150"/>
        <item x="88"/>
        <item x="64"/>
        <item x="239"/>
        <item x="57"/>
        <item x="181"/>
        <item x="211"/>
        <item x="263"/>
        <item x="120"/>
        <item x="151"/>
        <item x="26"/>
        <item x="89"/>
        <item x="240"/>
        <item x="224"/>
        <item x="58"/>
        <item x="182"/>
        <item x="212"/>
        <item x="121"/>
        <item x="152"/>
        <item x="93"/>
        <item x="90"/>
        <item x="27"/>
        <item x="241"/>
        <item x="92"/>
        <item x="183"/>
        <item x="95"/>
        <item x="96"/>
        <item x="213"/>
        <item x="59"/>
        <item x="94"/>
        <item x="192"/>
        <item x="242"/>
        <item x="28"/>
        <item x="264"/>
        <item x="123"/>
        <item x="214"/>
        <item x="160"/>
        <item x="128"/>
        <item x="243"/>
        <item x="265"/>
        <item x="124"/>
        <item x="244"/>
        <item x="125"/>
        <item x="127"/>
        <item x="126"/>
        <item x="266"/>
        <item x="245"/>
        <item x="154"/>
        <item x="256"/>
        <item x="267"/>
        <item x="268"/>
        <item x="269"/>
        <item x="157"/>
        <item x="159"/>
        <item x="156"/>
        <item x="158"/>
        <item x="155"/>
        <item x="270"/>
        <item x="185"/>
        <item x="271"/>
        <item x="191"/>
        <item x="153"/>
        <item x="272"/>
        <item x="122"/>
        <item x="186"/>
        <item x="184"/>
        <item x="223"/>
        <item x="91"/>
        <item x="189"/>
        <item x="215"/>
        <item x="273"/>
        <item x="190"/>
        <item x="60"/>
        <item x="187"/>
        <item x="188"/>
        <item x="274"/>
        <item x="29"/>
        <item x="275"/>
        <item x="246"/>
        <item x="255"/>
        <item x="216"/>
        <item x="220"/>
        <item x="219"/>
        <item x="221"/>
        <item x="218"/>
        <item x="222"/>
        <item x="217"/>
        <item x="276"/>
        <item x="250"/>
        <item x="254"/>
        <item x="251"/>
        <item x="253"/>
        <item x="248"/>
        <item x="252"/>
        <item x="249"/>
        <item x="247"/>
        <item x="288"/>
        <item x="289"/>
        <item x="277"/>
        <item x="290"/>
        <item x="291"/>
        <item x="292"/>
        <item x="287"/>
        <item x="293"/>
        <item x="294"/>
        <item x="295"/>
        <item x="278"/>
        <item x="286"/>
        <item x="296"/>
        <item x="297"/>
        <item x="298"/>
        <item x="299"/>
        <item x="300"/>
        <item x="285"/>
        <item x="301"/>
        <item x="302"/>
        <item x="303"/>
        <item x="304"/>
        <item x="305"/>
        <item x="279"/>
        <item x="283"/>
        <item x="306"/>
        <item x="281"/>
        <item x="284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2B0CC-04D1-9740-8205-673AB4A4A0E6}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11">
        <item x="9"/>
        <item x="8"/>
        <item x="10"/>
        <item x="40"/>
        <item x="41"/>
        <item x="11"/>
        <item x="39"/>
        <item x="7"/>
        <item x="72"/>
        <item x="71"/>
        <item x="42"/>
        <item x="73"/>
        <item x="12"/>
        <item x="103"/>
        <item x="43"/>
        <item x="104"/>
        <item x="70"/>
        <item x="102"/>
        <item x="38"/>
        <item x="74"/>
        <item x="13"/>
        <item x="134"/>
        <item x="6"/>
        <item x="44"/>
        <item x="135"/>
        <item x="105"/>
        <item x="75"/>
        <item x="14"/>
        <item x="136"/>
        <item x="133"/>
        <item x="45"/>
        <item x="106"/>
        <item x="101"/>
        <item x="166"/>
        <item x="165"/>
        <item x="69"/>
        <item x="76"/>
        <item x="15"/>
        <item x="137"/>
        <item x="37"/>
        <item x="107"/>
        <item x="46"/>
        <item x="167"/>
        <item x="77"/>
        <item x="5"/>
        <item x="197"/>
        <item x="138"/>
        <item x="16"/>
        <item x="168"/>
        <item x="108"/>
        <item x="47"/>
        <item x="164"/>
        <item x="78"/>
        <item x="132"/>
        <item x="198"/>
        <item x="196"/>
        <item x="139"/>
        <item x="17"/>
        <item x="169"/>
        <item x="109"/>
        <item x="48"/>
        <item x="100"/>
        <item x="79"/>
        <item x="199"/>
        <item x="68"/>
        <item x="140"/>
        <item x="170"/>
        <item x="110"/>
        <item x="18"/>
        <item x="49"/>
        <item x="36"/>
        <item x="80"/>
        <item x="228"/>
        <item x="200"/>
        <item x="141"/>
        <item x="171"/>
        <item x="111"/>
        <item x="19"/>
        <item x="50"/>
        <item x="4"/>
        <item x="229"/>
        <item x="81"/>
        <item x="201"/>
        <item x="195"/>
        <item x="142"/>
        <item x="163"/>
        <item x="172"/>
        <item x="112"/>
        <item x="20"/>
        <item x="51"/>
        <item x="230"/>
        <item x="131"/>
        <item x="82"/>
        <item x="202"/>
        <item x="143"/>
        <item x="227"/>
        <item x="173"/>
        <item x="113"/>
        <item x="21"/>
        <item x="99"/>
        <item x="52"/>
        <item x="231"/>
        <item x="83"/>
        <item x="203"/>
        <item x="144"/>
        <item x="174"/>
        <item x="67"/>
        <item x="114"/>
        <item x="53"/>
        <item x="22"/>
        <item x="0"/>
        <item x="232"/>
        <item x="3"/>
        <item x="204"/>
        <item x="84"/>
        <item x="145"/>
        <item x="35"/>
        <item x="1"/>
        <item x="2"/>
        <item x="175"/>
        <item x="115"/>
        <item x="23"/>
        <item x="54"/>
        <item x="233"/>
        <item x="205"/>
        <item x="85"/>
        <item x="146"/>
        <item x="176"/>
        <item x="116"/>
        <item x="194"/>
        <item x="31"/>
        <item x="55"/>
        <item x="24"/>
        <item x="206"/>
        <item x="234"/>
        <item x="34"/>
        <item x="86"/>
        <item x="147"/>
        <item x="33"/>
        <item x="32"/>
        <item x="177"/>
        <item x="226"/>
        <item x="117"/>
        <item x="162"/>
        <item x="56"/>
        <item x="207"/>
        <item x="25"/>
        <item x="235"/>
        <item x="87"/>
        <item x="148"/>
        <item x="178"/>
        <item x="130"/>
        <item x="118"/>
        <item x="66"/>
        <item x="98"/>
        <item x="259"/>
        <item x="236"/>
        <item x="57"/>
        <item x="208"/>
        <item x="149"/>
        <item x="26"/>
        <item x="88"/>
        <item x="64"/>
        <item x="179"/>
        <item x="63"/>
        <item x="260"/>
        <item x="65"/>
        <item x="119"/>
        <item x="62"/>
        <item x="209"/>
        <item x="58"/>
        <item x="237"/>
        <item x="150"/>
        <item x="89"/>
        <item x="27"/>
        <item x="180"/>
        <item x="120"/>
        <item x="261"/>
        <item x="210"/>
        <item x="151"/>
        <item x="59"/>
        <item x="238"/>
        <item x="90"/>
        <item x="93"/>
        <item x="181"/>
        <item x="28"/>
        <item x="121"/>
        <item x="94"/>
        <item x="262"/>
        <item x="96"/>
        <item x="211"/>
        <item x="152"/>
        <item x="97"/>
        <item x="95"/>
        <item x="60"/>
        <item x="239"/>
        <item x="91"/>
        <item x="182"/>
        <item x="29"/>
        <item x="122"/>
        <item x="212"/>
        <item x="263"/>
        <item x="240"/>
        <item x="153"/>
        <item x="258"/>
        <item x="183"/>
        <item x="124"/>
        <item x="225"/>
        <item x="129"/>
        <item x="213"/>
        <item x="241"/>
        <item x="264"/>
        <item x="193"/>
        <item x="184"/>
        <item x="161"/>
        <item x="214"/>
        <item x="125"/>
        <item x="127"/>
        <item x="128"/>
        <item x="242"/>
        <item x="265"/>
        <item x="126"/>
        <item x="215"/>
        <item x="243"/>
        <item x="266"/>
        <item x="244"/>
        <item x="267"/>
        <item x="245"/>
        <item x="155"/>
        <item x="268"/>
        <item x="158"/>
        <item x="257"/>
        <item x="157"/>
        <item x="160"/>
        <item x="159"/>
        <item x="156"/>
        <item x="246"/>
        <item x="269"/>
        <item x="270"/>
        <item x="271"/>
        <item x="192"/>
        <item x="186"/>
        <item x="92"/>
        <item x="123"/>
        <item x="61"/>
        <item x="272"/>
        <item x="154"/>
        <item x="30"/>
        <item x="189"/>
        <item x="187"/>
        <item x="188"/>
        <item x="273"/>
        <item x="224"/>
        <item x="185"/>
        <item x="191"/>
        <item x="190"/>
        <item x="274"/>
        <item x="216"/>
        <item x="275"/>
        <item x="276"/>
        <item x="256"/>
        <item x="277"/>
        <item x="247"/>
        <item x="217"/>
        <item x="220"/>
        <item x="219"/>
        <item x="222"/>
        <item x="223"/>
        <item x="221"/>
        <item x="218"/>
        <item x="249"/>
        <item x="278"/>
        <item x="250"/>
        <item x="255"/>
        <item x="252"/>
        <item x="253"/>
        <item x="254"/>
        <item x="251"/>
        <item x="248"/>
        <item x="290"/>
        <item x="291"/>
        <item x="292"/>
        <item x="279"/>
        <item x="293"/>
        <item x="289"/>
        <item x="294"/>
        <item x="295"/>
        <item x="296"/>
        <item x="297"/>
        <item x="288"/>
        <item x="298"/>
        <item x="299"/>
        <item x="280"/>
        <item x="300"/>
        <item x="301"/>
        <item x="302"/>
        <item x="287"/>
        <item x="303"/>
        <item x="304"/>
        <item x="305"/>
        <item x="306"/>
        <item x="307"/>
        <item x="308"/>
        <item x="281"/>
        <item x="283"/>
        <item x="285"/>
        <item x="309"/>
        <item x="286"/>
        <item x="284"/>
        <item x="28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F4112-6FA8-5348-8CBD-44D9D7C4A695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AG13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11">
        <item x="9"/>
        <item x="8"/>
        <item x="10"/>
        <item x="40"/>
        <item x="41"/>
        <item x="11"/>
        <item x="39"/>
        <item x="7"/>
        <item x="72"/>
        <item x="71"/>
        <item x="42"/>
        <item x="73"/>
        <item x="12"/>
        <item x="103"/>
        <item x="43"/>
        <item x="104"/>
        <item x="70"/>
        <item x="102"/>
        <item x="38"/>
        <item x="74"/>
        <item x="13"/>
        <item x="134"/>
        <item x="6"/>
        <item x="44"/>
        <item x="135"/>
        <item x="105"/>
        <item x="75"/>
        <item x="14"/>
        <item x="136"/>
        <item x="133"/>
        <item x="45"/>
        <item x="106"/>
        <item x="101"/>
        <item x="166"/>
        <item x="165"/>
        <item x="69"/>
        <item x="76"/>
        <item x="15"/>
        <item x="137"/>
        <item x="37"/>
        <item x="107"/>
        <item x="46"/>
        <item x="167"/>
        <item x="77"/>
        <item x="5"/>
        <item x="197"/>
        <item x="138"/>
        <item x="16"/>
        <item x="168"/>
        <item x="108"/>
        <item x="47"/>
        <item x="164"/>
        <item x="78"/>
        <item x="132"/>
        <item x="198"/>
        <item x="196"/>
        <item x="139"/>
        <item x="17"/>
        <item x="169"/>
        <item x="109"/>
        <item x="48"/>
        <item x="100"/>
        <item x="79"/>
        <item x="199"/>
        <item x="68"/>
        <item x="140"/>
        <item x="170"/>
        <item x="110"/>
        <item x="18"/>
        <item x="49"/>
        <item x="36"/>
        <item x="80"/>
        <item x="228"/>
        <item x="200"/>
        <item x="141"/>
        <item x="171"/>
        <item x="111"/>
        <item x="19"/>
        <item x="50"/>
        <item x="4"/>
        <item x="229"/>
        <item x="81"/>
        <item x="201"/>
        <item x="195"/>
        <item x="142"/>
        <item x="163"/>
        <item x="172"/>
        <item x="112"/>
        <item x="20"/>
        <item x="51"/>
        <item x="230"/>
        <item x="131"/>
        <item x="82"/>
        <item x="202"/>
        <item x="143"/>
        <item x="227"/>
        <item x="173"/>
        <item x="113"/>
        <item x="21"/>
        <item x="99"/>
        <item x="52"/>
        <item x="231"/>
        <item x="83"/>
        <item x="203"/>
        <item x="144"/>
        <item x="174"/>
        <item x="67"/>
        <item x="114"/>
        <item x="53"/>
        <item x="22"/>
        <item x="0"/>
        <item x="232"/>
        <item x="3"/>
        <item x="204"/>
        <item x="84"/>
        <item x="145"/>
        <item x="35"/>
        <item x="1"/>
        <item x="2"/>
        <item x="175"/>
        <item x="115"/>
        <item x="23"/>
        <item x="54"/>
        <item x="233"/>
        <item x="205"/>
        <item x="85"/>
        <item x="146"/>
        <item x="176"/>
        <item x="116"/>
        <item x="194"/>
        <item x="31"/>
        <item x="55"/>
        <item x="24"/>
        <item x="206"/>
        <item x="234"/>
        <item x="34"/>
        <item x="86"/>
        <item x="147"/>
        <item x="33"/>
        <item x="32"/>
        <item x="177"/>
        <item x="226"/>
        <item x="117"/>
        <item x="162"/>
        <item x="56"/>
        <item x="207"/>
        <item x="25"/>
        <item x="235"/>
        <item x="87"/>
        <item x="148"/>
        <item x="178"/>
        <item x="130"/>
        <item x="118"/>
        <item x="66"/>
        <item x="98"/>
        <item x="259"/>
        <item x="236"/>
        <item x="57"/>
        <item x="208"/>
        <item x="149"/>
        <item x="26"/>
        <item x="88"/>
        <item x="64"/>
        <item x="179"/>
        <item x="63"/>
        <item x="260"/>
        <item x="65"/>
        <item x="119"/>
        <item x="62"/>
        <item x="209"/>
        <item x="58"/>
        <item x="237"/>
        <item x="150"/>
        <item x="89"/>
        <item x="27"/>
        <item x="180"/>
        <item x="120"/>
        <item x="261"/>
        <item x="210"/>
        <item x="151"/>
        <item x="59"/>
        <item x="238"/>
        <item x="90"/>
        <item x="93"/>
        <item x="181"/>
        <item x="28"/>
        <item x="121"/>
        <item x="94"/>
        <item x="262"/>
        <item x="96"/>
        <item x="211"/>
        <item x="152"/>
        <item x="97"/>
        <item x="95"/>
        <item x="60"/>
        <item x="239"/>
        <item x="91"/>
        <item x="182"/>
        <item x="29"/>
        <item x="122"/>
        <item x="212"/>
        <item x="263"/>
        <item x="240"/>
        <item x="153"/>
        <item x="258"/>
        <item x="183"/>
        <item x="124"/>
        <item x="225"/>
        <item x="129"/>
        <item x="213"/>
        <item x="241"/>
        <item x="264"/>
        <item x="193"/>
        <item x="184"/>
        <item x="161"/>
        <item x="214"/>
        <item x="125"/>
        <item x="127"/>
        <item x="128"/>
        <item x="242"/>
        <item x="265"/>
        <item x="126"/>
        <item x="215"/>
        <item x="243"/>
        <item x="266"/>
        <item x="244"/>
        <item x="267"/>
        <item x="245"/>
        <item x="155"/>
        <item x="268"/>
        <item x="158"/>
        <item x="257"/>
        <item x="157"/>
        <item x="160"/>
        <item x="159"/>
        <item x="156"/>
        <item x="246"/>
        <item x="269"/>
        <item x="270"/>
        <item x="271"/>
        <item x="192"/>
        <item x="186"/>
        <item x="92"/>
        <item x="123"/>
        <item x="61"/>
        <item x="272"/>
        <item x="154"/>
        <item x="30"/>
        <item x="189"/>
        <item x="187"/>
        <item x="188"/>
        <item x="273"/>
        <item x="224"/>
        <item x="185"/>
        <item x="191"/>
        <item x="190"/>
        <item x="274"/>
        <item x="216"/>
        <item x="275"/>
        <item x="276"/>
        <item x="256"/>
        <item x="277"/>
        <item x="247"/>
        <item x="217"/>
        <item x="220"/>
        <item x="219"/>
        <item x="222"/>
        <item x="223"/>
        <item x="221"/>
        <item x="218"/>
        <item x="249"/>
        <item x="278"/>
        <item x="250"/>
        <item x="255"/>
        <item x="252"/>
        <item x="253"/>
        <item x="254"/>
        <item x="251"/>
        <item x="248"/>
        <item x="290"/>
        <item x="291"/>
        <item x="292"/>
        <item x="279"/>
        <item x="293"/>
        <item x="289"/>
        <item x="294"/>
        <item x="295"/>
        <item x="296"/>
        <item x="297"/>
        <item x="288"/>
        <item x="298"/>
        <item x="299"/>
        <item x="280"/>
        <item x="300"/>
        <item x="301"/>
        <item x="302"/>
        <item x="287"/>
        <item x="303"/>
        <item x="304"/>
        <item x="305"/>
        <item x="306"/>
        <item x="307"/>
        <item x="308"/>
        <item x="281"/>
        <item x="283"/>
        <item x="285"/>
        <item x="309"/>
        <item x="286"/>
        <item x="284"/>
        <item x="28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ussexUCU/USS/blob/main/data/heatmap_membership2020/USS_HeatMap_2020_CSV_adapted.csv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smNHAwO0DXdopD0zWJLHRsRiRQz058nr/edit?usp=sharing&amp;ouid=116332239680679648209&amp;rtpof=true&amp;sd=tru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5"/>
  <sheetViews>
    <sheetView workbookViewId="0">
      <selection activeCell="L14" sqref="L14"/>
    </sheetView>
  </sheetViews>
  <sheetFormatPr baseColWidth="10" defaultRowHeight="16" x14ac:dyDescent="0.2"/>
  <cols>
    <col min="2" max="2" width="17.5" bestFit="1" customWidth="1"/>
  </cols>
  <sheetData>
    <row r="1" spans="1:35" x14ac:dyDescent="0.2">
      <c r="A1" s="27" t="s">
        <v>30</v>
      </c>
    </row>
    <row r="4" spans="1:35" x14ac:dyDescent="0.2">
      <c r="A4" s="25" t="s">
        <v>28</v>
      </c>
      <c r="B4" s="25">
        <v>2500</v>
      </c>
      <c r="C4" s="25">
        <v>7500</v>
      </c>
      <c r="D4" s="25">
        <v>12500</v>
      </c>
      <c r="E4" s="25">
        <v>17500</v>
      </c>
      <c r="F4" s="25">
        <v>22500</v>
      </c>
      <c r="G4" s="25">
        <v>27500</v>
      </c>
      <c r="H4" s="25">
        <v>32500</v>
      </c>
      <c r="I4" s="25">
        <v>37500</v>
      </c>
      <c r="J4" s="25">
        <v>42500</v>
      </c>
      <c r="K4" s="25">
        <v>47500</v>
      </c>
      <c r="L4" s="25">
        <v>52500</v>
      </c>
      <c r="M4" s="25">
        <v>57500</v>
      </c>
      <c r="N4" s="25">
        <v>62500</v>
      </c>
      <c r="O4" s="25">
        <v>67500</v>
      </c>
      <c r="P4" s="25">
        <v>72500</v>
      </c>
      <c r="Q4" s="25">
        <v>77500</v>
      </c>
      <c r="R4" s="25">
        <v>82500</v>
      </c>
      <c r="S4" s="25">
        <v>87500</v>
      </c>
      <c r="T4" s="25">
        <v>92500</v>
      </c>
      <c r="U4" s="25">
        <v>97500</v>
      </c>
      <c r="V4" s="25">
        <v>102500</v>
      </c>
      <c r="W4" s="25">
        <v>107500</v>
      </c>
      <c r="X4" s="25">
        <v>112500</v>
      </c>
      <c r="Y4" s="25">
        <v>117500</v>
      </c>
      <c r="Z4" s="25">
        <v>122500</v>
      </c>
      <c r="AA4" s="25">
        <v>127500</v>
      </c>
      <c r="AB4" s="25">
        <v>132500</v>
      </c>
      <c r="AC4" s="25">
        <v>137500</v>
      </c>
      <c r="AD4" s="25">
        <v>142500</v>
      </c>
      <c r="AE4" s="25">
        <v>147500</v>
      </c>
      <c r="AF4" s="25">
        <v>200000</v>
      </c>
      <c r="AH4" t="s">
        <v>51</v>
      </c>
      <c r="AI4" t="s">
        <v>52</v>
      </c>
    </row>
    <row r="5" spans="1:35" x14ac:dyDescent="0.2">
      <c r="A5" s="26">
        <v>22.5</v>
      </c>
      <c r="B5" s="26">
        <v>321</v>
      </c>
      <c r="C5" s="26">
        <v>120</v>
      </c>
      <c r="D5" s="26">
        <v>122</v>
      </c>
      <c r="E5" s="26">
        <v>154</v>
      </c>
      <c r="F5" s="26">
        <v>219</v>
      </c>
      <c r="G5" s="26">
        <v>381</v>
      </c>
      <c r="H5" s="26">
        <v>305</v>
      </c>
      <c r="I5" s="26">
        <v>91</v>
      </c>
      <c r="J5" s="26">
        <v>20</v>
      </c>
      <c r="K5" s="26">
        <v>5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H5">
        <f t="shared" ref="AH5:AH14" si="0">SUM(B5:AF5)</f>
        <v>1738</v>
      </c>
      <c r="AI5" s="18">
        <f>AH5/$AH$15</f>
        <v>8.887434354178065E-3</v>
      </c>
    </row>
    <row r="6" spans="1:35" x14ac:dyDescent="0.2">
      <c r="A6" s="26">
        <v>27.5</v>
      </c>
      <c r="B6" s="26">
        <v>1292</v>
      </c>
      <c r="C6" s="26">
        <v>721</v>
      </c>
      <c r="D6" s="26">
        <v>483</v>
      </c>
      <c r="E6" s="26">
        <v>466</v>
      </c>
      <c r="F6" s="26">
        <v>647</v>
      </c>
      <c r="G6" s="26">
        <v>1209</v>
      </c>
      <c r="H6" s="26">
        <v>3588</v>
      </c>
      <c r="I6" s="26">
        <v>1722</v>
      </c>
      <c r="J6" s="26">
        <v>658</v>
      </c>
      <c r="K6" s="26">
        <v>247</v>
      </c>
      <c r="L6" s="26">
        <v>64</v>
      </c>
      <c r="M6" s="26">
        <v>31</v>
      </c>
      <c r="N6" s="26">
        <v>16</v>
      </c>
      <c r="O6" s="26">
        <v>7</v>
      </c>
      <c r="P6" s="26">
        <v>7</v>
      </c>
      <c r="Q6" s="26">
        <v>7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H6">
        <f t="shared" si="0"/>
        <v>11165</v>
      </c>
      <c r="AI6" s="18">
        <f t="shared" ref="AI6:AI14" si="1">AH6/$AH$15</f>
        <v>5.7093328287916058E-2</v>
      </c>
    </row>
    <row r="7" spans="1:35" x14ac:dyDescent="0.2">
      <c r="A7" s="26">
        <v>32.5</v>
      </c>
      <c r="B7" s="26">
        <v>1029</v>
      </c>
      <c r="C7" s="26">
        <v>893</v>
      </c>
      <c r="D7" s="26">
        <v>698</v>
      </c>
      <c r="E7" s="26">
        <v>787</v>
      </c>
      <c r="F7" s="26">
        <v>979</v>
      </c>
      <c r="G7" s="26">
        <v>1388</v>
      </c>
      <c r="H7" s="26">
        <v>5863</v>
      </c>
      <c r="I7" s="26">
        <v>6187</v>
      </c>
      <c r="J7" s="26">
        <v>4283</v>
      </c>
      <c r="K7" s="26">
        <v>2446</v>
      </c>
      <c r="L7" s="26">
        <v>782</v>
      </c>
      <c r="M7" s="26">
        <v>415</v>
      </c>
      <c r="N7" s="26">
        <v>156</v>
      </c>
      <c r="O7" s="26">
        <v>73</v>
      </c>
      <c r="P7" s="26">
        <v>52</v>
      </c>
      <c r="Q7" s="26">
        <v>23</v>
      </c>
      <c r="R7" s="26">
        <v>19</v>
      </c>
      <c r="S7" s="26">
        <v>8</v>
      </c>
      <c r="T7" s="26">
        <v>17</v>
      </c>
      <c r="U7" s="26">
        <v>10</v>
      </c>
      <c r="V7" s="26">
        <v>8</v>
      </c>
      <c r="W7" s="26"/>
      <c r="X7" s="26">
        <v>11</v>
      </c>
      <c r="Y7" s="26"/>
      <c r="Z7" s="26">
        <v>5</v>
      </c>
      <c r="AA7" s="26"/>
      <c r="AB7" s="26"/>
      <c r="AC7" s="26"/>
      <c r="AD7" s="26"/>
      <c r="AE7" s="26"/>
      <c r="AF7" s="26">
        <v>16</v>
      </c>
      <c r="AH7">
        <f t="shared" si="0"/>
        <v>26148</v>
      </c>
      <c r="AI7" s="18">
        <f t="shared" si="1"/>
        <v>0.13371037600290453</v>
      </c>
    </row>
    <row r="8" spans="1:35" x14ac:dyDescent="0.2">
      <c r="A8" s="26">
        <v>37.5</v>
      </c>
      <c r="B8" s="26">
        <v>711</v>
      </c>
      <c r="C8" s="26">
        <v>779</v>
      </c>
      <c r="D8" s="26">
        <v>681</v>
      </c>
      <c r="E8" s="26">
        <v>971</v>
      </c>
      <c r="F8" s="26">
        <v>1276</v>
      </c>
      <c r="G8" s="26">
        <v>1441</v>
      </c>
      <c r="H8" s="26">
        <v>3773</v>
      </c>
      <c r="I8" s="26">
        <v>4804</v>
      </c>
      <c r="J8" s="26">
        <v>6333</v>
      </c>
      <c r="K8" s="26">
        <v>4751</v>
      </c>
      <c r="L8" s="26">
        <v>2655</v>
      </c>
      <c r="M8" s="26">
        <v>1686</v>
      </c>
      <c r="N8" s="26">
        <v>735</v>
      </c>
      <c r="O8" s="26">
        <v>326</v>
      </c>
      <c r="P8" s="26">
        <v>233</v>
      </c>
      <c r="Q8" s="26">
        <v>122</v>
      </c>
      <c r="R8" s="26">
        <v>91</v>
      </c>
      <c r="S8" s="26">
        <v>47</v>
      </c>
      <c r="T8" s="26">
        <v>56</v>
      </c>
      <c r="U8" s="26">
        <v>40</v>
      </c>
      <c r="V8" s="26">
        <v>23</v>
      </c>
      <c r="W8" s="26">
        <v>16</v>
      </c>
      <c r="X8" s="26">
        <v>26</v>
      </c>
      <c r="Y8" s="26">
        <v>15</v>
      </c>
      <c r="Z8" s="26">
        <v>14</v>
      </c>
      <c r="AA8" s="26">
        <v>7</v>
      </c>
      <c r="AB8" s="26"/>
      <c r="AC8" s="26">
        <v>6</v>
      </c>
      <c r="AD8" s="26">
        <v>7</v>
      </c>
      <c r="AE8" s="26"/>
      <c r="AF8" s="26">
        <v>33</v>
      </c>
      <c r="AH8">
        <f t="shared" si="0"/>
        <v>31658</v>
      </c>
      <c r="AI8" s="18">
        <f t="shared" si="1"/>
        <v>0.16188630424888906</v>
      </c>
    </row>
    <row r="9" spans="1:35" x14ac:dyDescent="0.2">
      <c r="A9" s="26">
        <v>42.5</v>
      </c>
      <c r="B9" s="26">
        <v>490</v>
      </c>
      <c r="C9" s="26">
        <v>630</v>
      </c>
      <c r="D9" s="26">
        <v>697</v>
      </c>
      <c r="E9" s="26">
        <v>907</v>
      </c>
      <c r="F9" s="26">
        <v>1213</v>
      </c>
      <c r="G9" s="26">
        <v>1295</v>
      </c>
      <c r="H9" s="26">
        <v>2614</v>
      </c>
      <c r="I9" s="26">
        <v>2908</v>
      </c>
      <c r="J9" s="26">
        <v>5017</v>
      </c>
      <c r="K9" s="26">
        <v>4498</v>
      </c>
      <c r="L9" s="26">
        <v>3415</v>
      </c>
      <c r="M9" s="26">
        <v>2853</v>
      </c>
      <c r="N9" s="26">
        <v>1733</v>
      </c>
      <c r="O9" s="26">
        <v>802</v>
      </c>
      <c r="P9" s="26">
        <v>581</v>
      </c>
      <c r="Q9" s="26">
        <v>294</v>
      </c>
      <c r="R9" s="26">
        <v>266</v>
      </c>
      <c r="S9" s="26">
        <v>181</v>
      </c>
      <c r="T9" s="26">
        <v>125</v>
      </c>
      <c r="U9" s="26">
        <v>141</v>
      </c>
      <c r="V9" s="26">
        <v>80</v>
      </c>
      <c r="W9" s="26">
        <v>41</v>
      </c>
      <c r="X9" s="26">
        <v>36</v>
      </c>
      <c r="Y9" s="26">
        <v>30</v>
      </c>
      <c r="Z9" s="26">
        <v>22</v>
      </c>
      <c r="AA9" s="26">
        <v>35</v>
      </c>
      <c r="AB9" s="26">
        <v>23</v>
      </c>
      <c r="AC9" s="26">
        <v>16</v>
      </c>
      <c r="AD9" s="26">
        <v>22</v>
      </c>
      <c r="AE9" s="26">
        <v>10</v>
      </c>
      <c r="AF9" s="26">
        <v>65</v>
      </c>
      <c r="AH9">
        <f t="shared" si="0"/>
        <v>31040</v>
      </c>
      <c r="AI9" s="18">
        <f t="shared" si="1"/>
        <v>0.1587261003185772</v>
      </c>
    </row>
    <row r="10" spans="1:35" x14ac:dyDescent="0.2">
      <c r="A10" s="26">
        <v>47.5</v>
      </c>
      <c r="B10" s="26">
        <v>456</v>
      </c>
      <c r="C10" s="26">
        <v>526</v>
      </c>
      <c r="D10" s="26">
        <v>622</v>
      </c>
      <c r="E10" s="26">
        <v>728</v>
      </c>
      <c r="F10" s="26">
        <v>992</v>
      </c>
      <c r="G10" s="26">
        <v>1066</v>
      </c>
      <c r="H10" s="26">
        <v>2088</v>
      </c>
      <c r="I10" s="26">
        <v>1950</v>
      </c>
      <c r="J10" s="26">
        <v>3673</v>
      </c>
      <c r="K10" s="26">
        <v>3405</v>
      </c>
      <c r="L10" s="26">
        <v>2667</v>
      </c>
      <c r="M10" s="26">
        <v>2696</v>
      </c>
      <c r="N10" s="26">
        <v>2111</v>
      </c>
      <c r="O10" s="26">
        <v>1047</v>
      </c>
      <c r="P10" s="26">
        <v>850</v>
      </c>
      <c r="Q10" s="26">
        <v>510</v>
      </c>
      <c r="R10" s="26">
        <v>352</v>
      </c>
      <c r="S10" s="26">
        <v>295</v>
      </c>
      <c r="T10" s="26">
        <v>265</v>
      </c>
      <c r="U10" s="26">
        <v>194</v>
      </c>
      <c r="V10" s="26">
        <v>154</v>
      </c>
      <c r="W10" s="26">
        <v>121</v>
      </c>
      <c r="X10" s="26">
        <v>71</v>
      </c>
      <c r="Y10" s="26">
        <v>57</v>
      </c>
      <c r="Z10" s="26">
        <v>66</v>
      </c>
      <c r="AA10" s="26">
        <v>37</v>
      </c>
      <c r="AB10" s="26">
        <v>31</v>
      </c>
      <c r="AC10" s="26">
        <v>30</v>
      </c>
      <c r="AD10" s="26">
        <v>25</v>
      </c>
      <c r="AE10" s="26">
        <v>16</v>
      </c>
      <c r="AF10" s="26">
        <v>108</v>
      </c>
      <c r="AH10">
        <f t="shared" si="0"/>
        <v>27209</v>
      </c>
      <c r="AI10" s="18">
        <f t="shared" si="1"/>
        <v>0.1391359041097992</v>
      </c>
    </row>
    <row r="11" spans="1:35" x14ac:dyDescent="0.2">
      <c r="A11" s="26">
        <v>52.5</v>
      </c>
      <c r="B11" s="26">
        <v>428</v>
      </c>
      <c r="C11" s="26">
        <v>482</v>
      </c>
      <c r="D11" s="26">
        <v>555</v>
      </c>
      <c r="E11" s="26">
        <v>673</v>
      </c>
      <c r="F11" s="26">
        <v>906</v>
      </c>
      <c r="G11" s="26">
        <v>989</v>
      </c>
      <c r="H11" s="26">
        <v>1744</v>
      </c>
      <c r="I11" s="26">
        <v>1471</v>
      </c>
      <c r="J11" s="26">
        <v>3058</v>
      </c>
      <c r="K11" s="26">
        <v>2708</v>
      </c>
      <c r="L11" s="26">
        <v>2376</v>
      </c>
      <c r="M11" s="26">
        <v>2328</v>
      </c>
      <c r="N11" s="26">
        <v>2099</v>
      </c>
      <c r="O11" s="26">
        <v>1038</v>
      </c>
      <c r="P11" s="26">
        <v>956</v>
      </c>
      <c r="Q11" s="26">
        <v>663</v>
      </c>
      <c r="R11" s="26">
        <v>520</v>
      </c>
      <c r="S11" s="26">
        <v>476</v>
      </c>
      <c r="T11" s="26">
        <v>316</v>
      </c>
      <c r="U11" s="26">
        <v>265</v>
      </c>
      <c r="V11" s="26">
        <v>218</v>
      </c>
      <c r="W11" s="26">
        <v>162</v>
      </c>
      <c r="X11" s="26">
        <v>123</v>
      </c>
      <c r="Y11" s="26">
        <v>106</v>
      </c>
      <c r="Z11" s="26">
        <v>102</v>
      </c>
      <c r="AA11" s="26">
        <v>67</v>
      </c>
      <c r="AB11" s="26">
        <v>67</v>
      </c>
      <c r="AC11" s="26">
        <v>49</v>
      </c>
      <c r="AD11" s="26">
        <v>50</v>
      </c>
      <c r="AE11" s="26">
        <v>30</v>
      </c>
      <c r="AF11" s="26">
        <v>217</v>
      </c>
      <c r="AH11">
        <f t="shared" si="0"/>
        <v>25242</v>
      </c>
      <c r="AI11" s="18">
        <f t="shared" si="1"/>
        <v>0.1290774556778842</v>
      </c>
    </row>
    <row r="12" spans="1:35" x14ac:dyDescent="0.2">
      <c r="A12" s="26">
        <v>57.5</v>
      </c>
      <c r="B12" s="26">
        <v>406</v>
      </c>
      <c r="C12" s="26">
        <v>495</v>
      </c>
      <c r="D12" s="26">
        <v>562</v>
      </c>
      <c r="E12" s="26">
        <v>634</v>
      </c>
      <c r="F12" s="26">
        <v>801</v>
      </c>
      <c r="G12" s="26">
        <v>843</v>
      </c>
      <c r="H12" s="26">
        <v>1452</v>
      </c>
      <c r="I12" s="26">
        <v>1079</v>
      </c>
      <c r="J12" s="26">
        <v>2231</v>
      </c>
      <c r="K12" s="26">
        <v>2019</v>
      </c>
      <c r="L12" s="26">
        <v>1902</v>
      </c>
      <c r="M12" s="26">
        <v>1916</v>
      </c>
      <c r="N12" s="26">
        <v>1715</v>
      </c>
      <c r="O12" s="26">
        <v>868</v>
      </c>
      <c r="P12" s="26">
        <v>842</v>
      </c>
      <c r="Q12" s="26">
        <v>575</v>
      </c>
      <c r="R12" s="26">
        <v>513</v>
      </c>
      <c r="S12" s="26">
        <v>545</v>
      </c>
      <c r="T12" s="26">
        <v>354</v>
      </c>
      <c r="U12" s="26">
        <v>271</v>
      </c>
      <c r="V12" s="26">
        <v>289</v>
      </c>
      <c r="W12" s="26">
        <v>211</v>
      </c>
      <c r="X12" s="26">
        <v>180</v>
      </c>
      <c r="Y12" s="26">
        <v>124</v>
      </c>
      <c r="Z12" s="26">
        <v>130</v>
      </c>
      <c r="AA12" s="26">
        <v>117</v>
      </c>
      <c r="AB12" s="26">
        <v>70</v>
      </c>
      <c r="AC12" s="26">
        <v>81</v>
      </c>
      <c r="AD12" s="26">
        <v>72</v>
      </c>
      <c r="AE12" s="26">
        <v>61</v>
      </c>
      <c r="AF12" s="26">
        <v>309</v>
      </c>
      <c r="AH12">
        <f t="shared" si="0"/>
        <v>21667</v>
      </c>
      <c r="AI12" s="18">
        <f t="shared" si="1"/>
        <v>0.11079634070884704</v>
      </c>
    </row>
    <row r="13" spans="1:35" x14ac:dyDescent="0.2">
      <c r="A13" s="26">
        <v>62.5</v>
      </c>
      <c r="B13" s="26">
        <v>310</v>
      </c>
      <c r="C13" s="26">
        <v>451</v>
      </c>
      <c r="D13" s="26">
        <v>461</v>
      </c>
      <c r="E13" s="26">
        <v>487</v>
      </c>
      <c r="F13" s="26">
        <v>590</v>
      </c>
      <c r="G13" s="26">
        <v>579</v>
      </c>
      <c r="H13" s="26">
        <v>835</v>
      </c>
      <c r="I13" s="26">
        <v>643</v>
      </c>
      <c r="J13" s="26">
        <v>1166</v>
      </c>
      <c r="K13" s="26">
        <v>1035</v>
      </c>
      <c r="L13" s="26">
        <v>934</v>
      </c>
      <c r="M13" s="26">
        <v>969</v>
      </c>
      <c r="N13" s="26">
        <v>907</v>
      </c>
      <c r="O13" s="26">
        <v>528</v>
      </c>
      <c r="P13" s="26">
        <v>487</v>
      </c>
      <c r="Q13" s="26">
        <v>373</v>
      </c>
      <c r="R13" s="26">
        <v>310</v>
      </c>
      <c r="S13" s="26">
        <v>320</v>
      </c>
      <c r="T13" s="26">
        <v>262</v>
      </c>
      <c r="U13" s="26">
        <v>213</v>
      </c>
      <c r="V13" s="26">
        <v>185</v>
      </c>
      <c r="W13" s="26">
        <v>153</v>
      </c>
      <c r="X13" s="26">
        <v>142</v>
      </c>
      <c r="Y13" s="26">
        <v>106</v>
      </c>
      <c r="Z13" s="26">
        <v>93</v>
      </c>
      <c r="AA13" s="26">
        <v>76</v>
      </c>
      <c r="AB13" s="26">
        <v>55</v>
      </c>
      <c r="AC13" s="26">
        <v>37</v>
      </c>
      <c r="AD13" s="26">
        <v>38</v>
      </c>
      <c r="AE13" s="26">
        <v>42</v>
      </c>
      <c r="AF13" s="26">
        <v>265</v>
      </c>
      <c r="AH13">
        <f t="shared" si="0"/>
        <v>13052</v>
      </c>
      <c r="AI13" s="18">
        <f t="shared" si="1"/>
        <v>6.6742688832412037E-2</v>
      </c>
    </row>
    <row r="14" spans="1:35" x14ac:dyDescent="0.2">
      <c r="A14" s="26">
        <v>65.5</v>
      </c>
      <c r="B14" s="26">
        <v>300</v>
      </c>
      <c r="C14" s="26">
        <v>378</v>
      </c>
      <c r="D14" s="26">
        <v>376</v>
      </c>
      <c r="E14" s="26">
        <v>367</v>
      </c>
      <c r="F14" s="26">
        <v>434</v>
      </c>
      <c r="G14" s="26">
        <v>358</v>
      </c>
      <c r="H14" s="26">
        <v>384</v>
      </c>
      <c r="I14" s="26">
        <v>319</v>
      </c>
      <c r="J14" s="26">
        <v>478</v>
      </c>
      <c r="K14" s="26">
        <v>367</v>
      </c>
      <c r="L14" s="26">
        <v>308</v>
      </c>
      <c r="M14" s="26">
        <v>393</v>
      </c>
      <c r="N14" s="26">
        <v>351</v>
      </c>
      <c r="O14" s="26">
        <v>201</v>
      </c>
      <c r="P14" s="26">
        <v>217</v>
      </c>
      <c r="Q14" s="26">
        <v>179</v>
      </c>
      <c r="R14" s="26">
        <v>144</v>
      </c>
      <c r="S14" s="26">
        <v>178</v>
      </c>
      <c r="T14" s="26">
        <v>147</v>
      </c>
      <c r="U14" s="26">
        <v>114</v>
      </c>
      <c r="V14" s="26">
        <v>117</v>
      </c>
      <c r="W14" s="26">
        <v>64</v>
      </c>
      <c r="X14" s="26">
        <v>86</v>
      </c>
      <c r="Y14" s="26">
        <v>57</v>
      </c>
      <c r="Z14" s="26">
        <v>52</v>
      </c>
      <c r="AA14" s="26">
        <v>39</v>
      </c>
      <c r="AB14" s="26">
        <v>34</v>
      </c>
      <c r="AC14" s="26">
        <v>31</v>
      </c>
      <c r="AD14" s="26">
        <v>19</v>
      </c>
      <c r="AE14" s="26">
        <v>22</v>
      </c>
      <c r="AF14" s="26">
        <v>124</v>
      </c>
      <c r="AH14">
        <f t="shared" si="0"/>
        <v>6638</v>
      </c>
      <c r="AI14" s="18">
        <f t="shared" si="1"/>
        <v>3.3944067458592637E-2</v>
      </c>
    </row>
    <row r="15" spans="1:35" s="59" customFormat="1" ht="17" thickBot="1" x14ac:dyDescent="0.25">
      <c r="A15" s="58" t="s">
        <v>29</v>
      </c>
      <c r="B15" s="58">
        <v>5743</v>
      </c>
      <c r="C15" s="58">
        <v>5475</v>
      </c>
      <c r="D15" s="58">
        <v>5257</v>
      </c>
      <c r="E15" s="58">
        <v>6174</v>
      </c>
      <c r="F15" s="58">
        <v>8057</v>
      </c>
      <c r="G15" s="58">
        <v>9549</v>
      </c>
      <c r="H15" s="58">
        <v>22646</v>
      </c>
      <c r="I15" s="58">
        <v>21174</v>
      </c>
      <c r="J15" s="58">
        <v>26917</v>
      </c>
      <c r="K15" s="58">
        <v>21481</v>
      </c>
      <c r="L15" s="58">
        <v>15106</v>
      </c>
      <c r="M15" s="58">
        <v>13288</v>
      </c>
      <c r="N15" s="58">
        <v>9825</v>
      </c>
      <c r="O15" s="58">
        <v>4891</v>
      </c>
      <c r="P15" s="58">
        <v>4226</v>
      </c>
      <c r="Q15" s="58">
        <v>2736</v>
      </c>
      <c r="R15" s="58">
        <v>2218</v>
      </c>
      <c r="S15" s="58">
        <v>2051</v>
      </c>
      <c r="T15" s="58">
        <v>1544</v>
      </c>
      <c r="U15" s="58">
        <v>1248</v>
      </c>
      <c r="V15" s="58">
        <v>1074</v>
      </c>
      <c r="W15" s="58">
        <v>773</v>
      </c>
      <c r="X15" s="58">
        <v>677</v>
      </c>
      <c r="Y15" s="58">
        <v>499</v>
      </c>
      <c r="Z15" s="58">
        <v>485</v>
      </c>
      <c r="AA15" s="58">
        <v>380</v>
      </c>
      <c r="AB15" s="58">
        <v>286</v>
      </c>
      <c r="AC15" s="58">
        <v>252</v>
      </c>
      <c r="AD15" s="58">
        <v>236</v>
      </c>
      <c r="AE15" s="58">
        <v>186</v>
      </c>
      <c r="AF15" s="58">
        <v>1140</v>
      </c>
      <c r="AH15" s="59">
        <f>SUM(AH5:AH14)</f>
        <v>195557</v>
      </c>
      <c r="AI15" s="60">
        <f>AH15/$AH$15</f>
        <v>1</v>
      </c>
    </row>
    <row r="16" spans="1:35" ht="17" thickTop="1" x14ac:dyDescent="0.2"/>
    <row r="17" spans="1:34" x14ac:dyDescent="0.2">
      <c r="AH17">
        <f>SUM(AH5:AH14)</f>
        <v>195557</v>
      </c>
    </row>
    <row r="20" spans="1:34" x14ac:dyDescent="0.2">
      <c r="A20" t="s">
        <v>31</v>
      </c>
      <c r="B20">
        <f>B15*B4</f>
        <v>14357500</v>
      </c>
      <c r="C20">
        <f t="shared" ref="C20:AF20" si="2">C15*C4</f>
        <v>41062500</v>
      </c>
      <c r="D20">
        <f t="shared" si="2"/>
        <v>65712500</v>
      </c>
      <c r="E20">
        <f t="shared" si="2"/>
        <v>108045000</v>
      </c>
      <c r="F20">
        <f t="shared" si="2"/>
        <v>181282500</v>
      </c>
      <c r="G20">
        <f t="shared" si="2"/>
        <v>262597500</v>
      </c>
      <c r="H20">
        <f t="shared" si="2"/>
        <v>735995000</v>
      </c>
      <c r="I20">
        <f t="shared" si="2"/>
        <v>794025000</v>
      </c>
      <c r="J20">
        <f t="shared" si="2"/>
        <v>1143972500</v>
      </c>
      <c r="K20">
        <f t="shared" si="2"/>
        <v>1020347500</v>
      </c>
      <c r="L20">
        <f t="shared" si="2"/>
        <v>793065000</v>
      </c>
      <c r="M20">
        <f t="shared" si="2"/>
        <v>764060000</v>
      </c>
      <c r="N20">
        <f t="shared" si="2"/>
        <v>614062500</v>
      </c>
      <c r="O20">
        <f t="shared" si="2"/>
        <v>330142500</v>
      </c>
      <c r="P20">
        <f t="shared" si="2"/>
        <v>306385000</v>
      </c>
      <c r="Q20">
        <f t="shared" si="2"/>
        <v>212040000</v>
      </c>
      <c r="R20">
        <f t="shared" si="2"/>
        <v>182985000</v>
      </c>
      <c r="S20">
        <f t="shared" si="2"/>
        <v>179462500</v>
      </c>
      <c r="T20">
        <f t="shared" si="2"/>
        <v>142820000</v>
      </c>
      <c r="U20">
        <f t="shared" si="2"/>
        <v>121680000</v>
      </c>
      <c r="V20">
        <f t="shared" si="2"/>
        <v>110085000</v>
      </c>
      <c r="W20">
        <f t="shared" si="2"/>
        <v>83097500</v>
      </c>
      <c r="X20">
        <f t="shared" si="2"/>
        <v>76162500</v>
      </c>
      <c r="Y20">
        <f t="shared" si="2"/>
        <v>58632500</v>
      </c>
      <c r="Z20">
        <f t="shared" si="2"/>
        <v>59412500</v>
      </c>
      <c r="AA20">
        <f t="shared" si="2"/>
        <v>48450000</v>
      </c>
      <c r="AB20">
        <f t="shared" si="2"/>
        <v>37895000</v>
      </c>
      <c r="AC20">
        <f t="shared" si="2"/>
        <v>34650000</v>
      </c>
      <c r="AD20">
        <f t="shared" si="2"/>
        <v>33630000</v>
      </c>
      <c r="AE20">
        <f t="shared" si="2"/>
        <v>27435000</v>
      </c>
      <c r="AF20">
        <f t="shared" si="2"/>
        <v>228000000</v>
      </c>
    </row>
    <row r="22" spans="1:34" x14ac:dyDescent="0.2">
      <c r="A22" t="s">
        <v>32</v>
      </c>
      <c r="B22" s="28">
        <f>SUM(B20:AF20)</f>
        <v>8811550000</v>
      </c>
    </row>
    <row r="24" spans="1:34" x14ac:dyDescent="0.2">
      <c r="A24" t="s">
        <v>62</v>
      </c>
    </row>
    <row r="25" spans="1:34" x14ac:dyDescent="0.2">
      <c r="A25">
        <f>SUM(B13:E14)</f>
        <v>3130</v>
      </c>
    </row>
  </sheetData>
  <hyperlinks>
    <hyperlink ref="A1" r:id="rId1" xr:uid="{00000000-0004-0000-0600-000000000000}"/>
  </hyperlinks>
  <pageMargins left="0.7" right="0.7" top="0.75" bottom="0.75" header="0.3" footer="0.3"/>
  <pageSetup paperSize="9" orientation="portrait" horizontalDpi="0" verticalDpi="0"/>
  <ignoredErrors>
    <ignoredError sqref="AH5 AH6:AH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11"/>
  <sheetViews>
    <sheetView topLeftCell="Q1" workbookViewId="0">
      <pane ySplit="1" topLeftCell="A11" activePane="bottomLeft" state="frozen"/>
      <selection pane="bottomLeft" activeCell="AE1" sqref="AE1:AE1048576"/>
    </sheetView>
  </sheetViews>
  <sheetFormatPr baseColWidth="10" defaultRowHeight="16" x14ac:dyDescent="0.2"/>
  <cols>
    <col min="1" max="8" width="10.83203125" style="16"/>
    <col min="18" max="18" width="10.83203125" style="36"/>
    <col min="19" max="19" width="10.83203125" style="19"/>
    <col min="26" max="26" width="10.83203125" style="36"/>
    <col min="31" max="31" width="10.83203125" style="29"/>
  </cols>
  <sheetData>
    <row r="1" spans="1:33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37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" t="s">
        <v>23</v>
      </c>
      <c r="AC1" s="4"/>
      <c r="AD1" s="5" t="s">
        <v>23</v>
      </c>
      <c r="AE1" s="101" t="s">
        <v>75</v>
      </c>
      <c r="AF1" s="1" t="s">
        <v>24</v>
      </c>
      <c r="AG1" s="4"/>
    </row>
    <row r="2" spans="1:33" x14ac:dyDescent="0.2">
      <c r="A2" s="16">
        <v>1999</v>
      </c>
      <c r="B2" s="16">
        <v>2500</v>
      </c>
      <c r="C2" s="16">
        <v>0.04</v>
      </c>
      <c r="D2" s="16">
        <v>2.8000000000000001E-2</v>
      </c>
      <c r="E2" s="16">
        <v>1900</v>
      </c>
      <c r="F2" s="16">
        <v>1460</v>
      </c>
      <c r="G2" s="16">
        <v>1900</v>
      </c>
      <c r="H2" s="16">
        <v>1250</v>
      </c>
      <c r="I2">
        <f>Inputs_refs!$B$1-A2</f>
        <v>22.5</v>
      </c>
      <c r="J2" s="9">
        <f t="shared" ref="J2:J3" si="0">-(E2-F2)/E2</f>
        <v>-0.23157894736842105</v>
      </c>
      <c r="K2" s="10">
        <f t="shared" ref="K2:K3" si="1">F2/E2</f>
        <v>0.76842105263157889</v>
      </c>
      <c r="L2" s="11">
        <f t="shared" ref="L2:L3" si="2">F2-E2</f>
        <v>-440</v>
      </c>
      <c r="N2" s="9">
        <f t="shared" ref="N2:N3" si="3">(G2-H2)/G2</f>
        <v>0.34210526315789475</v>
      </c>
      <c r="O2" s="12">
        <f t="shared" ref="O2:O3" si="4">H2/G2</f>
        <v>0.65789473684210531</v>
      </c>
      <c r="P2" s="11">
        <f t="shared" ref="P2:P3" si="5">H2-G2</f>
        <v>-650</v>
      </c>
      <c r="R2" s="35">
        <f t="shared" ref="R2:R3" si="6">20*(L2+P2)/2</f>
        <v>-10900</v>
      </c>
      <c r="S2" s="38">
        <f t="shared" ref="S2:S3" si="7">(R2)/(E2*20)</f>
        <v>-0.2868421052631579</v>
      </c>
      <c r="V2" s="65">
        <f>1.02/(1+D2)</f>
        <v>0.99221789883268485</v>
      </c>
      <c r="W2" s="11">
        <f t="shared" ref="W2:W3" si="8">F2*$V$2^(19)</f>
        <v>1258.5977201872029</v>
      </c>
      <c r="X2" s="11">
        <f t="shared" ref="X2:X3" si="9">(W2-H2)/H2</f>
        <v>6.8781761497622934E-3</v>
      </c>
      <c r="Z2" s="35">
        <f t="shared" ref="Z2:Z3" si="10">-(E2*20-F2*(1-$V$2^(20))/(1-$V$2))</f>
        <v>-10861.209323868261</v>
      </c>
      <c r="AA2" s="56">
        <f>(Z2)/(E2*20)</f>
        <v>-0.28582129799653316</v>
      </c>
      <c r="AB2" s="9">
        <f t="shared" ref="AB2:AB3" si="11">(R2-Z2)/Z2</f>
        <v>3.5714877574906708E-3</v>
      </c>
      <c r="AC2" s="9"/>
      <c r="AD2" s="17">
        <f t="shared" ref="AD2:AD3" si="12">(R2-Z2)/Z2</f>
        <v>3.5714877574906708E-3</v>
      </c>
      <c r="AE2" s="102">
        <f>S2-AA2</f>
        <v>-1.0208072666247348E-3</v>
      </c>
      <c r="AF2" s="18">
        <f>(F2-H2)/F2</f>
        <v>0.14383561643835616</v>
      </c>
      <c r="AG2" s="9">
        <f>1-(1-AF2)^(1/20)</f>
        <v>7.7345772404956437E-3</v>
      </c>
    </row>
    <row r="3" spans="1:33" x14ac:dyDescent="0.2">
      <c r="A3" s="16">
        <v>1999</v>
      </c>
      <c r="B3" s="16">
        <v>7500</v>
      </c>
      <c r="C3" s="16">
        <v>0.04</v>
      </c>
      <c r="D3" s="16">
        <v>2.8000000000000001E-2</v>
      </c>
      <c r="E3" s="16">
        <v>5700</v>
      </c>
      <c r="F3" s="16">
        <v>4380</v>
      </c>
      <c r="G3" s="16">
        <v>5700</v>
      </c>
      <c r="H3" s="16">
        <v>3750</v>
      </c>
      <c r="I3">
        <f>Inputs_refs!$B$1-A3</f>
        <v>22.5</v>
      </c>
      <c r="J3" s="9">
        <f t="shared" si="0"/>
        <v>-0.23157894736842105</v>
      </c>
      <c r="K3" s="10">
        <f t="shared" si="1"/>
        <v>0.76842105263157889</v>
      </c>
      <c r="L3" s="11">
        <f t="shared" si="2"/>
        <v>-1320</v>
      </c>
      <c r="N3" s="9">
        <f t="shared" si="3"/>
        <v>0.34210526315789475</v>
      </c>
      <c r="O3" s="12">
        <f t="shared" si="4"/>
        <v>0.65789473684210531</v>
      </c>
      <c r="P3" s="11">
        <f t="shared" si="5"/>
        <v>-1950</v>
      </c>
      <c r="R3" s="35">
        <f t="shared" si="6"/>
        <v>-32700</v>
      </c>
      <c r="S3" s="38">
        <f t="shared" si="7"/>
        <v>-0.2868421052631579</v>
      </c>
      <c r="V3" s="10"/>
      <c r="W3" s="11">
        <f t="shared" si="8"/>
        <v>3775.7931605616081</v>
      </c>
      <c r="X3" s="11">
        <f t="shared" si="9"/>
        <v>6.8781761497621729E-3</v>
      </c>
      <c r="Z3" s="35">
        <f t="shared" si="10"/>
        <v>-32583.627971604787</v>
      </c>
      <c r="AA3" s="56">
        <f t="shared" ref="AA3:AA66" si="13">(Z3)/(E3*20)</f>
        <v>-0.28582129799653322</v>
      </c>
      <c r="AB3" s="9">
        <f t="shared" si="11"/>
        <v>3.5714877574905585E-3</v>
      </c>
      <c r="AC3" s="9"/>
      <c r="AD3" s="17">
        <f t="shared" si="12"/>
        <v>3.5714877574905585E-3</v>
      </c>
      <c r="AE3" s="102">
        <f t="shared" ref="AE3:AE66" si="14">S3-AA3</f>
        <v>-1.0208072666246792E-3</v>
      </c>
      <c r="AF3" s="18">
        <f t="shared" ref="AF3" si="15">(F3-H3)/F3</f>
        <v>0.14383561643835616</v>
      </c>
      <c r="AG3" s="9">
        <f t="shared" ref="AG3" si="16">1-(1-AF3)^(1/20)</f>
        <v>7.7345772404956437E-3</v>
      </c>
    </row>
    <row r="4" spans="1:33" x14ac:dyDescent="0.2">
      <c r="A4" s="16">
        <v>1999</v>
      </c>
      <c r="B4" s="16">
        <v>12500</v>
      </c>
      <c r="C4" s="16">
        <v>0.04</v>
      </c>
      <c r="D4" s="16">
        <v>2.8000000000000001E-2</v>
      </c>
      <c r="E4" s="16">
        <v>9520</v>
      </c>
      <c r="F4" s="16">
        <v>7310</v>
      </c>
      <c r="G4" s="16">
        <v>9520</v>
      </c>
      <c r="H4" s="16">
        <v>6270</v>
      </c>
      <c r="I4">
        <f>Inputs_refs!$B$1-A4</f>
        <v>22.5</v>
      </c>
      <c r="J4" s="9">
        <f t="shared" ref="J4:J67" si="17">-(E4-F4)/E4</f>
        <v>-0.23214285714285715</v>
      </c>
      <c r="K4" s="10">
        <f t="shared" ref="K4:K67" si="18">F4/E4</f>
        <v>0.7678571428571429</v>
      </c>
      <c r="L4" s="11">
        <f t="shared" ref="L4:L67" si="19">F4-E4</f>
        <v>-2210</v>
      </c>
      <c r="N4" s="9">
        <f t="shared" ref="N4:N67" si="20">(G4-H4)/G4</f>
        <v>0.34138655462184875</v>
      </c>
      <c r="O4" s="12">
        <f t="shared" ref="O4:O67" si="21">H4/G4</f>
        <v>0.65861344537815125</v>
      </c>
      <c r="P4" s="11">
        <f t="shared" ref="P4:P67" si="22">H4-G4</f>
        <v>-3250</v>
      </c>
      <c r="R4" s="35">
        <f t="shared" ref="R4:R67" si="23">20*(L4+P4)/2</f>
        <v>-54600</v>
      </c>
      <c r="S4" s="38">
        <f t="shared" ref="S4:S67" si="24">(R4)/(E4*20)</f>
        <v>-0.28676470588235292</v>
      </c>
      <c r="V4" s="10"/>
      <c r="W4" s="11">
        <f t="shared" ref="W4:W67" si="25">F4*$V$2^(19)</f>
        <v>6301.6091332660635</v>
      </c>
      <c r="X4" s="11">
        <f t="shared" ref="X4:X67" si="26">(W4-H4)/H4</f>
        <v>5.0413290695476088E-3</v>
      </c>
      <c r="Z4" s="35">
        <f t="shared" ref="Z4:Z67" si="27">-(E4*20-F4*(1-$V$2^(20))/(1-$V$2))</f>
        <v>-54520.164491422562</v>
      </c>
      <c r="AA4" s="56">
        <f t="shared" si="13"/>
        <v>-0.2863454017406647</v>
      </c>
      <c r="AB4" s="9">
        <f t="shared" ref="AB4:AB67" si="28">(R4-Z4)/Z4</f>
        <v>1.4643299286083134E-3</v>
      </c>
      <c r="AC4" s="9"/>
      <c r="AD4" s="17">
        <f t="shared" ref="AD4:AD67" si="29">(R4-Z4)/Z4</f>
        <v>1.4643299286083134E-3</v>
      </c>
      <c r="AE4" s="102">
        <f t="shared" si="14"/>
        <v>-4.1930414168822594E-4</v>
      </c>
      <c r="AF4" s="18">
        <f t="shared" ref="AF4:AF67" si="30">(F4-H4)/F4</f>
        <v>0.14227086183310533</v>
      </c>
      <c r="AG4" s="9">
        <f t="shared" ref="AG4:AG67" si="31">1-(1-AF4)^(1/20)</f>
        <v>7.6439809939380376E-3</v>
      </c>
    </row>
    <row r="5" spans="1:33" x14ac:dyDescent="0.2">
      <c r="A5" s="16">
        <v>1999</v>
      </c>
      <c r="B5" s="16">
        <v>17500</v>
      </c>
      <c r="C5" s="16">
        <v>0.04</v>
      </c>
      <c r="D5" s="16">
        <v>2.8000000000000001E-2</v>
      </c>
      <c r="E5" s="16">
        <v>13330</v>
      </c>
      <c r="F5" s="16">
        <v>10220</v>
      </c>
      <c r="G5" s="16">
        <v>13330</v>
      </c>
      <c r="H5" s="16">
        <v>8770</v>
      </c>
      <c r="I5">
        <f>Inputs_refs!$B$1-A5</f>
        <v>22.5</v>
      </c>
      <c r="J5" s="9">
        <f t="shared" si="17"/>
        <v>-0.23330832708177043</v>
      </c>
      <c r="K5" s="10">
        <f t="shared" si="18"/>
        <v>0.76669167291822959</v>
      </c>
      <c r="L5" s="11">
        <f t="shared" si="19"/>
        <v>-3110</v>
      </c>
      <c r="N5" s="9">
        <f t="shared" si="20"/>
        <v>0.34208552138034509</v>
      </c>
      <c r="O5" s="12">
        <f t="shared" si="21"/>
        <v>0.65791447861965491</v>
      </c>
      <c r="P5" s="11">
        <f t="shared" si="22"/>
        <v>-4560</v>
      </c>
      <c r="R5" s="35">
        <f t="shared" si="23"/>
        <v>-76700</v>
      </c>
      <c r="S5" s="38">
        <f t="shared" si="24"/>
        <v>-0.28769692423105775</v>
      </c>
      <c r="V5" s="10"/>
      <c r="W5" s="11">
        <f t="shared" si="25"/>
        <v>8810.1840413104201</v>
      </c>
      <c r="X5" s="11">
        <f t="shared" si="26"/>
        <v>4.5819887469122087E-3</v>
      </c>
      <c r="Z5" s="35">
        <f t="shared" si="27"/>
        <v>-76628.465267077816</v>
      </c>
      <c r="AA5" s="56">
        <f t="shared" si="13"/>
        <v>-0.2874286019020173</v>
      </c>
      <c r="AB5" s="9">
        <f t="shared" si="28"/>
        <v>9.3352689072996207E-4</v>
      </c>
      <c r="AC5" s="9"/>
      <c r="AD5" s="17">
        <f t="shared" si="29"/>
        <v>9.3352689072996207E-4</v>
      </c>
      <c r="AE5" s="102">
        <f t="shared" si="14"/>
        <v>-2.6832232904044906E-4</v>
      </c>
      <c r="AF5" s="18">
        <f t="shared" si="30"/>
        <v>0.14187866927592954</v>
      </c>
      <c r="AG5" s="9">
        <f t="shared" si="31"/>
        <v>7.6212984171920573E-3</v>
      </c>
    </row>
    <row r="6" spans="1:33" x14ac:dyDescent="0.2">
      <c r="A6" s="16">
        <v>1999</v>
      </c>
      <c r="B6" s="16">
        <v>22500</v>
      </c>
      <c r="C6" s="16">
        <v>0.04</v>
      </c>
      <c r="D6" s="16">
        <v>2.8000000000000001E-2</v>
      </c>
      <c r="E6" s="16">
        <v>17130</v>
      </c>
      <c r="F6" s="16">
        <v>12600</v>
      </c>
      <c r="G6" s="16">
        <v>17130</v>
      </c>
      <c r="H6" s="16">
        <v>10850</v>
      </c>
      <c r="I6">
        <f>Inputs_refs!$B$1-A6</f>
        <v>22.5</v>
      </c>
      <c r="J6" s="9">
        <f t="shared" si="17"/>
        <v>-0.26444833625218916</v>
      </c>
      <c r="K6" s="10">
        <f t="shared" si="18"/>
        <v>0.73555166374781089</v>
      </c>
      <c r="L6" s="11">
        <f t="shared" si="19"/>
        <v>-4530</v>
      </c>
      <c r="N6" s="9">
        <f t="shared" si="20"/>
        <v>0.36660828955049618</v>
      </c>
      <c r="O6" s="12">
        <f t="shared" si="21"/>
        <v>0.63339171044950382</v>
      </c>
      <c r="P6" s="11">
        <f t="shared" si="22"/>
        <v>-6280</v>
      </c>
      <c r="R6" s="35">
        <f t="shared" si="23"/>
        <v>-108100</v>
      </c>
      <c r="S6" s="38">
        <f t="shared" si="24"/>
        <v>-0.3155283129013427</v>
      </c>
      <c r="V6" s="10"/>
      <c r="W6" s="11">
        <f t="shared" si="25"/>
        <v>10861.870735862161</v>
      </c>
      <c r="X6" s="11">
        <f t="shared" si="26"/>
        <v>1.0940770379872242E-3</v>
      </c>
      <c r="Z6" s="35">
        <f t="shared" si="27"/>
        <v>-108388.5188224247</v>
      </c>
      <c r="AA6" s="56">
        <f t="shared" si="13"/>
        <v>-0.31637045774204525</v>
      </c>
      <c r="AB6" s="9">
        <f t="shared" si="28"/>
        <v>-2.6618946873642824E-3</v>
      </c>
      <c r="AC6" s="9"/>
      <c r="AD6" s="17">
        <f t="shared" si="29"/>
        <v>-2.6618946873642824E-3</v>
      </c>
      <c r="AE6" s="102">
        <f t="shared" si="14"/>
        <v>8.4214484070255224E-4</v>
      </c>
      <c r="AF6" s="18">
        <f t="shared" si="30"/>
        <v>0.1388888888888889</v>
      </c>
      <c r="AG6" s="9">
        <f t="shared" si="31"/>
        <v>7.4487065502691907E-3</v>
      </c>
    </row>
    <row r="7" spans="1:33" x14ac:dyDescent="0.2">
      <c r="A7" s="16">
        <v>1999</v>
      </c>
      <c r="B7" s="16">
        <v>27500</v>
      </c>
      <c r="C7" s="16">
        <v>0.04</v>
      </c>
      <c r="D7" s="16">
        <v>2.8000000000000001E-2</v>
      </c>
      <c r="E7" s="16">
        <v>20950</v>
      </c>
      <c r="F7" s="16">
        <v>14470</v>
      </c>
      <c r="G7" s="16">
        <v>20950</v>
      </c>
      <c r="H7" s="16">
        <v>12550</v>
      </c>
      <c r="I7">
        <f>Inputs_refs!$B$1-A7</f>
        <v>22.5</v>
      </c>
      <c r="J7" s="9">
        <f t="shared" si="17"/>
        <v>-0.30930787589498809</v>
      </c>
      <c r="K7" s="10">
        <f t="shared" si="18"/>
        <v>0.69069212410501191</v>
      </c>
      <c r="L7" s="11">
        <f t="shared" si="19"/>
        <v>-6480</v>
      </c>
      <c r="N7" s="9">
        <f t="shared" si="20"/>
        <v>0.40095465393794749</v>
      </c>
      <c r="O7" s="12">
        <f t="shared" si="21"/>
        <v>0.59904534606205251</v>
      </c>
      <c r="P7" s="11">
        <f t="shared" si="22"/>
        <v>-8400</v>
      </c>
      <c r="R7" s="35">
        <f t="shared" si="23"/>
        <v>-148800</v>
      </c>
      <c r="S7" s="38">
        <f t="shared" si="24"/>
        <v>-0.35513126491646779</v>
      </c>
      <c r="V7" s="10"/>
      <c r="W7" s="11">
        <f t="shared" si="25"/>
        <v>12473.910281581386</v>
      </c>
      <c r="X7" s="11">
        <f t="shared" si="26"/>
        <v>-6.0629257704075071E-3</v>
      </c>
      <c r="Z7" s="35">
        <f t="shared" si="27"/>
        <v>-150028.56090162584</v>
      </c>
      <c r="AA7" s="56">
        <f t="shared" si="13"/>
        <v>-0.35806339117333136</v>
      </c>
      <c r="AB7" s="9">
        <f t="shared" si="28"/>
        <v>-8.1888468051853781E-3</v>
      </c>
      <c r="AC7" s="9"/>
      <c r="AD7" s="17">
        <f t="shared" si="29"/>
        <v>-8.1888468051853781E-3</v>
      </c>
      <c r="AE7" s="102">
        <f t="shared" si="14"/>
        <v>2.9321262568635653E-3</v>
      </c>
      <c r="AF7" s="18">
        <f t="shared" si="30"/>
        <v>0.13268832066344161</v>
      </c>
      <c r="AG7" s="9">
        <f t="shared" si="31"/>
        <v>7.0925718993499753E-3</v>
      </c>
    </row>
    <row r="8" spans="1:33" x14ac:dyDescent="0.2">
      <c r="A8" s="16">
        <v>1999</v>
      </c>
      <c r="B8" s="16">
        <v>32500</v>
      </c>
      <c r="C8" s="16">
        <v>0.04</v>
      </c>
      <c r="D8" s="16">
        <v>2.8000000000000001E-2</v>
      </c>
      <c r="E8" s="16">
        <v>24750</v>
      </c>
      <c r="F8" s="16">
        <v>16080</v>
      </c>
      <c r="G8" s="16">
        <v>24750</v>
      </c>
      <c r="H8" s="16">
        <v>14070</v>
      </c>
      <c r="I8">
        <f>Inputs_refs!$B$1-A8</f>
        <v>22.5</v>
      </c>
      <c r="J8" s="9">
        <f t="shared" si="17"/>
        <v>-0.35030303030303028</v>
      </c>
      <c r="K8" s="10">
        <f t="shared" si="18"/>
        <v>0.64969696969696966</v>
      </c>
      <c r="L8" s="11">
        <f t="shared" si="19"/>
        <v>-8670</v>
      </c>
      <c r="N8" s="9">
        <f t="shared" si="20"/>
        <v>0.43151515151515152</v>
      </c>
      <c r="O8" s="12">
        <f t="shared" si="21"/>
        <v>0.56848484848484848</v>
      </c>
      <c r="P8" s="11">
        <f t="shared" si="22"/>
        <v>-10680</v>
      </c>
      <c r="R8" s="35">
        <f t="shared" si="23"/>
        <v>-193500</v>
      </c>
      <c r="S8" s="38">
        <f t="shared" si="24"/>
        <v>-0.39090909090909093</v>
      </c>
      <c r="V8" s="10"/>
      <c r="W8" s="11">
        <f t="shared" si="25"/>
        <v>13861.81598671933</v>
      </c>
      <c r="X8" s="11">
        <f t="shared" si="26"/>
        <v>-1.4796305137218914E-2</v>
      </c>
      <c r="Z8" s="35">
        <f t="shared" si="27"/>
        <v>-196101.53830671345</v>
      </c>
      <c r="AA8" s="56">
        <f t="shared" si="13"/>
        <v>-0.39616472385194634</v>
      </c>
      <c r="AB8" s="9">
        <f t="shared" si="28"/>
        <v>-1.326628199440489E-2</v>
      </c>
      <c r="AC8" s="9"/>
      <c r="AD8" s="17">
        <f t="shared" si="29"/>
        <v>-1.326628199440489E-2</v>
      </c>
      <c r="AE8" s="102">
        <f t="shared" si="14"/>
        <v>5.2556329428554149E-3</v>
      </c>
      <c r="AF8" s="18">
        <f t="shared" si="30"/>
        <v>0.125</v>
      </c>
      <c r="AG8" s="9">
        <f t="shared" si="31"/>
        <v>6.6543308606306084E-3</v>
      </c>
    </row>
    <row r="9" spans="1:33" x14ac:dyDescent="0.2">
      <c r="A9" s="16">
        <v>1999</v>
      </c>
      <c r="B9" s="16">
        <v>37500</v>
      </c>
      <c r="C9" s="16">
        <v>0.04</v>
      </c>
      <c r="D9" s="16">
        <v>2.8000000000000001E-2</v>
      </c>
      <c r="E9" s="16">
        <v>28510</v>
      </c>
      <c r="F9" s="16">
        <v>17570</v>
      </c>
      <c r="G9" s="16">
        <v>28510</v>
      </c>
      <c r="H9" s="16">
        <v>15520</v>
      </c>
      <c r="I9">
        <f>Inputs_refs!$B$1-A9</f>
        <v>22.5</v>
      </c>
      <c r="J9" s="9">
        <f t="shared" si="17"/>
        <v>-0.38372500876885302</v>
      </c>
      <c r="K9" s="10">
        <f t="shared" si="18"/>
        <v>0.61627499123114693</v>
      </c>
      <c r="L9" s="11">
        <f t="shared" si="19"/>
        <v>-10940</v>
      </c>
      <c r="N9" s="9">
        <f t="shared" si="20"/>
        <v>0.45562960364784288</v>
      </c>
      <c r="O9" s="12">
        <f t="shared" si="21"/>
        <v>0.54437039635215712</v>
      </c>
      <c r="P9" s="11">
        <f t="shared" si="22"/>
        <v>-12990</v>
      </c>
      <c r="R9" s="35">
        <f t="shared" si="23"/>
        <v>-239300</v>
      </c>
      <c r="S9" s="38">
        <f t="shared" si="24"/>
        <v>-0.41967730620834792</v>
      </c>
      <c r="V9" s="10"/>
      <c r="W9" s="11">
        <f t="shared" si="25"/>
        <v>15146.27530389668</v>
      </c>
      <c r="X9" s="11">
        <f t="shared" si="26"/>
        <v>-2.4080199491193281E-2</v>
      </c>
      <c r="Z9" s="35">
        <f t="shared" si="27"/>
        <v>-243605.10124682554</v>
      </c>
      <c r="AA9" s="56">
        <f t="shared" si="13"/>
        <v>-0.42722746623434854</v>
      </c>
      <c r="AB9" s="9">
        <f t="shared" si="28"/>
        <v>-1.7672459340100279E-2</v>
      </c>
      <c r="AC9" s="9"/>
      <c r="AD9" s="17">
        <f t="shared" si="29"/>
        <v>-1.7672459340100279E-2</v>
      </c>
      <c r="AE9" s="102">
        <f t="shared" si="14"/>
        <v>7.5501600260006185E-3</v>
      </c>
      <c r="AF9" s="18">
        <f t="shared" si="30"/>
        <v>0.11667615253272624</v>
      </c>
      <c r="AG9" s="9">
        <f t="shared" si="31"/>
        <v>6.183969437728809E-3</v>
      </c>
    </row>
    <row r="10" spans="1:33" x14ac:dyDescent="0.2">
      <c r="A10" s="16">
        <v>1999</v>
      </c>
      <c r="B10" s="16">
        <v>42500</v>
      </c>
      <c r="C10" s="16">
        <v>0.04</v>
      </c>
      <c r="D10" s="16">
        <v>2.8000000000000001E-2</v>
      </c>
      <c r="E10" s="16">
        <v>31630</v>
      </c>
      <c r="F10" s="16">
        <v>19000</v>
      </c>
      <c r="G10" s="16">
        <v>31630</v>
      </c>
      <c r="H10" s="16">
        <v>16950</v>
      </c>
      <c r="I10">
        <f>Inputs_refs!$B$1-A10</f>
        <v>22.5</v>
      </c>
      <c r="J10" s="9">
        <f t="shared" si="17"/>
        <v>-0.39930445779323426</v>
      </c>
      <c r="K10" s="10">
        <f t="shared" si="18"/>
        <v>0.60069554220676569</v>
      </c>
      <c r="L10" s="11">
        <f t="shared" si="19"/>
        <v>-12630</v>
      </c>
      <c r="N10" s="9">
        <f t="shared" si="20"/>
        <v>0.46411634524185902</v>
      </c>
      <c r="O10" s="12">
        <f t="shared" si="21"/>
        <v>0.53588365475814104</v>
      </c>
      <c r="P10" s="11">
        <f t="shared" si="22"/>
        <v>-14680</v>
      </c>
      <c r="R10" s="35">
        <f t="shared" si="23"/>
        <v>-273100</v>
      </c>
      <c r="S10" s="38">
        <f t="shared" si="24"/>
        <v>-0.43171040151754664</v>
      </c>
      <c r="V10" s="10"/>
      <c r="W10" s="11">
        <f t="shared" si="25"/>
        <v>16379.011427093736</v>
      </c>
      <c r="X10" s="11">
        <f t="shared" si="26"/>
        <v>-3.3686641469396129E-2</v>
      </c>
      <c r="Z10" s="35">
        <f t="shared" si="27"/>
        <v>-279423.95695444994</v>
      </c>
      <c r="AA10" s="56">
        <f t="shared" si="13"/>
        <v>-0.44170717191661391</v>
      </c>
      <c r="AB10" s="9">
        <f t="shared" si="28"/>
        <v>-2.2632121538100018E-2</v>
      </c>
      <c r="AC10" s="9"/>
      <c r="AD10" s="17">
        <f t="shared" si="29"/>
        <v>-2.2632121538100018E-2</v>
      </c>
      <c r="AE10" s="102">
        <f t="shared" si="14"/>
        <v>9.9967703990672674E-3</v>
      </c>
      <c r="AF10" s="18">
        <f t="shared" si="30"/>
        <v>0.10789473684210527</v>
      </c>
      <c r="AG10" s="9">
        <f t="shared" si="31"/>
        <v>5.6922944144878196E-3</v>
      </c>
    </row>
    <row r="11" spans="1:33" x14ac:dyDescent="0.2">
      <c r="A11" s="16">
        <v>1999</v>
      </c>
      <c r="B11" s="16">
        <v>47500</v>
      </c>
      <c r="C11" s="16">
        <v>0.04</v>
      </c>
      <c r="D11" s="16">
        <v>2.8000000000000001E-2</v>
      </c>
      <c r="E11" s="16">
        <v>34110</v>
      </c>
      <c r="F11" s="16">
        <v>20440</v>
      </c>
      <c r="G11" s="16">
        <v>34110</v>
      </c>
      <c r="H11" s="16">
        <v>18390</v>
      </c>
      <c r="I11">
        <f>Inputs_refs!$B$1-A11</f>
        <v>22.5</v>
      </c>
      <c r="J11" s="9">
        <f t="shared" si="17"/>
        <v>-0.40076223981237175</v>
      </c>
      <c r="K11" s="10">
        <f t="shared" si="18"/>
        <v>0.59923776018762831</v>
      </c>
      <c r="L11" s="11">
        <f t="shared" si="19"/>
        <v>-13670</v>
      </c>
      <c r="N11" s="9">
        <f t="shared" si="20"/>
        <v>0.46086191732629728</v>
      </c>
      <c r="O11" s="12">
        <f t="shared" si="21"/>
        <v>0.53913808267370278</v>
      </c>
      <c r="P11" s="11">
        <f t="shared" si="22"/>
        <v>-15720</v>
      </c>
      <c r="R11" s="35">
        <f t="shared" si="23"/>
        <v>-293900</v>
      </c>
      <c r="S11" s="38">
        <f t="shared" si="24"/>
        <v>-0.43081207856933451</v>
      </c>
      <c r="V11" s="10"/>
      <c r="W11" s="11">
        <f t="shared" si="25"/>
        <v>17620.36808262084</v>
      </c>
      <c r="X11" s="11">
        <f t="shared" si="26"/>
        <v>-4.1850566469774871E-2</v>
      </c>
      <c r="Z11" s="35">
        <f t="shared" si="27"/>
        <v>-302256.93053415563</v>
      </c>
      <c r="AA11" s="56">
        <f t="shared" si="13"/>
        <v>-0.44306205003540844</v>
      </c>
      <c r="AB11" s="9">
        <f t="shared" si="28"/>
        <v>-2.7648433137288417E-2</v>
      </c>
      <c r="AC11" s="9"/>
      <c r="AD11" s="17">
        <f t="shared" si="29"/>
        <v>-2.7648433137288417E-2</v>
      </c>
      <c r="AE11" s="102">
        <f t="shared" si="14"/>
        <v>1.2249971466073928E-2</v>
      </c>
      <c r="AF11" s="18">
        <f t="shared" si="30"/>
        <v>0.10029354207436399</v>
      </c>
      <c r="AG11" s="9">
        <f t="shared" si="31"/>
        <v>5.2703987917388506E-3</v>
      </c>
    </row>
    <row r="12" spans="1:33" x14ac:dyDescent="0.2">
      <c r="A12" s="16">
        <v>1999</v>
      </c>
      <c r="B12" s="16">
        <v>52500</v>
      </c>
      <c r="C12" s="16">
        <v>0.04</v>
      </c>
      <c r="D12" s="16">
        <v>2.8000000000000001E-2</v>
      </c>
      <c r="E12" s="16">
        <v>36120</v>
      </c>
      <c r="F12" s="16">
        <v>21880</v>
      </c>
      <c r="G12" s="16">
        <v>36120</v>
      </c>
      <c r="H12" s="16">
        <v>19830</v>
      </c>
      <c r="I12">
        <f>Inputs_refs!$B$1-A12</f>
        <v>22.5</v>
      </c>
      <c r="J12" s="9">
        <f t="shared" si="17"/>
        <v>-0.39424141749723146</v>
      </c>
      <c r="K12" s="10">
        <f t="shared" si="18"/>
        <v>0.60575858250276859</v>
      </c>
      <c r="L12" s="11">
        <f t="shared" si="19"/>
        <v>-14240</v>
      </c>
      <c r="N12" s="9">
        <f t="shared" si="20"/>
        <v>0.45099667774086377</v>
      </c>
      <c r="O12" s="12">
        <f t="shared" si="21"/>
        <v>0.54900332225913617</v>
      </c>
      <c r="P12" s="11">
        <f t="shared" si="22"/>
        <v>-16290</v>
      </c>
      <c r="R12" s="35">
        <f t="shared" si="23"/>
        <v>-305300</v>
      </c>
      <c r="S12" s="38">
        <f t="shared" si="24"/>
        <v>-0.42261904761904762</v>
      </c>
      <c r="V12" s="10"/>
      <c r="W12" s="11">
        <f t="shared" si="25"/>
        <v>18861.724738147943</v>
      </c>
      <c r="X12" s="11">
        <f t="shared" si="26"/>
        <v>-4.8828807960265112E-2</v>
      </c>
      <c r="Z12" s="35">
        <f t="shared" si="27"/>
        <v>-315689.90411386127</v>
      </c>
      <c r="AA12" s="56">
        <f t="shared" si="13"/>
        <v>-0.43700152839681794</v>
      </c>
      <c r="AB12" s="9">
        <f t="shared" si="28"/>
        <v>-3.2911740218698582E-2</v>
      </c>
      <c r="AC12" s="9"/>
      <c r="AD12" s="17">
        <f t="shared" si="29"/>
        <v>-3.2911740218698582E-2</v>
      </c>
      <c r="AE12" s="102">
        <f t="shared" si="14"/>
        <v>1.4382480777770323E-2</v>
      </c>
      <c r="AF12" s="18">
        <f t="shared" si="30"/>
        <v>9.3692870201096887E-2</v>
      </c>
      <c r="AG12" s="9">
        <f t="shared" si="31"/>
        <v>4.9067740108150737E-3</v>
      </c>
    </row>
    <row r="13" spans="1:33" x14ac:dyDescent="0.2">
      <c r="A13" s="16">
        <v>1999</v>
      </c>
      <c r="B13" s="16">
        <v>57500</v>
      </c>
      <c r="C13" s="16">
        <v>0.04</v>
      </c>
      <c r="D13" s="16">
        <v>2.8000000000000001E-2</v>
      </c>
      <c r="E13" s="16">
        <v>37780</v>
      </c>
      <c r="F13" s="16">
        <v>23320</v>
      </c>
      <c r="G13" s="16">
        <v>37780</v>
      </c>
      <c r="H13" s="16">
        <v>21270</v>
      </c>
      <c r="I13">
        <f>Inputs_refs!$B$1-A13</f>
        <v>22.5</v>
      </c>
      <c r="J13" s="9">
        <f t="shared" si="17"/>
        <v>-0.38274219163578616</v>
      </c>
      <c r="K13" s="10">
        <f t="shared" si="18"/>
        <v>0.61725780836421384</v>
      </c>
      <c r="L13" s="11">
        <f t="shared" si="19"/>
        <v>-14460</v>
      </c>
      <c r="N13" s="9">
        <f t="shared" si="20"/>
        <v>0.43700370566437269</v>
      </c>
      <c r="O13" s="12">
        <f t="shared" si="21"/>
        <v>0.56299629433562737</v>
      </c>
      <c r="P13" s="11">
        <f t="shared" si="22"/>
        <v>-16510</v>
      </c>
      <c r="R13" s="35">
        <f t="shared" si="23"/>
        <v>-309700</v>
      </c>
      <c r="S13" s="38">
        <f t="shared" si="24"/>
        <v>-0.40987294865007939</v>
      </c>
      <c r="V13" s="10"/>
      <c r="W13" s="11">
        <f t="shared" si="25"/>
        <v>20103.081393675046</v>
      </c>
      <c r="X13" s="11">
        <f t="shared" si="26"/>
        <v>-5.4862181773622683E-2</v>
      </c>
      <c r="Z13" s="35">
        <f t="shared" si="27"/>
        <v>-322122.87769356696</v>
      </c>
      <c r="AA13" s="56">
        <f t="shared" si="13"/>
        <v>-0.4263140255341013</v>
      </c>
      <c r="AB13" s="9">
        <f t="shared" si="28"/>
        <v>-3.8565648557829998E-2</v>
      </c>
      <c r="AC13" s="9"/>
      <c r="AD13" s="17">
        <f t="shared" si="29"/>
        <v>-3.8565648557829998E-2</v>
      </c>
      <c r="AE13" s="102">
        <f t="shared" si="14"/>
        <v>1.644107688402191E-2</v>
      </c>
      <c r="AF13" s="18">
        <f t="shared" si="30"/>
        <v>8.7907375643224706E-2</v>
      </c>
      <c r="AG13" s="9">
        <f t="shared" si="31"/>
        <v>4.5901196661315424E-3</v>
      </c>
    </row>
    <row r="14" spans="1:33" x14ac:dyDescent="0.2">
      <c r="A14" s="16">
        <v>1999</v>
      </c>
      <c r="B14" s="16">
        <v>62500</v>
      </c>
      <c r="C14" s="16">
        <v>0.04</v>
      </c>
      <c r="D14" s="16">
        <v>2.8000000000000001E-2</v>
      </c>
      <c r="E14" s="16">
        <v>39210</v>
      </c>
      <c r="F14" s="16">
        <v>24740</v>
      </c>
      <c r="G14" s="16">
        <v>39210</v>
      </c>
      <c r="H14" s="16">
        <v>22690</v>
      </c>
      <c r="I14">
        <f>Inputs_refs!$B$1-A14</f>
        <v>22.5</v>
      </c>
      <c r="J14" s="9">
        <f t="shared" si="17"/>
        <v>-0.3690385105840347</v>
      </c>
      <c r="K14" s="10">
        <f t="shared" si="18"/>
        <v>0.6309614894159653</v>
      </c>
      <c r="L14" s="11">
        <f t="shared" si="19"/>
        <v>-14470</v>
      </c>
      <c r="N14" s="9">
        <f t="shared" si="20"/>
        <v>0.42132109155827596</v>
      </c>
      <c r="O14" s="12">
        <f t="shared" si="21"/>
        <v>0.57867890844172409</v>
      </c>
      <c r="P14" s="11">
        <f t="shared" si="22"/>
        <v>-16520</v>
      </c>
      <c r="R14" s="35">
        <f t="shared" si="23"/>
        <v>-309900</v>
      </c>
      <c r="S14" s="38">
        <f t="shared" si="24"/>
        <v>-0.3951798010711553</v>
      </c>
      <c r="V14" s="10"/>
      <c r="W14" s="11">
        <f t="shared" si="25"/>
        <v>21327.196984542054</v>
      </c>
      <c r="X14" s="11">
        <f t="shared" si="26"/>
        <v>-6.0061834088054052E-2</v>
      </c>
      <c r="Z14" s="35">
        <f t="shared" si="27"/>
        <v>-324327.61552911007</v>
      </c>
      <c r="AA14" s="56">
        <f t="shared" si="13"/>
        <v>-0.41357767856300698</v>
      </c>
      <c r="AB14" s="9">
        <f t="shared" si="28"/>
        <v>-4.4484696455997966E-2</v>
      </c>
      <c r="AC14" s="9"/>
      <c r="AD14" s="17">
        <f t="shared" si="29"/>
        <v>-4.4484696455997966E-2</v>
      </c>
      <c r="AE14" s="102">
        <f t="shared" si="14"/>
        <v>1.8397877491851677E-2</v>
      </c>
      <c r="AF14" s="18">
        <f t="shared" si="30"/>
        <v>8.286176232821342E-2</v>
      </c>
      <c r="AG14" s="9">
        <f t="shared" si="31"/>
        <v>4.3155146978288705E-3</v>
      </c>
    </row>
    <row r="15" spans="1:33" x14ac:dyDescent="0.2">
      <c r="A15" s="16">
        <v>1999</v>
      </c>
      <c r="B15" s="16">
        <v>67500</v>
      </c>
      <c r="C15" s="16">
        <v>0.04</v>
      </c>
      <c r="D15" s="16">
        <v>2.8000000000000001E-2</v>
      </c>
      <c r="E15" s="16">
        <v>40620</v>
      </c>
      <c r="F15" s="16">
        <v>26150</v>
      </c>
      <c r="G15" s="16">
        <v>40620</v>
      </c>
      <c r="H15" s="16">
        <v>24100</v>
      </c>
      <c r="I15">
        <f>Inputs_refs!$B$1-A15</f>
        <v>22.5</v>
      </c>
      <c r="J15" s="9">
        <f t="shared" si="17"/>
        <v>-0.35622845888724763</v>
      </c>
      <c r="K15" s="10">
        <f t="shared" si="18"/>
        <v>0.64377154111275237</v>
      </c>
      <c r="L15" s="11">
        <f t="shared" si="19"/>
        <v>-14470</v>
      </c>
      <c r="N15" s="9">
        <f t="shared" si="20"/>
        <v>0.40669620876415558</v>
      </c>
      <c r="O15" s="12">
        <f t="shared" si="21"/>
        <v>0.59330379123584442</v>
      </c>
      <c r="P15" s="11">
        <f t="shared" si="22"/>
        <v>-16520</v>
      </c>
      <c r="R15" s="35">
        <f t="shared" si="23"/>
        <v>-309900</v>
      </c>
      <c r="S15" s="38">
        <f t="shared" si="24"/>
        <v>-0.3814623338257016</v>
      </c>
      <c r="V15" s="10"/>
      <c r="W15" s="11">
        <f t="shared" si="25"/>
        <v>22542.692043079009</v>
      </c>
      <c r="X15" s="11">
        <f t="shared" si="26"/>
        <v>-6.4618587424107518E-2</v>
      </c>
      <c r="Z15" s="35">
        <f t="shared" si="27"/>
        <v>-326318.2354925719</v>
      </c>
      <c r="AA15" s="56">
        <f t="shared" si="13"/>
        <v>-0.40167188022226968</v>
      </c>
      <c r="AB15" s="9">
        <f t="shared" si="28"/>
        <v>-5.0313570333539122E-2</v>
      </c>
      <c r="AC15" s="9"/>
      <c r="AD15" s="17">
        <f t="shared" si="29"/>
        <v>-5.0313570333539122E-2</v>
      </c>
      <c r="AE15" s="102">
        <f t="shared" si="14"/>
        <v>2.0209546396568079E-2</v>
      </c>
      <c r="AF15" s="18">
        <f t="shared" si="30"/>
        <v>7.8393881453154873E-2</v>
      </c>
      <c r="AG15" s="9">
        <f t="shared" si="31"/>
        <v>4.0735480031144355E-3</v>
      </c>
    </row>
    <row r="16" spans="1:33" x14ac:dyDescent="0.2">
      <c r="A16" s="16">
        <v>1999</v>
      </c>
      <c r="B16" s="16">
        <v>72500</v>
      </c>
      <c r="C16" s="16">
        <v>0.04</v>
      </c>
      <c r="D16" s="16">
        <v>2.8000000000000001E-2</v>
      </c>
      <c r="E16" s="16">
        <v>42030</v>
      </c>
      <c r="F16" s="16">
        <v>27560</v>
      </c>
      <c r="G16" s="16">
        <v>42030</v>
      </c>
      <c r="H16" s="16">
        <v>25510</v>
      </c>
      <c r="I16">
        <f>Inputs_refs!$B$1-A16</f>
        <v>22.5</v>
      </c>
      <c r="J16" s="9">
        <f t="shared" si="17"/>
        <v>-0.34427789674042353</v>
      </c>
      <c r="K16" s="10">
        <f t="shared" si="18"/>
        <v>0.65572210325957647</v>
      </c>
      <c r="L16" s="11">
        <f t="shared" si="19"/>
        <v>-14470</v>
      </c>
      <c r="N16" s="9">
        <f t="shared" si="20"/>
        <v>0.3930525814894123</v>
      </c>
      <c r="O16" s="12">
        <f t="shared" si="21"/>
        <v>0.60694741851058764</v>
      </c>
      <c r="P16" s="11">
        <f t="shared" si="22"/>
        <v>-16520</v>
      </c>
      <c r="R16" s="35">
        <f t="shared" si="23"/>
        <v>-309900</v>
      </c>
      <c r="S16" s="38">
        <f t="shared" si="24"/>
        <v>-0.36866523911491794</v>
      </c>
      <c r="V16" s="10"/>
      <c r="W16" s="11">
        <f t="shared" si="25"/>
        <v>23758.187101615964</v>
      </c>
      <c r="X16" s="11">
        <f t="shared" si="26"/>
        <v>-6.8671614989574137E-2</v>
      </c>
      <c r="Z16" s="35">
        <f t="shared" si="27"/>
        <v>-328308.85545603372</v>
      </c>
      <c r="AA16" s="56">
        <f t="shared" si="13"/>
        <v>-0.39056490061388738</v>
      </c>
      <c r="AB16" s="9">
        <f t="shared" si="28"/>
        <v>-5.6071760325998844E-2</v>
      </c>
      <c r="AC16" s="9"/>
      <c r="AD16" s="17">
        <f t="shared" si="29"/>
        <v>-5.6071760325998844E-2</v>
      </c>
      <c r="AE16" s="102">
        <f t="shared" si="14"/>
        <v>2.1899661498969436E-2</v>
      </c>
      <c r="AF16" s="18">
        <f t="shared" si="30"/>
        <v>7.438316400580551E-2</v>
      </c>
      <c r="AG16" s="9">
        <f t="shared" si="31"/>
        <v>3.8572871814446241E-3</v>
      </c>
    </row>
    <row r="17" spans="1:33" x14ac:dyDescent="0.2">
      <c r="A17" s="16">
        <v>1999</v>
      </c>
      <c r="B17" s="16">
        <v>77500</v>
      </c>
      <c r="C17" s="16">
        <v>0.04</v>
      </c>
      <c r="D17" s="16">
        <v>2.8000000000000001E-2</v>
      </c>
      <c r="E17" s="16">
        <v>43440</v>
      </c>
      <c r="F17" s="16">
        <v>28960</v>
      </c>
      <c r="G17" s="16">
        <v>43440</v>
      </c>
      <c r="H17" s="16">
        <v>26910</v>
      </c>
      <c r="I17">
        <f>Inputs_refs!$B$1-A17</f>
        <v>22.5</v>
      </c>
      <c r="J17" s="9">
        <f t="shared" si="17"/>
        <v>-0.33333333333333331</v>
      </c>
      <c r="K17" s="10">
        <f t="shared" si="18"/>
        <v>0.66666666666666663</v>
      </c>
      <c r="L17" s="11">
        <f t="shared" si="19"/>
        <v>-14480</v>
      </c>
      <c r="N17" s="9">
        <f t="shared" si="20"/>
        <v>0.38052486187845302</v>
      </c>
      <c r="O17" s="12">
        <f t="shared" si="21"/>
        <v>0.61947513812154698</v>
      </c>
      <c r="P17" s="11">
        <f t="shared" si="22"/>
        <v>-16530</v>
      </c>
      <c r="R17" s="35">
        <f t="shared" si="23"/>
        <v>-310100</v>
      </c>
      <c r="S17" s="38">
        <f t="shared" si="24"/>
        <v>-0.3569290976058932</v>
      </c>
      <c r="V17" s="10"/>
      <c r="W17" s="11">
        <f t="shared" si="25"/>
        <v>24965.061627822874</v>
      </c>
      <c r="X17" s="11">
        <f t="shared" si="26"/>
        <v>-7.2275673436533863E-2</v>
      </c>
      <c r="Z17" s="35">
        <f t="shared" si="27"/>
        <v>-330485.35754741426</v>
      </c>
      <c r="AA17" s="56">
        <f t="shared" si="13"/>
        <v>-0.3803929069376315</v>
      </c>
      <c r="AB17" s="9">
        <f t="shared" si="28"/>
        <v>-6.1683088469326811E-2</v>
      </c>
      <c r="AC17" s="9"/>
      <c r="AD17" s="17">
        <f t="shared" si="29"/>
        <v>-6.1683088469326811E-2</v>
      </c>
      <c r="AE17" s="102">
        <f t="shared" si="14"/>
        <v>2.3463809331738306E-2</v>
      </c>
      <c r="AF17" s="18">
        <f t="shared" si="30"/>
        <v>7.0787292817679565E-2</v>
      </c>
      <c r="AG17" s="9">
        <f t="shared" si="31"/>
        <v>3.6641506952831415E-3</v>
      </c>
    </row>
    <row r="18" spans="1:33" x14ac:dyDescent="0.2">
      <c r="A18" s="16">
        <v>1999</v>
      </c>
      <c r="B18" s="16">
        <v>82500</v>
      </c>
      <c r="C18" s="16">
        <v>0.04</v>
      </c>
      <c r="D18" s="16">
        <v>2.8000000000000001E-2</v>
      </c>
      <c r="E18" s="16">
        <v>44850</v>
      </c>
      <c r="F18" s="16">
        <v>30370</v>
      </c>
      <c r="G18" s="16">
        <v>44850</v>
      </c>
      <c r="H18" s="16">
        <v>28320</v>
      </c>
      <c r="I18">
        <f>Inputs_refs!$B$1-A18</f>
        <v>22.5</v>
      </c>
      <c r="J18" s="9">
        <f t="shared" si="17"/>
        <v>-0.32285395763656632</v>
      </c>
      <c r="K18" s="10">
        <f t="shared" si="18"/>
        <v>0.67714604236343368</v>
      </c>
      <c r="L18" s="11">
        <f t="shared" si="19"/>
        <v>-14480</v>
      </c>
      <c r="N18" s="9">
        <f t="shared" si="20"/>
        <v>0.368561872909699</v>
      </c>
      <c r="O18" s="12">
        <f t="shared" si="21"/>
        <v>0.631438127090301</v>
      </c>
      <c r="P18" s="11">
        <f t="shared" si="22"/>
        <v>-16530</v>
      </c>
      <c r="R18" s="35">
        <f t="shared" si="23"/>
        <v>-310100</v>
      </c>
      <c r="S18" s="38">
        <f t="shared" si="24"/>
        <v>-0.34570791527313266</v>
      </c>
      <c r="V18" s="10"/>
      <c r="W18" s="11">
        <f t="shared" si="25"/>
        <v>26180.556686359829</v>
      </c>
      <c r="X18" s="11">
        <f t="shared" si="26"/>
        <v>-7.5545314747181194E-2</v>
      </c>
      <c r="Z18" s="35">
        <f t="shared" si="27"/>
        <v>-332475.97751087602</v>
      </c>
      <c r="AA18" s="56">
        <f t="shared" si="13"/>
        <v>-0.37065326366875812</v>
      </c>
      <c r="AB18" s="9">
        <f t="shared" si="28"/>
        <v>-6.7301035336136586E-2</v>
      </c>
      <c r="AC18" s="9"/>
      <c r="AD18" s="17">
        <f t="shared" si="29"/>
        <v>-6.7301035336136586E-2</v>
      </c>
      <c r="AE18" s="102">
        <f t="shared" si="14"/>
        <v>2.4945348395625455E-2</v>
      </c>
      <c r="AF18" s="18">
        <f t="shared" si="30"/>
        <v>6.7500823180770497E-2</v>
      </c>
      <c r="AG18" s="9">
        <f t="shared" si="31"/>
        <v>3.4882523739360183E-3</v>
      </c>
    </row>
    <row r="19" spans="1:33" x14ac:dyDescent="0.2">
      <c r="A19" s="16">
        <v>1999</v>
      </c>
      <c r="B19" s="16">
        <v>87500</v>
      </c>
      <c r="C19" s="16">
        <v>0.04</v>
      </c>
      <c r="D19" s="16">
        <v>2.8000000000000001E-2</v>
      </c>
      <c r="E19" s="16">
        <v>46260</v>
      </c>
      <c r="F19" s="16">
        <v>31780</v>
      </c>
      <c r="G19" s="16">
        <v>46260</v>
      </c>
      <c r="H19" s="16">
        <v>29730</v>
      </c>
      <c r="I19">
        <f>Inputs_refs!$B$1-A19</f>
        <v>22.5</v>
      </c>
      <c r="J19" s="9">
        <f t="shared" si="17"/>
        <v>-0.31301340250756593</v>
      </c>
      <c r="K19" s="10">
        <f t="shared" si="18"/>
        <v>0.68698659749243407</v>
      </c>
      <c r="L19" s="11">
        <f t="shared" si="19"/>
        <v>-14480</v>
      </c>
      <c r="N19" s="9">
        <f t="shared" si="20"/>
        <v>0.35732814526588846</v>
      </c>
      <c r="O19" s="12">
        <f t="shared" si="21"/>
        <v>0.64267185473411159</v>
      </c>
      <c r="P19" s="11">
        <f t="shared" si="22"/>
        <v>-16530</v>
      </c>
      <c r="R19" s="35">
        <f t="shared" si="23"/>
        <v>-310100</v>
      </c>
      <c r="S19" s="38">
        <f t="shared" si="24"/>
        <v>-0.33517077388672717</v>
      </c>
      <c r="V19" s="10"/>
      <c r="W19" s="11">
        <f t="shared" si="25"/>
        <v>27396.051744896784</v>
      </c>
      <c r="X19" s="11">
        <f t="shared" si="26"/>
        <v>-7.8504818536939663E-2</v>
      </c>
      <c r="Z19" s="35">
        <f t="shared" si="27"/>
        <v>-334466.59747433779</v>
      </c>
      <c r="AA19" s="56">
        <f t="shared" si="13"/>
        <v>-0.36150734703235821</v>
      </c>
      <c r="AB19" s="9">
        <f t="shared" si="28"/>
        <v>-7.2852110370176304E-2</v>
      </c>
      <c r="AC19" s="9"/>
      <c r="AD19" s="17">
        <f t="shared" si="29"/>
        <v>-7.2852110370176304E-2</v>
      </c>
      <c r="AE19" s="102">
        <f t="shared" si="14"/>
        <v>2.6336573145631037E-2</v>
      </c>
      <c r="AF19" s="18">
        <f t="shared" si="30"/>
        <v>6.4505978602894906E-2</v>
      </c>
      <c r="AG19" s="9">
        <f t="shared" si="31"/>
        <v>3.3284745111052949E-3</v>
      </c>
    </row>
    <row r="20" spans="1:33" x14ac:dyDescent="0.2">
      <c r="A20" s="16">
        <v>1999</v>
      </c>
      <c r="B20" s="16">
        <v>92500</v>
      </c>
      <c r="C20" s="16">
        <v>0.04</v>
      </c>
      <c r="D20" s="16">
        <v>2.8000000000000001E-2</v>
      </c>
      <c r="E20" s="16">
        <v>47670</v>
      </c>
      <c r="F20" s="16">
        <v>33190</v>
      </c>
      <c r="G20" s="16">
        <v>47670</v>
      </c>
      <c r="H20" s="16">
        <v>31140</v>
      </c>
      <c r="I20">
        <f>Inputs_refs!$B$1-A20</f>
        <v>22.5</v>
      </c>
      <c r="J20" s="9">
        <f t="shared" si="17"/>
        <v>-0.30375498216907909</v>
      </c>
      <c r="K20" s="10">
        <f t="shared" si="18"/>
        <v>0.69624501783092096</v>
      </c>
      <c r="L20" s="11">
        <f t="shared" si="19"/>
        <v>-14480</v>
      </c>
      <c r="N20" s="9">
        <f t="shared" si="20"/>
        <v>0.34675896790434235</v>
      </c>
      <c r="O20" s="12">
        <f t="shared" si="21"/>
        <v>0.65324103209565765</v>
      </c>
      <c r="P20" s="11">
        <f t="shared" si="22"/>
        <v>-16530</v>
      </c>
      <c r="R20" s="35">
        <f t="shared" si="23"/>
        <v>-310100</v>
      </c>
      <c r="S20" s="38">
        <f t="shared" si="24"/>
        <v>-0.32525697503671069</v>
      </c>
      <c r="V20" s="10"/>
      <c r="W20" s="11">
        <f t="shared" si="25"/>
        <v>28611.546803433739</v>
      </c>
      <c r="X20" s="11">
        <f t="shared" si="26"/>
        <v>-8.1196313312982049E-2</v>
      </c>
      <c r="Z20" s="35">
        <f t="shared" si="27"/>
        <v>-336457.21743779967</v>
      </c>
      <c r="AA20" s="56">
        <f t="shared" si="13"/>
        <v>-0.35290247266393926</v>
      </c>
      <c r="AB20" s="9">
        <f t="shared" si="28"/>
        <v>-7.8337500495653023E-2</v>
      </c>
      <c r="AC20" s="9"/>
      <c r="AD20" s="17">
        <f t="shared" si="29"/>
        <v>-7.8337500495653023E-2</v>
      </c>
      <c r="AE20" s="102">
        <f t="shared" si="14"/>
        <v>2.7645497627228566E-2</v>
      </c>
      <c r="AF20" s="18">
        <f t="shared" si="30"/>
        <v>6.176559204579693E-2</v>
      </c>
      <c r="AG20" s="9">
        <f t="shared" si="31"/>
        <v>3.1826974127291408E-3</v>
      </c>
    </row>
    <row r="21" spans="1:33" x14ac:dyDescent="0.2">
      <c r="A21" s="16">
        <v>1999</v>
      </c>
      <c r="B21" s="16">
        <v>97500</v>
      </c>
      <c r="C21" s="16">
        <v>0.04</v>
      </c>
      <c r="D21" s="16">
        <v>2.8000000000000001E-2</v>
      </c>
      <c r="E21" s="16">
        <v>49080</v>
      </c>
      <c r="F21" s="16">
        <v>34600</v>
      </c>
      <c r="G21" s="16">
        <v>49080</v>
      </c>
      <c r="H21" s="16">
        <v>32550</v>
      </c>
      <c r="I21">
        <f>Inputs_refs!$B$1-A21</f>
        <v>22.5</v>
      </c>
      <c r="J21" s="9">
        <f t="shared" si="17"/>
        <v>-0.29502852485737574</v>
      </c>
      <c r="K21" s="10">
        <f t="shared" si="18"/>
        <v>0.70497147514262426</v>
      </c>
      <c r="L21" s="11">
        <f t="shared" si="19"/>
        <v>-14480</v>
      </c>
      <c r="N21" s="9">
        <f t="shared" si="20"/>
        <v>0.33679706601466991</v>
      </c>
      <c r="O21" s="12">
        <f t="shared" si="21"/>
        <v>0.66320293398533003</v>
      </c>
      <c r="P21" s="11">
        <f t="shared" si="22"/>
        <v>-16530</v>
      </c>
      <c r="R21" s="35">
        <f t="shared" si="23"/>
        <v>-310100</v>
      </c>
      <c r="S21" s="38">
        <f t="shared" si="24"/>
        <v>-0.3159127954360228</v>
      </c>
      <c r="V21" s="10"/>
      <c r="W21" s="11">
        <f t="shared" si="25"/>
        <v>29827.041861970698</v>
      </c>
      <c r="X21" s="11">
        <f t="shared" si="26"/>
        <v>-8.3654627896445538E-2</v>
      </c>
      <c r="Z21" s="35">
        <f t="shared" si="27"/>
        <v>-338447.83740126144</v>
      </c>
      <c r="AA21" s="56">
        <f t="shared" si="13"/>
        <v>-0.34479201039248314</v>
      </c>
      <c r="AB21" s="9">
        <f t="shared" si="28"/>
        <v>-8.3758364712646791E-2</v>
      </c>
      <c r="AC21" s="9"/>
      <c r="AD21" s="17">
        <f t="shared" si="29"/>
        <v>-8.3758364712646791E-2</v>
      </c>
      <c r="AE21" s="102">
        <f t="shared" si="14"/>
        <v>2.8879214956460342E-2</v>
      </c>
      <c r="AF21" s="18">
        <f t="shared" si="30"/>
        <v>5.9248554913294796E-2</v>
      </c>
      <c r="AG21" s="9">
        <f t="shared" si="31"/>
        <v>3.0491575182995945E-3</v>
      </c>
    </row>
    <row r="22" spans="1:33" x14ac:dyDescent="0.2">
      <c r="A22" s="16">
        <v>1999</v>
      </c>
      <c r="B22" s="16">
        <v>102500</v>
      </c>
      <c r="C22" s="16">
        <v>0.04</v>
      </c>
      <c r="D22" s="16">
        <v>2.8000000000000001E-2</v>
      </c>
      <c r="E22" s="16">
        <v>50490</v>
      </c>
      <c r="F22" s="16">
        <v>36010</v>
      </c>
      <c r="G22" s="16">
        <v>50490</v>
      </c>
      <c r="H22" s="16">
        <v>33960</v>
      </c>
      <c r="I22">
        <f>Inputs_refs!$B$1-A22</f>
        <v>22.5</v>
      </c>
      <c r="J22" s="9">
        <f t="shared" si="17"/>
        <v>-0.2867894632600515</v>
      </c>
      <c r="K22" s="10">
        <f t="shared" si="18"/>
        <v>0.7132105367399485</v>
      </c>
      <c r="L22" s="11">
        <f t="shared" si="19"/>
        <v>-14480</v>
      </c>
      <c r="N22" s="9">
        <f t="shared" si="20"/>
        <v>0.32739156268568032</v>
      </c>
      <c r="O22" s="12">
        <f t="shared" si="21"/>
        <v>0.67260843731431963</v>
      </c>
      <c r="P22" s="11">
        <f t="shared" si="22"/>
        <v>-16530</v>
      </c>
      <c r="R22" s="35">
        <f t="shared" si="23"/>
        <v>-310100</v>
      </c>
      <c r="S22" s="38">
        <f t="shared" si="24"/>
        <v>-0.30709051297286594</v>
      </c>
      <c r="V22" s="10"/>
      <c r="W22" s="11">
        <f t="shared" si="25"/>
        <v>31042.536920507653</v>
      </c>
      <c r="X22" s="11">
        <f t="shared" si="26"/>
        <v>-8.5908806816617986E-2</v>
      </c>
      <c r="Z22" s="35">
        <f t="shared" si="27"/>
        <v>-340438.45736472332</v>
      </c>
      <c r="AA22" s="56">
        <f t="shared" si="13"/>
        <v>-0.3371345388836634</v>
      </c>
      <c r="AB22" s="9">
        <f t="shared" si="28"/>
        <v>-8.9115834913505956E-2</v>
      </c>
      <c r="AC22" s="9"/>
      <c r="AD22" s="17">
        <f t="shared" si="29"/>
        <v>-8.9115834913505956E-2</v>
      </c>
      <c r="AE22" s="102">
        <f t="shared" si="14"/>
        <v>3.0044025910797467E-2</v>
      </c>
      <c r="AF22" s="18">
        <f t="shared" si="30"/>
        <v>5.6928630935851154E-2</v>
      </c>
      <c r="AG22" s="9">
        <f t="shared" si="31"/>
        <v>2.9263756019138887E-3</v>
      </c>
    </row>
    <row r="23" spans="1:33" x14ac:dyDescent="0.2">
      <c r="A23" s="16">
        <v>1999</v>
      </c>
      <c r="B23" s="16">
        <v>107500</v>
      </c>
      <c r="C23" s="16">
        <v>0.04</v>
      </c>
      <c r="D23" s="16">
        <v>2.8000000000000001E-2</v>
      </c>
      <c r="E23" s="16">
        <v>51900</v>
      </c>
      <c r="F23" s="16">
        <v>37420</v>
      </c>
      <c r="G23" s="16">
        <v>51900</v>
      </c>
      <c r="H23" s="16">
        <v>35370</v>
      </c>
      <c r="I23">
        <f>Inputs_refs!$B$1-A23</f>
        <v>22.5</v>
      </c>
      <c r="J23" s="9">
        <f t="shared" si="17"/>
        <v>-0.27899807321772641</v>
      </c>
      <c r="K23" s="10">
        <f t="shared" si="18"/>
        <v>0.72100192678227359</v>
      </c>
      <c r="L23" s="11">
        <f t="shared" si="19"/>
        <v>-14480</v>
      </c>
      <c r="N23" s="9">
        <f t="shared" si="20"/>
        <v>0.31849710982658958</v>
      </c>
      <c r="O23" s="12">
        <f t="shared" si="21"/>
        <v>0.68150289017341037</v>
      </c>
      <c r="P23" s="11">
        <f t="shared" si="22"/>
        <v>-16530</v>
      </c>
      <c r="R23" s="35">
        <f t="shared" si="23"/>
        <v>-310100</v>
      </c>
      <c r="S23" s="38">
        <f t="shared" si="24"/>
        <v>-0.29874759152215802</v>
      </c>
      <c r="V23" s="10"/>
      <c r="W23" s="11">
        <f t="shared" si="25"/>
        <v>32258.031979044608</v>
      </c>
      <c r="X23" s="11">
        <f t="shared" si="26"/>
        <v>-8.7983263244427248E-2</v>
      </c>
      <c r="Z23" s="35">
        <f t="shared" si="27"/>
        <v>-342429.07732818509</v>
      </c>
      <c r="AA23" s="56">
        <f t="shared" si="13"/>
        <v>-0.32989313808110315</v>
      </c>
      <c r="AB23" s="9">
        <f t="shared" si="28"/>
        <v>-9.4411016670762446E-2</v>
      </c>
      <c r="AC23" s="9"/>
      <c r="AD23" s="17">
        <f t="shared" si="29"/>
        <v>-9.4411016670762446E-2</v>
      </c>
      <c r="AE23" s="102">
        <f t="shared" si="14"/>
        <v>3.1145546558945136E-2</v>
      </c>
      <c r="AF23" s="18">
        <f t="shared" si="30"/>
        <v>5.4783538214858367E-2</v>
      </c>
      <c r="AG23" s="9">
        <f t="shared" si="31"/>
        <v>2.8131016746884008E-3</v>
      </c>
    </row>
    <row r="24" spans="1:33" x14ac:dyDescent="0.2">
      <c r="A24" s="16">
        <v>1999</v>
      </c>
      <c r="B24" s="16">
        <v>112500</v>
      </c>
      <c r="C24" s="16">
        <v>0.04</v>
      </c>
      <c r="D24" s="16">
        <v>2.8000000000000001E-2</v>
      </c>
      <c r="E24" s="16">
        <v>53300</v>
      </c>
      <c r="F24" s="16">
        <v>38830</v>
      </c>
      <c r="G24" s="16">
        <v>53300</v>
      </c>
      <c r="H24" s="16">
        <v>36780</v>
      </c>
      <c r="I24">
        <f>Inputs_refs!$B$1-A24</f>
        <v>22.5</v>
      </c>
      <c r="J24" s="9">
        <f t="shared" si="17"/>
        <v>-0.27148217636022515</v>
      </c>
      <c r="K24" s="10">
        <f t="shared" si="18"/>
        <v>0.72851782363977491</v>
      </c>
      <c r="L24" s="11">
        <f t="shared" si="19"/>
        <v>-14470</v>
      </c>
      <c r="N24" s="9">
        <f t="shared" si="20"/>
        <v>0.30994371482176358</v>
      </c>
      <c r="O24" s="12">
        <f t="shared" si="21"/>
        <v>0.69005628517823636</v>
      </c>
      <c r="P24" s="11">
        <f t="shared" si="22"/>
        <v>-16520</v>
      </c>
      <c r="R24" s="35">
        <f t="shared" si="23"/>
        <v>-309900</v>
      </c>
      <c r="S24" s="38">
        <f t="shared" si="24"/>
        <v>-0.29071294559099436</v>
      </c>
      <c r="V24" s="10"/>
      <c r="W24" s="11">
        <f t="shared" si="25"/>
        <v>33473.527037581567</v>
      </c>
      <c r="X24" s="11">
        <f t="shared" si="26"/>
        <v>-8.9898666732420682E-2</v>
      </c>
      <c r="Z24" s="35">
        <f t="shared" si="27"/>
        <v>-344219.69729164685</v>
      </c>
      <c r="AA24" s="56">
        <f t="shared" si="13"/>
        <v>-0.3229077835756537</v>
      </c>
      <c r="AB24" s="9">
        <f t="shared" si="28"/>
        <v>-9.9702886155782128E-2</v>
      </c>
      <c r="AC24" s="9"/>
      <c r="AD24" s="17">
        <f t="shared" si="29"/>
        <v>-9.9702886155782128E-2</v>
      </c>
      <c r="AE24" s="102">
        <f t="shared" si="14"/>
        <v>3.219483798465933E-2</v>
      </c>
      <c r="AF24" s="18">
        <f t="shared" si="30"/>
        <v>5.2794231264486222E-2</v>
      </c>
      <c r="AG24" s="9">
        <f t="shared" si="31"/>
        <v>2.7082722241816848E-3</v>
      </c>
    </row>
    <row r="25" spans="1:33" x14ac:dyDescent="0.2">
      <c r="A25" s="16">
        <v>1999</v>
      </c>
      <c r="B25" s="16">
        <v>117500</v>
      </c>
      <c r="C25" s="16">
        <v>0.04</v>
      </c>
      <c r="D25" s="16">
        <v>2.8000000000000001E-2</v>
      </c>
      <c r="E25" s="16">
        <v>54710</v>
      </c>
      <c r="F25" s="16">
        <v>40240</v>
      </c>
      <c r="G25" s="16">
        <v>54710</v>
      </c>
      <c r="H25" s="16">
        <v>38190</v>
      </c>
      <c r="I25">
        <f>Inputs_refs!$B$1-A25</f>
        <v>22.5</v>
      </c>
      <c r="J25" s="9">
        <f t="shared" si="17"/>
        <v>-0.26448546883567903</v>
      </c>
      <c r="K25" s="10">
        <f t="shared" si="18"/>
        <v>0.73551453116432097</v>
      </c>
      <c r="L25" s="11">
        <f t="shared" si="19"/>
        <v>-14470</v>
      </c>
      <c r="N25" s="9">
        <f t="shared" si="20"/>
        <v>0.30195576677024311</v>
      </c>
      <c r="O25" s="12">
        <f t="shared" si="21"/>
        <v>0.69804423322975695</v>
      </c>
      <c r="P25" s="11">
        <f t="shared" si="22"/>
        <v>-16520</v>
      </c>
      <c r="R25" s="35">
        <f t="shared" si="23"/>
        <v>-309900</v>
      </c>
      <c r="S25" s="38">
        <f t="shared" si="24"/>
        <v>-0.28322061780296109</v>
      </c>
      <c r="V25" s="10"/>
      <c r="W25" s="11">
        <f t="shared" si="25"/>
        <v>34689.022096118519</v>
      </c>
      <c r="X25" s="11">
        <f t="shared" si="26"/>
        <v>-9.1672634299069952E-2</v>
      </c>
      <c r="Z25" s="35">
        <f t="shared" si="27"/>
        <v>-346210.31725510873</v>
      </c>
      <c r="AA25" s="56">
        <f t="shared" si="13"/>
        <v>-0.31640496916021638</v>
      </c>
      <c r="AB25" s="9">
        <f t="shared" si="28"/>
        <v>-0.10487936218363213</v>
      </c>
      <c r="AC25" s="9"/>
      <c r="AD25" s="17">
        <f t="shared" si="29"/>
        <v>-0.10487936218363213</v>
      </c>
      <c r="AE25" s="102">
        <f t="shared" si="14"/>
        <v>3.3184351357255282E-2</v>
      </c>
      <c r="AF25" s="18">
        <f t="shared" si="30"/>
        <v>5.0944333996023855E-2</v>
      </c>
      <c r="AG25" s="9">
        <f t="shared" si="31"/>
        <v>2.6109766832570491E-3</v>
      </c>
    </row>
    <row r="26" spans="1:33" x14ac:dyDescent="0.2">
      <c r="A26" s="16">
        <v>1999</v>
      </c>
      <c r="B26" s="16">
        <v>122500</v>
      </c>
      <c r="C26" s="16">
        <v>0.04</v>
      </c>
      <c r="D26" s="16">
        <v>2.8000000000000001E-2</v>
      </c>
      <c r="E26" s="16">
        <v>56120</v>
      </c>
      <c r="F26" s="16">
        <v>41650</v>
      </c>
      <c r="G26" s="16">
        <v>56120</v>
      </c>
      <c r="H26" s="16">
        <v>39600</v>
      </c>
      <c r="I26">
        <f>Inputs_refs!$B$1-A26</f>
        <v>22.5</v>
      </c>
      <c r="J26" s="9">
        <f t="shared" si="17"/>
        <v>-0.25784034212401996</v>
      </c>
      <c r="K26" s="10">
        <f t="shared" si="18"/>
        <v>0.74215965787598004</v>
      </c>
      <c r="L26" s="11">
        <f t="shared" si="19"/>
        <v>-14470</v>
      </c>
      <c r="N26" s="9">
        <f t="shared" si="20"/>
        <v>0.29436920883820383</v>
      </c>
      <c r="O26" s="12">
        <f t="shared" si="21"/>
        <v>0.70563079116179617</v>
      </c>
      <c r="P26" s="11">
        <f t="shared" si="22"/>
        <v>-16520</v>
      </c>
      <c r="R26" s="35">
        <f t="shared" si="23"/>
        <v>-309900</v>
      </c>
      <c r="S26" s="38">
        <f t="shared" si="24"/>
        <v>-0.2761047754811119</v>
      </c>
      <c r="V26" s="10"/>
      <c r="W26" s="11">
        <f t="shared" si="25"/>
        <v>35904.517154655477</v>
      </c>
      <c r="X26" s="11">
        <f t="shared" si="26"/>
        <v>-9.3320273872336421E-2</v>
      </c>
      <c r="Z26" s="35">
        <f t="shared" si="27"/>
        <v>-348200.9372185705</v>
      </c>
      <c r="AA26" s="56">
        <f t="shared" si="13"/>
        <v>-0.31022891769295302</v>
      </c>
      <c r="AB26" s="9">
        <f t="shared" si="28"/>
        <v>-0.10999665171644404</v>
      </c>
      <c r="AC26" s="9"/>
      <c r="AD26" s="17">
        <f t="shared" si="29"/>
        <v>-0.10999665171644404</v>
      </c>
      <c r="AE26" s="102">
        <f t="shared" si="14"/>
        <v>3.4124142211841124E-2</v>
      </c>
      <c r="AF26" s="18">
        <f t="shared" si="30"/>
        <v>4.9219687875150062E-2</v>
      </c>
      <c r="AG26" s="9">
        <f t="shared" si="31"/>
        <v>2.5204308845171441E-3</v>
      </c>
    </row>
    <row r="27" spans="1:33" x14ac:dyDescent="0.2">
      <c r="A27" s="16">
        <v>1999</v>
      </c>
      <c r="B27" s="16">
        <v>127500</v>
      </c>
      <c r="C27" s="16">
        <v>0.04</v>
      </c>
      <c r="D27" s="16">
        <v>2.8000000000000001E-2</v>
      </c>
      <c r="E27" s="16">
        <v>57530</v>
      </c>
      <c r="F27" s="16">
        <v>43050</v>
      </c>
      <c r="G27" s="16">
        <v>57530</v>
      </c>
      <c r="H27" s="16">
        <v>41000</v>
      </c>
      <c r="I27">
        <f>Inputs_refs!$B$1-A27</f>
        <v>22.5</v>
      </c>
      <c r="J27" s="9">
        <f t="shared" si="17"/>
        <v>-0.251694767947158</v>
      </c>
      <c r="K27" s="10">
        <f t="shared" si="18"/>
        <v>0.74830523205284205</v>
      </c>
      <c r="L27" s="11">
        <f t="shared" si="19"/>
        <v>-14480</v>
      </c>
      <c r="N27" s="9">
        <f t="shared" si="20"/>
        <v>0.28732835042586474</v>
      </c>
      <c r="O27" s="12">
        <f t="shared" si="21"/>
        <v>0.7126716495741352</v>
      </c>
      <c r="P27" s="11">
        <f t="shared" si="22"/>
        <v>-16530</v>
      </c>
      <c r="R27" s="35">
        <f t="shared" si="23"/>
        <v>-310100</v>
      </c>
      <c r="S27" s="38">
        <f t="shared" si="24"/>
        <v>-0.26951155918651137</v>
      </c>
      <c r="V27" s="10"/>
      <c r="W27" s="11">
        <f t="shared" si="25"/>
        <v>37111.391680862384</v>
      </c>
      <c r="X27" s="11">
        <f t="shared" si="26"/>
        <v>-9.4844105344819921E-2</v>
      </c>
      <c r="Z27" s="35">
        <f t="shared" si="27"/>
        <v>-350377.43930995103</v>
      </c>
      <c r="AA27" s="56">
        <f t="shared" si="13"/>
        <v>-0.30451715566656617</v>
      </c>
      <c r="AB27" s="9">
        <f t="shared" si="28"/>
        <v>-0.11495443139625434</v>
      </c>
      <c r="AC27" s="9"/>
      <c r="AD27" s="17">
        <f t="shared" si="29"/>
        <v>-0.11495443139625434</v>
      </c>
      <c r="AE27" s="102">
        <f t="shared" si="14"/>
        <v>3.5005596480054801E-2</v>
      </c>
      <c r="AF27" s="18">
        <f t="shared" si="30"/>
        <v>4.7619047619047616E-2</v>
      </c>
      <c r="AG27" s="9">
        <f t="shared" si="31"/>
        <v>2.4365350265139751E-3</v>
      </c>
    </row>
    <row r="28" spans="1:33" x14ac:dyDescent="0.2">
      <c r="A28" s="16">
        <v>1999</v>
      </c>
      <c r="B28" s="16">
        <v>132500</v>
      </c>
      <c r="C28" s="16">
        <v>0.04</v>
      </c>
      <c r="D28" s="16">
        <v>2.8000000000000001E-2</v>
      </c>
      <c r="E28" s="16">
        <v>58940</v>
      </c>
      <c r="F28" s="16">
        <v>44460</v>
      </c>
      <c r="G28" s="16">
        <v>58940</v>
      </c>
      <c r="H28" s="16">
        <v>42410</v>
      </c>
      <c r="I28">
        <f>Inputs_refs!$B$1-A28</f>
        <v>22.5</v>
      </c>
      <c r="J28" s="9">
        <f t="shared" si="17"/>
        <v>-0.24567356633864948</v>
      </c>
      <c r="K28" s="10">
        <f t="shared" si="18"/>
        <v>0.75432643366135055</v>
      </c>
      <c r="L28" s="11">
        <f t="shared" si="19"/>
        <v>-14480</v>
      </c>
      <c r="N28" s="9">
        <f t="shared" si="20"/>
        <v>0.28045469969460468</v>
      </c>
      <c r="O28" s="12">
        <f t="shared" si="21"/>
        <v>0.71954530030539532</v>
      </c>
      <c r="P28" s="11">
        <f t="shared" si="22"/>
        <v>-16530</v>
      </c>
      <c r="R28" s="35">
        <f t="shared" si="23"/>
        <v>-310100</v>
      </c>
      <c r="S28" s="38">
        <f t="shared" si="24"/>
        <v>-0.26306413301662707</v>
      </c>
      <c r="V28" s="10"/>
      <c r="W28" s="11">
        <f t="shared" si="25"/>
        <v>38326.886739399342</v>
      </c>
      <c r="X28" s="11">
        <f t="shared" si="26"/>
        <v>-9.6277134180633286E-2</v>
      </c>
      <c r="Z28" s="35">
        <f t="shared" si="27"/>
        <v>-352368.0592734128</v>
      </c>
      <c r="AA28" s="56">
        <f t="shared" si="13"/>
        <v>-0.29892098682848051</v>
      </c>
      <c r="AB28" s="9">
        <f t="shared" si="28"/>
        <v>-0.11995428689129783</v>
      </c>
      <c r="AC28" s="9"/>
      <c r="AD28" s="17">
        <f t="shared" si="29"/>
        <v>-0.11995428689129783</v>
      </c>
      <c r="AE28" s="102">
        <f t="shared" si="14"/>
        <v>3.585685381185344E-2</v>
      </c>
      <c r="AF28" s="18">
        <f t="shared" si="30"/>
        <v>4.6108861898335581E-2</v>
      </c>
      <c r="AG28" s="9">
        <f t="shared" si="31"/>
        <v>2.3575029670948044E-3</v>
      </c>
    </row>
    <row r="29" spans="1:33" x14ac:dyDescent="0.2">
      <c r="A29" s="16">
        <v>1999</v>
      </c>
      <c r="B29" s="16">
        <v>137500</v>
      </c>
      <c r="C29" s="16">
        <v>0.04</v>
      </c>
      <c r="D29" s="16">
        <v>2.8000000000000001E-2</v>
      </c>
      <c r="E29" s="16">
        <v>60350</v>
      </c>
      <c r="F29" s="16">
        <v>45870</v>
      </c>
      <c r="G29" s="16">
        <v>60350</v>
      </c>
      <c r="H29" s="16">
        <v>43820</v>
      </c>
      <c r="I29">
        <f>Inputs_refs!$B$1-A29</f>
        <v>22.5</v>
      </c>
      <c r="J29" s="9">
        <f t="shared" si="17"/>
        <v>-0.23993371996685997</v>
      </c>
      <c r="K29" s="10">
        <f t="shared" si="18"/>
        <v>0.76006628003314003</v>
      </c>
      <c r="L29" s="11">
        <f t="shared" si="19"/>
        <v>-14480</v>
      </c>
      <c r="N29" s="9">
        <f t="shared" si="20"/>
        <v>0.27390223695111848</v>
      </c>
      <c r="O29" s="12">
        <f t="shared" si="21"/>
        <v>0.72609776304888152</v>
      </c>
      <c r="P29" s="11">
        <f t="shared" si="22"/>
        <v>-16530</v>
      </c>
      <c r="R29" s="35">
        <f t="shared" si="23"/>
        <v>-310100</v>
      </c>
      <c r="S29" s="38">
        <f t="shared" si="24"/>
        <v>-0.25691797845898923</v>
      </c>
      <c r="V29" s="10"/>
      <c r="W29" s="11">
        <f t="shared" si="25"/>
        <v>39542.381797936294</v>
      </c>
      <c r="X29" s="11">
        <f t="shared" si="26"/>
        <v>-9.7617941626282664E-2</v>
      </c>
      <c r="Z29" s="35">
        <f t="shared" si="27"/>
        <v>-354358.67923687468</v>
      </c>
      <c r="AA29" s="56">
        <f t="shared" si="13"/>
        <v>-0.29358631254090695</v>
      </c>
      <c r="AB29" s="9">
        <f t="shared" si="28"/>
        <v>-0.1248979687253251</v>
      </c>
      <c r="AC29" s="9"/>
      <c r="AD29" s="17">
        <f t="shared" si="29"/>
        <v>-0.1248979687253251</v>
      </c>
      <c r="AE29" s="102">
        <f t="shared" si="14"/>
        <v>3.6668334081917719E-2</v>
      </c>
      <c r="AF29" s="18">
        <f t="shared" si="30"/>
        <v>4.4691519511663398E-2</v>
      </c>
      <c r="AG29" s="9">
        <f t="shared" si="31"/>
        <v>2.2834377027262098E-3</v>
      </c>
    </row>
    <row r="30" spans="1:33" x14ac:dyDescent="0.2">
      <c r="A30" s="16">
        <v>1999</v>
      </c>
      <c r="B30" s="16">
        <v>142500</v>
      </c>
      <c r="C30" s="16">
        <v>0.04</v>
      </c>
      <c r="D30" s="16">
        <v>2.8000000000000001E-2</v>
      </c>
      <c r="E30" s="16">
        <v>61760</v>
      </c>
      <c r="F30" s="16">
        <v>47280</v>
      </c>
      <c r="G30" s="16">
        <v>61760</v>
      </c>
      <c r="H30" s="16">
        <v>45230</v>
      </c>
      <c r="I30">
        <f>Inputs_refs!$B$1-A30</f>
        <v>22.5</v>
      </c>
      <c r="J30" s="9">
        <f t="shared" si="17"/>
        <v>-0.2344559585492228</v>
      </c>
      <c r="K30" s="10">
        <f t="shared" si="18"/>
        <v>0.76554404145077726</v>
      </c>
      <c r="L30" s="11">
        <f t="shared" si="19"/>
        <v>-14480</v>
      </c>
      <c r="N30" s="9">
        <f t="shared" si="20"/>
        <v>0.26764896373056996</v>
      </c>
      <c r="O30" s="12">
        <f t="shared" si="21"/>
        <v>0.7323510362694301</v>
      </c>
      <c r="P30" s="11">
        <f t="shared" si="22"/>
        <v>-16530</v>
      </c>
      <c r="R30" s="35">
        <f t="shared" si="23"/>
        <v>-310100</v>
      </c>
      <c r="S30" s="38">
        <f t="shared" si="24"/>
        <v>-0.25105246113989638</v>
      </c>
      <c r="V30" s="10"/>
      <c r="W30" s="11">
        <f t="shared" si="25"/>
        <v>40757.876856473253</v>
      </c>
      <c r="X30" s="11">
        <f t="shared" si="26"/>
        <v>-9.8875152410496298E-2</v>
      </c>
      <c r="Z30" s="35">
        <f t="shared" si="27"/>
        <v>-356349.29920033645</v>
      </c>
      <c r="AA30" s="56">
        <f t="shared" si="13"/>
        <v>-0.28849522279819984</v>
      </c>
      <c r="AB30" s="9">
        <f t="shared" si="28"/>
        <v>-0.12978641828150614</v>
      </c>
      <c r="AC30" s="9"/>
      <c r="AD30" s="17">
        <f t="shared" si="29"/>
        <v>-0.12978641828150614</v>
      </c>
      <c r="AE30" s="102">
        <f t="shared" si="14"/>
        <v>3.7442761658303458E-2</v>
      </c>
      <c r="AF30" s="18">
        <f t="shared" si="30"/>
        <v>4.3358714043993232E-2</v>
      </c>
      <c r="AG30" s="9">
        <f t="shared" si="31"/>
        <v>2.2138852135560327E-3</v>
      </c>
    </row>
    <row r="31" spans="1:33" x14ac:dyDescent="0.2">
      <c r="A31" s="16">
        <v>1999</v>
      </c>
      <c r="B31" s="16">
        <v>147500</v>
      </c>
      <c r="C31" s="16">
        <v>0.04</v>
      </c>
      <c r="D31" s="16">
        <v>2.8000000000000001E-2</v>
      </c>
      <c r="E31" s="16">
        <v>63170</v>
      </c>
      <c r="F31" s="16">
        <v>48690</v>
      </c>
      <c r="G31" s="16">
        <v>63170</v>
      </c>
      <c r="H31" s="16">
        <v>46640</v>
      </c>
      <c r="I31">
        <f>Inputs_refs!$B$1-A31</f>
        <v>22.5</v>
      </c>
      <c r="J31" s="9">
        <f t="shared" si="17"/>
        <v>-0.22922273230964066</v>
      </c>
      <c r="K31" s="10">
        <f t="shared" si="18"/>
        <v>0.77077726769035937</v>
      </c>
      <c r="L31" s="11">
        <f t="shared" si="19"/>
        <v>-14480</v>
      </c>
      <c r="N31" s="9">
        <f t="shared" si="20"/>
        <v>0.26167484565458288</v>
      </c>
      <c r="O31" s="12">
        <f t="shared" si="21"/>
        <v>0.73832515434541712</v>
      </c>
      <c r="P31" s="11">
        <f t="shared" si="22"/>
        <v>-16530</v>
      </c>
      <c r="R31" s="35">
        <f t="shared" si="23"/>
        <v>-310100</v>
      </c>
      <c r="S31" s="38">
        <f t="shared" si="24"/>
        <v>-0.24544878898211175</v>
      </c>
      <c r="V31" s="10"/>
      <c r="W31" s="11">
        <f t="shared" si="25"/>
        <v>41973.371915010212</v>
      </c>
      <c r="X31" s="11">
        <f t="shared" si="26"/>
        <v>-0.10005634830595601</v>
      </c>
      <c r="Z31" s="35">
        <f t="shared" si="27"/>
        <v>-358339.91916379833</v>
      </c>
      <c r="AA31" s="56">
        <f t="shared" si="13"/>
        <v>-0.28363140665173209</v>
      </c>
      <c r="AB31" s="9">
        <f t="shared" si="28"/>
        <v>-0.13462055602503975</v>
      </c>
      <c r="AC31" s="9"/>
      <c r="AD31" s="17">
        <f t="shared" si="29"/>
        <v>-0.13462055602503975</v>
      </c>
      <c r="AE31" s="102">
        <f t="shared" si="14"/>
        <v>3.8182617669620333E-2</v>
      </c>
      <c r="AF31" s="18">
        <f t="shared" si="30"/>
        <v>4.2103101252823988E-2</v>
      </c>
      <c r="AG31" s="9">
        <f t="shared" si="31"/>
        <v>2.1484451883097E-3</v>
      </c>
    </row>
    <row r="32" spans="1:33" x14ac:dyDescent="0.2">
      <c r="A32" s="16">
        <v>1999</v>
      </c>
      <c r="B32" s="16">
        <v>200000</v>
      </c>
      <c r="C32" s="16">
        <v>0.04</v>
      </c>
      <c r="D32" s="16">
        <v>2.8000000000000001E-2</v>
      </c>
      <c r="E32" s="16">
        <v>77960</v>
      </c>
      <c r="F32" s="16">
        <v>63480</v>
      </c>
      <c r="G32" s="16">
        <v>77960</v>
      </c>
      <c r="H32" s="16">
        <v>61430</v>
      </c>
      <c r="I32">
        <f>Inputs_refs!$B$1-A32</f>
        <v>22.5</v>
      </c>
      <c r="J32" s="9">
        <f t="shared" si="17"/>
        <v>-0.18573627501282708</v>
      </c>
      <c r="K32" s="10">
        <f t="shared" si="18"/>
        <v>0.81426372498717292</v>
      </c>
      <c r="L32" s="11">
        <f t="shared" si="19"/>
        <v>-14480</v>
      </c>
      <c r="N32" s="9">
        <f t="shared" si="20"/>
        <v>0.21203181118522318</v>
      </c>
      <c r="O32" s="12">
        <f t="shared" si="21"/>
        <v>0.78796818881477682</v>
      </c>
      <c r="P32" s="11">
        <f t="shared" si="22"/>
        <v>-16530</v>
      </c>
      <c r="R32" s="35">
        <f t="shared" si="23"/>
        <v>-310100</v>
      </c>
      <c r="S32" s="38">
        <f t="shared" si="24"/>
        <v>-0.19888404309902513</v>
      </c>
      <c r="V32" s="10"/>
      <c r="W32" s="11">
        <f t="shared" si="25"/>
        <v>54723.139231153174</v>
      </c>
      <c r="X32" s="11">
        <f t="shared" si="26"/>
        <v>-0.10917891533203362</v>
      </c>
      <c r="Z32" s="35">
        <f t="shared" si="27"/>
        <v>-379220.25197202549</v>
      </c>
      <c r="AA32" s="56">
        <f t="shared" si="13"/>
        <v>-0.24321463056184292</v>
      </c>
      <c r="AB32" s="9">
        <f t="shared" si="28"/>
        <v>-0.18226941101532834</v>
      </c>
      <c r="AC32" s="9"/>
      <c r="AD32" s="17">
        <f t="shared" si="29"/>
        <v>-0.18226941101532834</v>
      </c>
      <c r="AE32" s="102">
        <f t="shared" si="14"/>
        <v>4.4330587462817789E-2</v>
      </c>
      <c r="AF32" s="18">
        <f t="shared" si="30"/>
        <v>3.2293635790800253E-2</v>
      </c>
      <c r="AG32" s="9">
        <f t="shared" si="31"/>
        <v>1.6399827802796585E-3</v>
      </c>
    </row>
    <row r="33" spans="1:33" x14ac:dyDescent="0.2">
      <c r="A33" s="16">
        <v>1994</v>
      </c>
      <c r="B33" s="16">
        <v>2500</v>
      </c>
      <c r="C33" s="16">
        <v>0.04</v>
      </c>
      <c r="D33" s="16">
        <v>2.8000000000000001E-2</v>
      </c>
      <c r="E33" s="16">
        <v>1630</v>
      </c>
      <c r="F33" s="16">
        <v>1270</v>
      </c>
      <c r="G33" s="16">
        <v>1630</v>
      </c>
      <c r="H33" s="16">
        <v>1090</v>
      </c>
      <c r="I33">
        <f>Inputs_refs!$B$1-A33</f>
        <v>27.5</v>
      </c>
      <c r="J33" s="9">
        <f t="shared" si="17"/>
        <v>-0.22085889570552147</v>
      </c>
      <c r="K33" s="10">
        <f t="shared" si="18"/>
        <v>0.77914110429447858</v>
      </c>
      <c r="L33" s="11">
        <f t="shared" si="19"/>
        <v>-360</v>
      </c>
      <c r="N33" s="9">
        <f t="shared" si="20"/>
        <v>0.33128834355828218</v>
      </c>
      <c r="O33" s="12">
        <f t="shared" si="21"/>
        <v>0.66871165644171782</v>
      </c>
      <c r="P33" s="11">
        <f t="shared" si="22"/>
        <v>-540</v>
      </c>
      <c r="R33" s="35">
        <f t="shared" si="23"/>
        <v>-9000</v>
      </c>
      <c r="S33" s="38">
        <f t="shared" si="24"/>
        <v>-0.27607361963190186</v>
      </c>
      <c r="V33" s="10"/>
      <c r="W33" s="11">
        <f t="shared" si="25"/>
        <v>1094.8076059162654</v>
      </c>
      <c r="X33" s="11">
        <f t="shared" si="26"/>
        <v>4.4106476296012862E-3</v>
      </c>
      <c r="Z33" s="35">
        <f t="shared" si="27"/>
        <v>-8992.9697543237598</v>
      </c>
      <c r="AA33" s="56">
        <f t="shared" si="13"/>
        <v>-0.27585796792404171</v>
      </c>
      <c r="AB33" s="9">
        <f t="shared" si="28"/>
        <v>7.8174906268978174E-4</v>
      </c>
      <c r="AC33" s="9"/>
      <c r="AD33" s="17">
        <f t="shared" si="29"/>
        <v>7.8174906268978174E-4</v>
      </c>
      <c r="AE33" s="102">
        <f t="shared" si="14"/>
        <v>-2.1565170786014276E-4</v>
      </c>
      <c r="AF33" s="18">
        <f t="shared" si="30"/>
        <v>0.14173228346456693</v>
      </c>
      <c r="AG33" s="9">
        <f t="shared" si="31"/>
        <v>7.6128346728283613E-3</v>
      </c>
    </row>
    <row r="34" spans="1:33" x14ac:dyDescent="0.2">
      <c r="A34" s="16">
        <v>1994</v>
      </c>
      <c r="B34" s="16">
        <v>7500</v>
      </c>
      <c r="C34" s="16">
        <v>0.04</v>
      </c>
      <c r="D34" s="16">
        <v>2.8000000000000001E-2</v>
      </c>
      <c r="E34" s="16">
        <v>4900</v>
      </c>
      <c r="F34" s="16">
        <v>3830</v>
      </c>
      <c r="G34" s="16">
        <v>4900</v>
      </c>
      <c r="H34" s="16">
        <v>3280</v>
      </c>
      <c r="I34">
        <f>Inputs_refs!$B$1-A34</f>
        <v>27.5</v>
      </c>
      <c r="J34" s="9">
        <f t="shared" si="17"/>
        <v>-0.21836734693877552</v>
      </c>
      <c r="K34" s="10">
        <f t="shared" si="18"/>
        <v>0.78163265306122454</v>
      </c>
      <c r="L34" s="11">
        <f t="shared" si="19"/>
        <v>-1070</v>
      </c>
      <c r="N34" s="9">
        <f t="shared" si="20"/>
        <v>0.33061224489795921</v>
      </c>
      <c r="O34" s="12">
        <f t="shared" si="21"/>
        <v>0.66938775510204085</v>
      </c>
      <c r="P34" s="11">
        <f t="shared" si="22"/>
        <v>-1620</v>
      </c>
      <c r="R34" s="35">
        <f t="shared" si="23"/>
        <v>-26900</v>
      </c>
      <c r="S34" s="38">
        <f t="shared" si="24"/>
        <v>-0.27448979591836736</v>
      </c>
      <c r="V34" s="10"/>
      <c r="W34" s="11">
        <f t="shared" si="25"/>
        <v>3301.663882408895</v>
      </c>
      <c r="X34" s="11">
        <f t="shared" si="26"/>
        <v>6.6048421978338436E-3</v>
      </c>
      <c r="Z34" s="35">
        <f t="shared" si="27"/>
        <v>-26807.145007133862</v>
      </c>
      <c r="AA34" s="56">
        <f t="shared" si="13"/>
        <v>-0.27354229599116187</v>
      </c>
      <c r="AB34" s="9">
        <f t="shared" si="28"/>
        <v>3.4638150702518819E-3</v>
      </c>
      <c r="AC34" s="9"/>
      <c r="AD34" s="17">
        <f t="shared" si="29"/>
        <v>3.4638150702518819E-3</v>
      </c>
      <c r="AE34" s="102">
        <f t="shared" si="14"/>
        <v>-9.4749992720549736E-4</v>
      </c>
      <c r="AF34" s="18">
        <f t="shared" si="30"/>
        <v>0.14360313315926893</v>
      </c>
      <c r="AG34" s="9">
        <f t="shared" si="31"/>
        <v>7.7211069668704502E-3</v>
      </c>
    </row>
    <row r="35" spans="1:33" x14ac:dyDescent="0.2">
      <c r="A35" s="16">
        <v>1994</v>
      </c>
      <c r="B35" s="16">
        <v>12500</v>
      </c>
      <c r="C35" s="16">
        <v>0.04</v>
      </c>
      <c r="D35" s="16">
        <v>2.8000000000000001E-2</v>
      </c>
      <c r="E35" s="16">
        <v>8180</v>
      </c>
      <c r="F35" s="16">
        <v>6390</v>
      </c>
      <c r="G35" s="16">
        <v>8180</v>
      </c>
      <c r="H35" s="16">
        <v>5480</v>
      </c>
      <c r="I35">
        <f>Inputs_refs!$B$1-A35</f>
        <v>27.5</v>
      </c>
      <c r="J35" s="9">
        <f t="shared" si="17"/>
        <v>-0.21882640586797067</v>
      </c>
      <c r="K35" s="10">
        <f t="shared" si="18"/>
        <v>0.78117359413202936</v>
      </c>
      <c r="L35" s="11">
        <f t="shared" si="19"/>
        <v>-1790</v>
      </c>
      <c r="N35" s="9">
        <f t="shared" si="20"/>
        <v>0.33007334963325186</v>
      </c>
      <c r="O35" s="12">
        <f t="shared" si="21"/>
        <v>0.66992665036674814</v>
      </c>
      <c r="P35" s="11">
        <f t="shared" si="22"/>
        <v>-2700</v>
      </c>
      <c r="R35" s="35">
        <f t="shared" si="23"/>
        <v>-44900</v>
      </c>
      <c r="S35" s="38">
        <f t="shared" si="24"/>
        <v>-0.27444987775061125</v>
      </c>
      <c r="V35" s="10"/>
      <c r="W35" s="11">
        <f t="shared" si="25"/>
        <v>5508.5201589015242</v>
      </c>
      <c r="X35" s="11">
        <f t="shared" si="26"/>
        <v>5.2044085586722914E-3</v>
      </c>
      <c r="Z35" s="35">
        <f t="shared" si="27"/>
        <v>-44821.320259943954</v>
      </c>
      <c r="AA35" s="56">
        <f t="shared" si="13"/>
        <v>-0.27396895024415618</v>
      </c>
      <c r="AB35" s="9">
        <f t="shared" si="28"/>
        <v>1.7554088009844062E-3</v>
      </c>
      <c r="AC35" s="9"/>
      <c r="AD35" s="17">
        <f t="shared" si="29"/>
        <v>1.7554088009844062E-3</v>
      </c>
      <c r="AE35" s="102">
        <f t="shared" si="14"/>
        <v>-4.8092750645506444E-4</v>
      </c>
      <c r="AF35" s="18">
        <f t="shared" si="30"/>
        <v>0.14241001564945227</v>
      </c>
      <c r="AG35" s="9">
        <f t="shared" si="31"/>
        <v>7.6520313657661987E-3</v>
      </c>
    </row>
    <row r="36" spans="1:33" x14ac:dyDescent="0.2">
      <c r="A36" s="16">
        <v>1994</v>
      </c>
      <c r="B36" s="16">
        <v>17500</v>
      </c>
      <c r="C36" s="16">
        <v>0.04</v>
      </c>
      <c r="D36" s="16">
        <v>2.8000000000000001E-2</v>
      </c>
      <c r="E36" s="16">
        <v>11470</v>
      </c>
      <c r="F36" s="16">
        <v>8950</v>
      </c>
      <c r="G36" s="16">
        <v>11470</v>
      </c>
      <c r="H36" s="16">
        <v>7680</v>
      </c>
      <c r="I36">
        <f>Inputs_refs!$B$1-A36</f>
        <v>27.5</v>
      </c>
      <c r="J36" s="9">
        <f t="shared" si="17"/>
        <v>-0.21970357454228423</v>
      </c>
      <c r="K36" s="10">
        <f t="shared" si="18"/>
        <v>0.78029642545771583</v>
      </c>
      <c r="L36" s="11">
        <f t="shared" si="19"/>
        <v>-2520</v>
      </c>
      <c r="N36" s="9">
        <f t="shared" si="20"/>
        <v>0.3304272013949433</v>
      </c>
      <c r="O36" s="12">
        <f t="shared" si="21"/>
        <v>0.6695727986050567</v>
      </c>
      <c r="P36" s="11">
        <f t="shared" si="22"/>
        <v>-3790</v>
      </c>
      <c r="R36" s="35">
        <f t="shared" si="23"/>
        <v>-63100</v>
      </c>
      <c r="S36" s="38">
        <f t="shared" si="24"/>
        <v>-0.27506538796861379</v>
      </c>
      <c r="V36" s="10"/>
      <c r="W36" s="11">
        <f t="shared" si="25"/>
        <v>7715.3764353941542</v>
      </c>
      <c r="X36" s="11">
        <f t="shared" si="26"/>
        <v>4.6063066919471629E-3</v>
      </c>
      <c r="Z36" s="35">
        <f t="shared" si="27"/>
        <v>-63035.495512754074</v>
      </c>
      <c r="AA36" s="56">
        <f t="shared" si="13"/>
        <v>-0.27478420014278149</v>
      </c>
      <c r="AB36" s="9">
        <f t="shared" si="28"/>
        <v>1.0233041990266327E-3</v>
      </c>
      <c r="AC36" s="9"/>
      <c r="AD36" s="17">
        <f t="shared" si="29"/>
        <v>1.0233041990266327E-3</v>
      </c>
      <c r="AE36" s="102">
        <f t="shared" si="14"/>
        <v>-2.811878258323075E-4</v>
      </c>
      <c r="AF36" s="18">
        <f t="shared" si="30"/>
        <v>0.14189944134078211</v>
      </c>
      <c r="AG36" s="9">
        <f t="shared" si="31"/>
        <v>7.6224995289131403E-3</v>
      </c>
    </row>
    <row r="37" spans="1:33" x14ac:dyDescent="0.2">
      <c r="A37" s="16">
        <v>1994</v>
      </c>
      <c r="B37" s="16">
        <v>22500</v>
      </c>
      <c r="C37" s="16">
        <v>0.04</v>
      </c>
      <c r="D37" s="16">
        <v>2.8000000000000001E-2</v>
      </c>
      <c r="E37" s="16">
        <v>14740</v>
      </c>
      <c r="F37" s="16">
        <v>11240</v>
      </c>
      <c r="G37" s="16">
        <v>14740</v>
      </c>
      <c r="H37" s="16">
        <v>9670</v>
      </c>
      <c r="I37">
        <f>Inputs_refs!$B$1-A37</f>
        <v>27.5</v>
      </c>
      <c r="J37" s="9">
        <f t="shared" si="17"/>
        <v>-0.23744911804613297</v>
      </c>
      <c r="K37" s="10">
        <f t="shared" si="18"/>
        <v>0.762550881953867</v>
      </c>
      <c r="L37" s="11">
        <f t="shared" si="19"/>
        <v>-3500</v>
      </c>
      <c r="N37" s="9">
        <f t="shared" si="20"/>
        <v>0.34396200814111261</v>
      </c>
      <c r="O37" s="12">
        <f t="shared" si="21"/>
        <v>0.65603799185888734</v>
      </c>
      <c r="P37" s="11">
        <f t="shared" si="22"/>
        <v>-5070</v>
      </c>
      <c r="R37" s="35">
        <f t="shared" si="23"/>
        <v>-85700</v>
      </c>
      <c r="S37" s="38">
        <f t="shared" si="24"/>
        <v>-0.29070556309362278</v>
      </c>
      <c r="V37" s="10"/>
      <c r="W37" s="11">
        <f t="shared" si="25"/>
        <v>9689.4783389754521</v>
      </c>
      <c r="X37" s="11">
        <f t="shared" si="26"/>
        <v>2.0143059953931812E-3</v>
      </c>
      <c r="Z37" s="35">
        <f t="shared" si="27"/>
        <v>-85868.488219369348</v>
      </c>
      <c r="AA37" s="56">
        <f t="shared" si="13"/>
        <v>-0.29127709708062871</v>
      </c>
      <c r="AB37" s="9">
        <f t="shared" si="28"/>
        <v>-1.9621658988441641E-3</v>
      </c>
      <c r="AC37" s="9"/>
      <c r="AD37" s="17">
        <f t="shared" si="29"/>
        <v>-1.9621658988441641E-3</v>
      </c>
      <c r="AE37" s="102">
        <f t="shared" si="14"/>
        <v>5.7153398700593439E-4</v>
      </c>
      <c r="AF37" s="18">
        <f t="shared" si="30"/>
        <v>0.1396797153024911</v>
      </c>
      <c r="AG37" s="9">
        <f t="shared" si="31"/>
        <v>7.4943033604079057E-3</v>
      </c>
    </row>
    <row r="38" spans="1:33" x14ac:dyDescent="0.2">
      <c r="A38" s="16">
        <v>1994</v>
      </c>
      <c r="B38" s="16">
        <v>27500</v>
      </c>
      <c r="C38" s="16">
        <v>0.04</v>
      </c>
      <c r="D38" s="16">
        <v>2.8000000000000001E-2</v>
      </c>
      <c r="E38" s="16">
        <v>18020</v>
      </c>
      <c r="F38" s="16">
        <v>13000</v>
      </c>
      <c r="G38" s="16">
        <v>18020</v>
      </c>
      <c r="H38" s="16">
        <v>11250</v>
      </c>
      <c r="I38">
        <f>Inputs_refs!$B$1-A38</f>
        <v>27.5</v>
      </c>
      <c r="J38" s="9">
        <f t="shared" si="17"/>
        <v>-0.27857935627081021</v>
      </c>
      <c r="K38" s="10">
        <f t="shared" si="18"/>
        <v>0.72142064372918979</v>
      </c>
      <c r="L38" s="11">
        <f t="shared" si="19"/>
        <v>-5020</v>
      </c>
      <c r="N38" s="9">
        <f t="shared" si="20"/>
        <v>0.37569367369589346</v>
      </c>
      <c r="O38" s="12">
        <f t="shared" si="21"/>
        <v>0.62430632630410654</v>
      </c>
      <c r="P38" s="11">
        <f t="shared" si="22"/>
        <v>-6770</v>
      </c>
      <c r="R38" s="35">
        <f t="shared" si="23"/>
        <v>-117900</v>
      </c>
      <c r="S38" s="38">
        <f t="shared" si="24"/>
        <v>-0.32713651498335183</v>
      </c>
      <c r="V38" s="10"/>
      <c r="W38" s="11">
        <f t="shared" si="25"/>
        <v>11206.692029064134</v>
      </c>
      <c r="X38" s="11">
        <f t="shared" si="26"/>
        <v>-3.8495974165214447E-3</v>
      </c>
      <c r="Z38" s="35">
        <f t="shared" si="27"/>
        <v>-118753.23370567628</v>
      </c>
      <c r="AA38" s="56">
        <f t="shared" si="13"/>
        <v>-0.32950397809566112</v>
      </c>
      <c r="AB38" s="9">
        <f t="shared" si="28"/>
        <v>-7.1849302882224884E-3</v>
      </c>
      <c r="AC38" s="9"/>
      <c r="AD38" s="17">
        <f t="shared" si="29"/>
        <v>-7.1849302882224884E-3</v>
      </c>
      <c r="AE38" s="102">
        <f t="shared" si="14"/>
        <v>2.3674631123092871E-3</v>
      </c>
      <c r="AF38" s="18">
        <f t="shared" si="30"/>
        <v>0.13461538461538461</v>
      </c>
      <c r="AG38" s="9">
        <f t="shared" si="31"/>
        <v>7.2029946265879108E-3</v>
      </c>
    </row>
    <row r="39" spans="1:33" x14ac:dyDescent="0.2">
      <c r="A39" s="16">
        <v>1994</v>
      </c>
      <c r="B39" s="16">
        <v>32500</v>
      </c>
      <c r="C39" s="16">
        <v>0.04</v>
      </c>
      <c r="D39" s="16">
        <v>2.8000000000000001E-2</v>
      </c>
      <c r="E39" s="16">
        <v>21290</v>
      </c>
      <c r="F39" s="16">
        <v>14440</v>
      </c>
      <c r="G39" s="16">
        <v>21290</v>
      </c>
      <c r="H39" s="16">
        <v>12590</v>
      </c>
      <c r="I39">
        <f>Inputs_refs!$B$1-A39</f>
        <v>27.5</v>
      </c>
      <c r="J39" s="9">
        <f t="shared" si="17"/>
        <v>-0.32174729920150308</v>
      </c>
      <c r="K39" s="10">
        <f t="shared" si="18"/>
        <v>0.67825270079849698</v>
      </c>
      <c r="L39" s="11">
        <f t="shared" si="19"/>
        <v>-6850</v>
      </c>
      <c r="N39" s="9">
        <f t="shared" si="20"/>
        <v>0.40864255519023013</v>
      </c>
      <c r="O39" s="12">
        <f t="shared" si="21"/>
        <v>0.59135744480976982</v>
      </c>
      <c r="P39" s="11">
        <f t="shared" si="22"/>
        <v>-8700</v>
      </c>
      <c r="R39" s="35">
        <f t="shared" si="23"/>
        <v>-155500</v>
      </c>
      <c r="S39" s="38">
        <f t="shared" si="24"/>
        <v>-0.3651949271958666</v>
      </c>
      <c r="V39" s="10"/>
      <c r="W39" s="11">
        <f t="shared" si="25"/>
        <v>12448.048684591238</v>
      </c>
      <c r="X39" s="11">
        <f t="shared" si="26"/>
        <v>-1.1274925767177263E-2</v>
      </c>
      <c r="Z39" s="35">
        <f t="shared" si="27"/>
        <v>-157386.20728538197</v>
      </c>
      <c r="AA39" s="56">
        <f t="shared" si="13"/>
        <v>-0.3696247235448144</v>
      </c>
      <c r="AB39" s="9">
        <f t="shared" si="28"/>
        <v>-1.1984578051123549E-2</v>
      </c>
      <c r="AC39" s="9"/>
      <c r="AD39" s="17">
        <f t="shared" si="29"/>
        <v>-1.1984578051123549E-2</v>
      </c>
      <c r="AE39" s="102">
        <f t="shared" si="14"/>
        <v>4.4297963489478009E-3</v>
      </c>
      <c r="AF39" s="18">
        <f t="shared" si="30"/>
        <v>0.12811634349030471</v>
      </c>
      <c r="AG39" s="9">
        <f t="shared" si="31"/>
        <v>6.8315225973748506E-3</v>
      </c>
    </row>
    <row r="40" spans="1:33" x14ac:dyDescent="0.2">
      <c r="A40" s="16">
        <v>1994</v>
      </c>
      <c r="B40" s="16">
        <v>37500</v>
      </c>
      <c r="C40" s="16">
        <v>0.04</v>
      </c>
      <c r="D40" s="16">
        <v>2.8000000000000001E-2</v>
      </c>
      <c r="E40" s="16">
        <v>24570</v>
      </c>
      <c r="F40" s="16">
        <v>15720</v>
      </c>
      <c r="G40" s="16">
        <v>24570</v>
      </c>
      <c r="H40" s="16">
        <v>13830</v>
      </c>
      <c r="I40">
        <f>Inputs_refs!$B$1-A40</f>
        <v>27.5</v>
      </c>
      <c r="J40" s="9">
        <f t="shared" si="17"/>
        <v>-0.36019536019536019</v>
      </c>
      <c r="K40" s="10">
        <f t="shared" si="18"/>
        <v>0.63980463980463975</v>
      </c>
      <c r="L40" s="11">
        <f t="shared" si="19"/>
        <v>-8850</v>
      </c>
      <c r="N40" s="9">
        <f t="shared" si="20"/>
        <v>0.43711843711843712</v>
      </c>
      <c r="O40" s="12">
        <f t="shared" si="21"/>
        <v>0.56288156288156288</v>
      </c>
      <c r="P40" s="11">
        <f t="shared" si="22"/>
        <v>-10740</v>
      </c>
      <c r="R40" s="35">
        <f t="shared" si="23"/>
        <v>-195900</v>
      </c>
      <c r="S40" s="38">
        <f t="shared" si="24"/>
        <v>-0.39865689865689868</v>
      </c>
      <c r="V40" s="10"/>
      <c r="W40" s="11">
        <f t="shared" si="25"/>
        <v>13551.476822837554</v>
      </c>
      <c r="X40" s="11">
        <f t="shared" si="26"/>
        <v>-2.0139058363155878E-2</v>
      </c>
      <c r="Z40" s="35">
        <f t="shared" si="27"/>
        <v>-199193.29491178703</v>
      </c>
      <c r="AA40" s="56">
        <f t="shared" si="13"/>
        <v>-0.40535876050424713</v>
      </c>
      <c r="AB40" s="9">
        <f t="shared" si="28"/>
        <v>-1.6533161486411829E-2</v>
      </c>
      <c r="AC40" s="9"/>
      <c r="AD40" s="17">
        <f t="shared" si="29"/>
        <v>-1.6533161486411829E-2</v>
      </c>
      <c r="AE40" s="102">
        <f t="shared" si="14"/>
        <v>6.7018618473484448E-3</v>
      </c>
      <c r="AF40" s="18">
        <f t="shared" si="30"/>
        <v>0.12022900763358779</v>
      </c>
      <c r="AG40" s="9">
        <f t="shared" si="31"/>
        <v>6.384215806640392E-3</v>
      </c>
    </row>
    <row r="41" spans="1:33" x14ac:dyDescent="0.2">
      <c r="A41" s="16">
        <v>1994</v>
      </c>
      <c r="B41" s="16">
        <v>42500</v>
      </c>
      <c r="C41" s="16">
        <v>0.04</v>
      </c>
      <c r="D41" s="16">
        <v>2.8000000000000001E-2</v>
      </c>
      <c r="E41" s="16">
        <v>27530</v>
      </c>
      <c r="F41" s="16">
        <v>16930</v>
      </c>
      <c r="G41" s="16">
        <v>27530</v>
      </c>
      <c r="H41" s="16">
        <v>15040</v>
      </c>
      <c r="I41">
        <f>Inputs_refs!$B$1-A41</f>
        <v>27.5</v>
      </c>
      <c r="J41" s="9">
        <f t="shared" si="17"/>
        <v>-0.3850345078096622</v>
      </c>
      <c r="K41" s="10">
        <f t="shared" si="18"/>
        <v>0.6149654921903378</v>
      </c>
      <c r="L41" s="11">
        <f t="shared" si="19"/>
        <v>-10600</v>
      </c>
      <c r="N41" s="9">
        <f t="shared" si="20"/>
        <v>0.45368688703232835</v>
      </c>
      <c r="O41" s="12">
        <f t="shared" si="21"/>
        <v>0.5463131129676716</v>
      </c>
      <c r="P41" s="11">
        <f t="shared" si="22"/>
        <v>-12490</v>
      </c>
      <c r="R41" s="35">
        <f t="shared" si="23"/>
        <v>-230900</v>
      </c>
      <c r="S41" s="38">
        <f t="shared" si="24"/>
        <v>-0.4193606974209953</v>
      </c>
      <c r="V41" s="10"/>
      <c r="W41" s="11">
        <f t="shared" si="25"/>
        <v>14594.561234773522</v>
      </c>
      <c r="X41" s="11">
        <f t="shared" si="26"/>
        <v>-2.9616939177292401E-2</v>
      </c>
      <c r="Z41" s="35">
        <f t="shared" si="27"/>
        <v>-235901.55743362306</v>
      </c>
      <c r="AA41" s="56">
        <f t="shared" si="13"/>
        <v>-0.42844452857541421</v>
      </c>
      <c r="AB41" s="9">
        <f t="shared" si="28"/>
        <v>-2.1201883904604486E-2</v>
      </c>
      <c r="AC41" s="9"/>
      <c r="AD41" s="17">
        <f t="shared" si="29"/>
        <v>-2.1201883904604486E-2</v>
      </c>
      <c r="AE41" s="102">
        <f t="shared" si="14"/>
        <v>9.0838311544189088E-3</v>
      </c>
      <c r="AF41" s="18">
        <f t="shared" si="30"/>
        <v>0.11163614884819846</v>
      </c>
      <c r="AG41" s="9">
        <f t="shared" si="31"/>
        <v>5.9012129176988504E-3</v>
      </c>
    </row>
    <row r="42" spans="1:33" x14ac:dyDescent="0.2">
      <c r="A42" s="16">
        <v>1994</v>
      </c>
      <c r="B42" s="16">
        <v>47500</v>
      </c>
      <c r="C42" s="16">
        <v>0.04</v>
      </c>
      <c r="D42" s="16">
        <v>2.8000000000000001E-2</v>
      </c>
      <c r="E42" s="16">
        <v>29840</v>
      </c>
      <c r="F42" s="16">
        <v>18140</v>
      </c>
      <c r="G42" s="16">
        <v>29840</v>
      </c>
      <c r="H42" s="16">
        <v>16250</v>
      </c>
      <c r="I42">
        <f>Inputs_refs!$B$1-A42</f>
        <v>27.5</v>
      </c>
      <c r="J42" s="9">
        <f t="shared" si="17"/>
        <v>-0.39209115281501339</v>
      </c>
      <c r="K42" s="10">
        <f t="shared" si="18"/>
        <v>0.60790884718498661</v>
      </c>
      <c r="L42" s="11">
        <f t="shared" si="19"/>
        <v>-11700</v>
      </c>
      <c r="N42" s="9">
        <f t="shared" si="20"/>
        <v>0.45542895442359249</v>
      </c>
      <c r="O42" s="12">
        <f t="shared" si="21"/>
        <v>0.54457104557640745</v>
      </c>
      <c r="P42" s="11">
        <f t="shared" si="22"/>
        <v>-13590</v>
      </c>
      <c r="R42" s="35">
        <f t="shared" si="23"/>
        <v>-252900</v>
      </c>
      <c r="S42" s="38">
        <f t="shared" si="24"/>
        <v>-0.42376005361930297</v>
      </c>
      <c r="V42" s="10"/>
      <c r="W42" s="11">
        <f t="shared" si="25"/>
        <v>15637.645646709492</v>
      </c>
      <c r="X42" s="11">
        <f t="shared" si="26"/>
        <v>-3.7683344817877405E-2</v>
      </c>
      <c r="Z42" s="35">
        <f t="shared" si="27"/>
        <v>-259609.8199554591</v>
      </c>
      <c r="AA42" s="56">
        <f t="shared" si="13"/>
        <v>-0.43500304952322233</v>
      </c>
      <c r="AB42" s="9">
        <f t="shared" si="28"/>
        <v>-2.5845786405962193E-2</v>
      </c>
      <c r="AC42" s="9"/>
      <c r="AD42" s="17">
        <f t="shared" si="29"/>
        <v>-2.5845786405962193E-2</v>
      </c>
      <c r="AE42" s="102">
        <f t="shared" si="14"/>
        <v>1.1242995903919362E-2</v>
      </c>
      <c r="AF42" s="18">
        <f t="shared" si="30"/>
        <v>0.10418963616317531</v>
      </c>
      <c r="AG42" s="9">
        <f t="shared" si="31"/>
        <v>5.4862222084232082E-3</v>
      </c>
    </row>
    <row r="43" spans="1:33" x14ac:dyDescent="0.2">
      <c r="A43" s="16">
        <v>1994</v>
      </c>
      <c r="B43" s="16">
        <v>52500</v>
      </c>
      <c r="C43" s="16">
        <v>0.04</v>
      </c>
      <c r="D43" s="16">
        <v>2.8000000000000001E-2</v>
      </c>
      <c r="E43" s="16">
        <v>31660</v>
      </c>
      <c r="F43" s="16">
        <v>19350</v>
      </c>
      <c r="G43" s="16">
        <v>31660</v>
      </c>
      <c r="H43" s="16">
        <v>17460</v>
      </c>
      <c r="I43">
        <f>Inputs_refs!$B$1-A43</f>
        <v>27.5</v>
      </c>
      <c r="J43" s="9">
        <f t="shared" si="17"/>
        <v>-0.38881869867340491</v>
      </c>
      <c r="K43" s="10">
        <f t="shared" si="18"/>
        <v>0.61118130132659509</v>
      </c>
      <c r="L43" s="11">
        <f t="shared" si="19"/>
        <v>-12310</v>
      </c>
      <c r="N43" s="9">
        <f t="shared" si="20"/>
        <v>0.4485154769425142</v>
      </c>
      <c r="O43" s="12">
        <f t="shared" si="21"/>
        <v>0.55148452305748574</v>
      </c>
      <c r="P43" s="11">
        <f t="shared" si="22"/>
        <v>-14200</v>
      </c>
      <c r="R43" s="35">
        <f t="shared" si="23"/>
        <v>-265100</v>
      </c>
      <c r="S43" s="38">
        <f t="shared" si="24"/>
        <v>-0.41866708780795958</v>
      </c>
      <c r="V43" s="10"/>
      <c r="W43" s="11">
        <f t="shared" si="25"/>
        <v>16680.730058645462</v>
      </c>
      <c r="X43" s="11">
        <f t="shared" si="26"/>
        <v>-4.4631726308965516E-2</v>
      </c>
      <c r="Z43" s="35">
        <f t="shared" si="27"/>
        <v>-273518.08247729507</v>
      </c>
      <c r="AA43" s="56">
        <f t="shared" si="13"/>
        <v>-0.43196159582642935</v>
      </c>
      <c r="AB43" s="9">
        <f t="shared" si="28"/>
        <v>-3.0777060152846984E-2</v>
      </c>
      <c r="AC43" s="9"/>
      <c r="AD43" s="17">
        <f t="shared" si="29"/>
        <v>-3.0777060152846984E-2</v>
      </c>
      <c r="AE43" s="102">
        <f t="shared" si="14"/>
        <v>1.3294508018469764E-2</v>
      </c>
      <c r="AF43" s="18">
        <f t="shared" si="30"/>
        <v>9.7674418604651161E-2</v>
      </c>
      <c r="AG43" s="9">
        <f t="shared" si="31"/>
        <v>5.1258114168271085E-3</v>
      </c>
    </row>
    <row r="44" spans="1:33" x14ac:dyDescent="0.2">
      <c r="A44" s="16">
        <v>1994</v>
      </c>
      <c r="B44" s="16">
        <v>57500</v>
      </c>
      <c r="C44" s="16">
        <v>0.04</v>
      </c>
      <c r="D44" s="16">
        <v>2.8000000000000001E-2</v>
      </c>
      <c r="E44" s="16">
        <v>33110</v>
      </c>
      <c r="F44" s="16">
        <v>20560</v>
      </c>
      <c r="G44" s="16">
        <v>33110</v>
      </c>
      <c r="H44" s="16">
        <v>18670</v>
      </c>
      <c r="I44">
        <f>Inputs_refs!$B$1-A44</f>
        <v>27.5</v>
      </c>
      <c r="J44" s="9">
        <f t="shared" si="17"/>
        <v>-0.37903956508607672</v>
      </c>
      <c r="K44" s="10">
        <f t="shared" si="18"/>
        <v>0.62096043491392328</v>
      </c>
      <c r="L44" s="11">
        <f t="shared" si="19"/>
        <v>-12550</v>
      </c>
      <c r="N44" s="9">
        <f t="shared" si="20"/>
        <v>0.43612201751736634</v>
      </c>
      <c r="O44" s="12">
        <f t="shared" si="21"/>
        <v>0.56387798248263366</v>
      </c>
      <c r="P44" s="11">
        <f t="shared" si="22"/>
        <v>-14440</v>
      </c>
      <c r="R44" s="35">
        <f t="shared" si="23"/>
        <v>-269900</v>
      </c>
      <c r="S44" s="38">
        <f t="shared" si="24"/>
        <v>-0.40758079130172153</v>
      </c>
      <c r="V44" s="10"/>
      <c r="W44" s="11">
        <f t="shared" si="25"/>
        <v>17723.81447058143</v>
      </c>
      <c r="X44" s="11">
        <f t="shared" si="26"/>
        <v>-5.0679460600887509E-2</v>
      </c>
      <c r="Z44" s="35">
        <f t="shared" si="27"/>
        <v>-280026.34499913111</v>
      </c>
      <c r="AA44" s="56">
        <f t="shared" si="13"/>
        <v>-0.42287276502435989</v>
      </c>
      <c r="AB44" s="9">
        <f t="shared" si="28"/>
        <v>-3.6162115386545249E-2</v>
      </c>
      <c r="AC44" s="9"/>
      <c r="AD44" s="17">
        <f t="shared" si="29"/>
        <v>-3.6162115386545249E-2</v>
      </c>
      <c r="AE44" s="102">
        <f t="shared" si="14"/>
        <v>1.5291973722638352E-2</v>
      </c>
      <c r="AF44" s="18">
        <f t="shared" si="30"/>
        <v>9.1926070038910512E-2</v>
      </c>
      <c r="AG44" s="9">
        <f t="shared" si="31"/>
        <v>4.8098695031645322E-3</v>
      </c>
    </row>
    <row r="45" spans="1:33" x14ac:dyDescent="0.2">
      <c r="A45" s="16">
        <v>1994</v>
      </c>
      <c r="B45" s="16">
        <v>62500</v>
      </c>
      <c r="C45" s="16">
        <v>0.04</v>
      </c>
      <c r="D45" s="16">
        <v>2.8000000000000001E-2</v>
      </c>
      <c r="E45" s="16">
        <v>34320</v>
      </c>
      <c r="F45" s="16">
        <v>21750</v>
      </c>
      <c r="G45" s="16">
        <v>34320</v>
      </c>
      <c r="H45" s="16">
        <v>19860</v>
      </c>
      <c r="I45">
        <f>Inputs_refs!$B$1-A45</f>
        <v>27.5</v>
      </c>
      <c r="J45" s="9">
        <f t="shared" si="17"/>
        <v>-0.36625874125874125</v>
      </c>
      <c r="K45" s="10">
        <f t="shared" si="18"/>
        <v>0.63374125874125875</v>
      </c>
      <c r="L45" s="11">
        <f t="shared" si="19"/>
        <v>-12570</v>
      </c>
      <c r="N45" s="9">
        <f t="shared" si="20"/>
        <v>0.42132867132867136</v>
      </c>
      <c r="O45" s="12">
        <f t="shared" si="21"/>
        <v>0.57867132867132864</v>
      </c>
      <c r="P45" s="11">
        <f t="shared" si="22"/>
        <v>-14460</v>
      </c>
      <c r="R45" s="35">
        <f t="shared" si="23"/>
        <v>-270300</v>
      </c>
      <c r="S45" s="38">
        <f t="shared" si="24"/>
        <v>-0.3937937062937063</v>
      </c>
      <c r="V45" s="10"/>
      <c r="W45" s="11">
        <f t="shared" si="25"/>
        <v>18749.657817857304</v>
      </c>
      <c r="X45" s="11">
        <f t="shared" si="26"/>
        <v>-5.5908468385835672E-2</v>
      </c>
      <c r="Z45" s="35">
        <f t="shared" si="27"/>
        <v>-282106.37177680456</v>
      </c>
      <c r="AA45" s="56">
        <f t="shared" si="13"/>
        <v>-0.41099413137646351</v>
      </c>
      <c r="AB45" s="9">
        <f t="shared" si="28"/>
        <v>-4.1850780265769626E-2</v>
      </c>
      <c r="AC45" s="9"/>
      <c r="AD45" s="17">
        <f t="shared" si="29"/>
        <v>-4.1850780265769626E-2</v>
      </c>
      <c r="AE45" s="102">
        <f t="shared" si="14"/>
        <v>1.7200425082757209E-2</v>
      </c>
      <c r="AF45" s="18">
        <f t="shared" si="30"/>
        <v>8.6896551724137933E-2</v>
      </c>
      <c r="AG45" s="9">
        <f t="shared" si="31"/>
        <v>4.5349906804357243E-3</v>
      </c>
    </row>
    <row r="46" spans="1:33" x14ac:dyDescent="0.2">
      <c r="A46" s="16">
        <v>1994</v>
      </c>
      <c r="B46" s="16">
        <v>67500</v>
      </c>
      <c r="C46" s="16">
        <v>0.04</v>
      </c>
      <c r="D46" s="16">
        <v>2.8000000000000001E-2</v>
      </c>
      <c r="E46" s="16">
        <v>35490</v>
      </c>
      <c r="F46" s="16">
        <v>22920</v>
      </c>
      <c r="G46" s="16">
        <v>35490</v>
      </c>
      <c r="H46" s="16">
        <v>21030</v>
      </c>
      <c r="I46">
        <f>Inputs_refs!$B$1-A46</f>
        <v>27.5</v>
      </c>
      <c r="J46" s="9">
        <f t="shared" si="17"/>
        <v>-0.35418427726120033</v>
      </c>
      <c r="K46" s="10">
        <f t="shared" si="18"/>
        <v>0.64581572273879961</v>
      </c>
      <c r="L46" s="11">
        <f t="shared" si="19"/>
        <v>-12570</v>
      </c>
      <c r="N46" s="9">
        <f t="shared" si="20"/>
        <v>0.40743871513102281</v>
      </c>
      <c r="O46" s="12">
        <f t="shared" si="21"/>
        <v>0.59256128486897719</v>
      </c>
      <c r="P46" s="11">
        <f t="shared" si="22"/>
        <v>-14460</v>
      </c>
      <c r="R46" s="35">
        <f t="shared" si="23"/>
        <v>-270300</v>
      </c>
      <c r="S46" s="38">
        <f t="shared" si="24"/>
        <v>-0.3808114961961116</v>
      </c>
      <c r="V46" s="10"/>
      <c r="W46" s="11">
        <f t="shared" si="25"/>
        <v>19758.260100473075</v>
      </c>
      <c r="X46" s="11">
        <f t="shared" si="26"/>
        <v>-6.0472653329858538E-2</v>
      </c>
      <c r="Z46" s="35">
        <f t="shared" si="27"/>
        <v>-283758.16281031544</v>
      </c>
      <c r="AA46" s="56">
        <f t="shared" si="13"/>
        <v>-0.39977199606975972</v>
      </c>
      <c r="AB46" s="9">
        <f t="shared" si="28"/>
        <v>-4.7428284272166825E-2</v>
      </c>
      <c r="AC46" s="9"/>
      <c r="AD46" s="17">
        <f t="shared" si="29"/>
        <v>-4.7428284272166825E-2</v>
      </c>
      <c r="AE46" s="102">
        <f t="shared" si="14"/>
        <v>1.8960499873648118E-2</v>
      </c>
      <c r="AF46" s="18">
        <f t="shared" si="30"/>
        <v>8.2460732984293197E-2</v>
      </c>
      <c r="AG46" s="9">
        <f t="shared" si="31"/>
        <v>4.2937504877560428E-3</v>
      </c>
    </row>
    <row r="47" spans="1:33" x14ac:dyDescent="0.2">
      <c r="A47" s="16">
        <v>1994</v>
      </c>
      <c r="B47" s="16">
        <v>72500</v>
      </c>
      <c r="C47" s="16">
        <v>0.04</v>
      </c>
      <c r="D47" s="16">
        <v>2.8000000000000001E-2</v>
      </c>
      <c r="E47" s="16">
        <v>36670</v>
      </c>
      <c r="F47" s="16">
        <v>24100</v>
      </c>
      <c r="G47" s="16">
        <v>36670</v>
      </c>
      <c r="H47" s="16">
        <v>22210</v>
      </c>
      <c r="I47">
        <f>Inputs_refs!$B$1-A47</f>
        <v>27.5</v>
      </c>
      <c r="J47" s="9">
        <f t="shared" si="17"/>
        <v>-0.34278701936187617</v>
      </c>
      <c r="K47" s="10">
        <f t="shared" si="18"/>
        <v>0.65721298063812383</v>
      </c>
      <c r="L47" s="11">
        <f t="shared" si="19"/>
        <v>-12570</v>
      </c>
      <c r="N47" s="9">
        <f t="shared" si="20"/>
        <v>0.3943277883828743</v>
      </c>
      <c r="O47" s="12">
        <f t="shared" si="21"/>
        <v>0.6056722116171257</v>
      </c>
      <c r="P47" s="11">
        <f t="shared" si="22"/>
        <v>-14460</v>
      </c>
      <c r="R47" s="35">
        <f t="shared" si="23"/>
        <v>-270300</v>
      </c>
      <c r="S47" s="38">
        <f t="shared" si="24"/>
        <v>-0.36855740387237523</v>
      </c>
      <c r="V47" s="10"/>
      <c r="W47" s="11">
        <f t="shared" si="25"/>
        <v>20775.482915418896</v>
      </c>
      <c r="X47" s="11">
        <f t="shared" si="26"/>
        <v>-6.4588792642102849E-2</v>
      </c>
      <c r="Z47" s="35">
        <f t="shared" si="27"/>
        <v>-285424.0717159076</v>
      </c>
      <c r="AA47" s="56">
        <f t="shared" si="13"/>
        <v>-0.38917926331593616</v>
      </c>
      <c r="AB47" s="9">
        <f t="shared" si="28"/>
        <v>-5.2988073588134885E-2</v>
      </c>
      <c r="AC47" s="9"/>
      <c r="AD47" s="17">
        <f t="shared" si="29"/>
        <v>-5.2988073588134885E-2</v>
      </c>
      <c r="AE47" s="102">
        <f t="shared" si="14"/>
        <v>2.062185944356093E-2</v>
      </c>
      <c r="AF47" s="18">
        <f t="shared" si="30"/>
        <v>7.8423236514522821E-2</v>
      </c>
      <c r="AG47" s="9">
        <f t="shared" si="31"/>
        <v>4.0751341429990928E-3</v>
      </c>
    </row>
    <row r="48" spans="1:33" x14ac:dyDescent="0.2">
      <c r="A48" s="16">
        <v>1994</v>
      </c>
      <c r="B48" s="16">
        <v>77500</v>
      </c>
      <c r="C48" s="16">
        <v>0.04</v>
      </c>
      <c r="D48" s="16">
        <v>2.8000000000000001E-2</v>
      </c>
      <c r="E48" s="16">
        <v>37850</v>
      </c>
      <c r="F48" s="16">
        <v>25280</v>
      </c>
      <c r="G48" s="16">
        <v>37850</v>
      </c>
      <c r="H48" s="16">
        <v>23390</v>
      </c>
      <c r="I48">
        <f>Inputs_refs!$B$1-A48</f>
        <v>27.5</v>
      </c>
      <c r="J48" s="9">
        <f t="shared" si="17"/>
        <v>-0.33210039630118893</v>
      </c>
      <c r="K48" s="10">
        <f t="shared" si="18"/>
        <v>0.66789960369881107</v>
      </c>
      <c r="L48" s="11">
        <f t="shared" si="19"/>
        <v>-12570</v>
      </c>
      <c r="N48" s="9">
        <f t="shared" si="20"/>
        <v>0.38203434610303832</v>
      </c>
      <c r="O48" s="12">
        <f t="shared" si="21"/>
        <v>0.61796565389696168</v>
      </c>
      <c r="P48" s="11">
        <f t="shared" si="22"/>
        <v>-14460</v>
      </c>
      <c r="R48" s="35">
        <f t="shared" si="23"/>
        <v>-270300</v>
      </c>
      <c r="S48" s="38">
        <f t="shared" si="24"/>
        <v>-0.35706737120211363</v>
      </c>
      <c r="V48" s="10"/>
      <c r="W48" s="11">
        <f t="shared" si="25"/>
        <v>21792.705730364716</v>
      </c>
      <c r="X48" s="11">
        <f t="shared" si="26"/>
        <v>-6.8289622472650011E-2</v>
      </c>
      <c r="Z48" s="35">
        <f t="shared" si="27"/>
        <v>-287089.98062149977</v>
      </c>
      <c r="AA48" s="56">
        <f t="shared" si="13"/>
        <v>-0.37924700214200763</v>
      </c>
      <c r="AB48" s="9">
        <f t="shared" si="28"/>
        <v>-5.848333886523098E-2</v>
      </c>
      <c r="AC48" s="9"/>
      <c r="AD48" s="17">
        <f t="shared" si="29"/>
        <v>-5.848333886523098E-2</v>
      </c>
      <c r="AE48" s="102">
        <f t="shared" si="14"/>
        <v>2.2179630939894002E-2</v>
      </c>
      <c r="AF48" s="18">
        <f t="shared" si="30"/>
        <v>7.4762658227848097E-2</v>
      </c>
      <c r="AG48" s="9">
        <f t="shared" si="31"/>
        <v>3.8777116178044801E-3</v>
      </c>
    </row>
    <row r="49" spans="1:33" x14ac:dyDescent="0.2">
      <c r="A49" s="16">
        <v>1994</v>
      </c>
      <c r="B49" s="16">
        <v>82500</v>
      </c>
      <c r="C49" s="16">
        <v>0.04</v>
      </c>
      <c r="D49" s="16">
        <v>2.8000000000000001E-2</v>
      </c>
      <c r="E49" s="16">
        <v>39030</v>
      </c>
      <c r="F49" s="16">
        <v>26450</v>
      </c>
      <c r="G49" s="16">
        <v>39030</v>
      </c>
      <c r="H49" s="16">
        <v>24560</v>
      </c>
      <c r="I49">
        <f>Inputs_refs!$B$1-A49</f>
        <v>27.5</v>
      </c>
      <c r="J49" s="9">
        <f t="shared" si="17"/>
        <v>-0.32231616705098642</v>
      </c>
      <c r="K49" s="10">
        <f t="shared" si="18"/>
        <v>0.67768383294901358</v>
      </c>
      <c r="L49" s="11">
        <f t="shared" si="19"/>
        <v>-12580</v>
      </c>
      <c r="N49" s="9">
        <f t="shared" si="20"/>
        <v>0.37074045605944145</v>
      </c>
      <c r="O49" s="12">
        <f t="shared" si="21"/>
        <v>0.6292595439405585</v>
      </c>
      <c r="P49" s="11">
        <f t="shared" si="22"/>
        <v>-14470</v>
      </c>
      <c r="R49" s="35">
        <f t="shared" si="23"/>
        <v>-270500</v>
      </c>
      <c r="S49" s="38">
        <f t="shared" si="24"/>
        <v>-0.34652831155521396</v>
      </c>
      <c r="V49" s="10"/>
      <c r="W49" s="11">
        <f t="shared" si="25"/>
        <v>22801.308012980488</v>
      </c>
      <c r="X49" s="11">
        <f t="shared" si="26"/>
        <v>-7.1607979927504575E-2</v>
      </c>
      <c r="Z49" s="35">
        <f t="shared" si="27"/>
        <v>-288941.77165501058</v>
      </c>
      <c r="AA49" s="56">
        <f t="shared" si="13"/>
        <v>-0.37015343537664691</v>
      </c>
      <c r="AB49" s="9">
        <f t="shared" si="28"/>
        <v>-6.3825218310869944E-2</v>
      </c>
      <c r="AC49" s="9"/>
      <c r="AD49" s="17">
        <f t="shared" si="29"/>
        <v>-6.3825218310869944E-2</v>
      </c>
      <c r="AE49" s="102">
        <f t="shared" si="14"/>
        <v>2.3625123821432947E-2</v>
      </c>
      <c r="AF49" s="18">
        <f t="shared" si="30"/>
        <v>7.1455576559546319E-2</v>
      </c>
      <c r="AG49" s="9">
        <f t="shared" si="31"/>
        <v>3.6999908539080417E-3</v>
      </c>
    </row>
    <row r="50" spans="1:33" x14ac:dyDescent="0.2">
      <c r="A50" s="16">
        <v>1994</v>
      </c>
      <c r="B50" s="16">
        <v>87500</v>
      </c>
      <c r="C50" s="16">
        <v>0.04</v>
      </c>
      <c r="D50" s="16">
        <v>2.8000000000000001E-2</v>
      </c>
      <c r="E50" s="16">
        <v>40200</v>
      </c>
      <c r="F50" s="16">
        <v>27630</v>
      </c>
      <c r="G50" s="16">
        <v>40200</v>
      </c>
      <c r="H50" s="16">
        <v>25740</v>
      </c>
      <c r="I50">
        <f>Inputs_refs!$B$1-A50</f>
        <v>27.5</v>
      </c>
      <c r="J50" s="9">
        <f t="shared" si="17"/>
        <v>-0.31268656716417909</v>
      </c>
      <c r="K50" s="10">
        <f t="shared" si="18"/>
        <v>0.68731343283582091</v>
      </c>
      <c r="L50" s="11">
        <f t="shared" si="19"/>
        <v>-12570</v>
      </c>
      <c r="N50" s="9">
        <f t="shared" si="20"/>
        <v>0.35970149253731343</v>
      </c>
      <c r="O50" s="12">
        <f t="shared" si="21"/>
        <v>0.64029850746268657</v>
      </c>
      <c r="P50" s="11">
        <f t="shared" si="22"/>
        <v>-14460</v>
      </c>
      <c r="R50" s="35">
        <f t="shared" si="23"/>
        <v>-270300</v>
      </c>
      <c r="S50" s="38">
        <f t="shared" si="24"/>
        <v>-0.33619402985074626</v>
      </c>
      <c r="V50" s="10"/>
      <c r="W50" s="11">
        <f t="shared" si="25"/>
        <v>23818.530827926312</v>
      </c>
      <c r="X50" s="11">
        <f t="shared" si="26"/>
        <v>-7.4649151984214776E-2</v>
      </c>
      <c r="Z50" s="35">
        <f t="shared" si="27"/>
        <v>-290407.68056060275</v>
      </c>
      <c r="AA50" s="56">
        <f t="shared" si="13"/>
        <v>-0.36120358278681935</v>
      </c>
      <c r="AB50" s="9">
        <f t="shared" si="28"/>
        <v>-6.9239492983749248E-2</v>
      </c>
      <c r="AC50" s="9"/>
      <c r="AD50" s="17">
        <f t="shared" si="29"/>
        <v>-6.9239492983749248E-2</v>
      </c>
      <c r="AE50" s="102">
        <f t="shared" si="14"/>
        <v>2.5009552936073098E-2</v>
      </c>
      <c r="AF50" s="18">
        <f t="shared" si="30"/>
        <v>6.8403908794788276E-2</v>
      </c>
      <c r="AG50" s="9">
        <f t="shared" si="31"/>
        <v>3.5365285382711331E-3</v>
      </c>
    </row>
    <row r="51" spans="1:33" x14ac:dyDescent="0.2">
      <c r="A51" s="16">
        <v>1994</v>
      </c>
      <c r="B51" s="16">
        <v>92500</v>
      </c>
      <c r="C51" s="16">
        <v>0.04</v>
      </c>
      <c r="D51" s="16">
        <v>2.8000000000000001E-2</v>
      </c>
      <c r="E51" s="16">
        <v>41380</v>
      </c>
      <c r="F51" s="16">
        <v>28810</v>
      </c>
      <c r="G51" s="16">
        <v>41380</v>
      </c>
      <c r="H51" s="16">
        <v>26920</v>
      </c>
      <c r="I51">
        <f>Inputs_refs!$B$1-A51</f>
        <v>27.5</v>
      </c>
      <c r="J51" s="9">
        <f t="shared" si="17"/>
        <v>-0.30376993716771389</v>
      </c>
      <c r="K51" s="10">
        <f t="shared" si="18"/>
        <v>0.69623006283228617</v>
      </c>
      <c r="L51" s="11">
        <f t="shared" si="19"/>
        <v>-12570</v>
      </c>
      <c r="N51" s="9">
        <f t="shared" si="20"/>
        <v>0.34944417593040117</v>
      </c>
      <c r="O51" s="12">
        <f t="shared" si="21"/>
        <v>0.65055582406959889</v>
      </c>
      <c r="P51" s="11">
        <f t="shared" si="22"/>
        <v>-14460</v>
      </c>
      <c r="R51" s="35">
        <f t="shared" si="23"/>
        <v>-270300</v>
      </c>
      <c r="S51" s="38">
        <f t="shared" si="24"/>
        <v>-0.32660705654905753</v>
      </c>
      <c r="V51" s="10"/>
      <c r="W51" s="11">
        <f t="shared" si="25"/>
        <v>24835.753642872132</v>
      </c>
      <c r="X51" s="11">
        <f t="shared" si="26"/>
        <v>-7.7423713117677109E-2</v>
      </c>
      <c r="Z51" s="35">
        <f t="shared" si="27"/>
        <v>-292073.58946619497</v>
      </c>
      <c r="AA51" s="56">
        <f t="shared" si="13"/>
        <v>-0.35291637199878562</v>
      </c>
      <c r="AB51" s="9">
        <f t="shared" si="28"/>
        <v>-7.4548299645953026E-2</v>
      </c>
      <c r="AC51" s="9"/>
      <c r="AD51" s="17">
        <f t="shared" si="29"/>
        <v>-7.4548299645953026E-2</v>
      </c>
      <c r="AE51" s="102">
        <f t="shared" si="14"/>
        <v>2.6309315449728088E-2</v>
      </c>
      <c r="AF51" s="18">
        <f t="shared" si="30"/>
        <v>6.5602221450885109E-2</v>
      </c>
      <c r="AG51" s="9">
        <f t="shared" si="31"/>
        <v>3.3869036742379954E-3</v>
      </c>
    </row>
    <row r="52" spans="1:33" x14ac:dyDescent="0.2">
      <c r="A52" s="16">
        <v>1994</v>
      </c>
      <c r="B52" s="16">
        <v>97500</v>
      </c>
      <c r="C52" s="16">
        <v>0.04</v>
      </c>
      <c r="D52" s="16">
        <v>2.8000000000000001E-2</v>
      </c>
      <c r="E52" s="16">
        <v>42560</v>
      </c>
      <c r="F52" s="16">
        <v>29980</v>
      </c>
      <c r="G52" s="16">
        <v>42560</v>
      </c>
      <c r="H52" s="16">
        <v>28090</v>
      </c>
      <c r="I52">
        <f>Inputs_refs!$B$1-A52</f>
        <v>27.5</v>
      </c>
      <c r="J52" s="9">
        <f t="shared" si="17"/>
        <v>-0.29558270676691728</v>
      </c>
      <c r="K52" s="10">
        <f t="shared" si="18"/>
        <v>0.70441729323308266</v>
      </c>
      <c r="L52" s="11">
        <f t="shared" si="19"/>
        <v>-12580</v>
      </c>
      <c r="N52" s="9">
        <f t="shared" si="20"/>
        <v>0.33999060150375937</v>
      </c>
      <c r="O52" s="12">
        <f t="shared" si="21"/>
        <v>0.66000939849624063</v>
      </c>
      <c r="P52" s="11">
        <f t="shared" si="22"/>
        <v>-14470</v>
      </c>
      <c r="R52" s="35">
        <f t="shared" si="23"/>
        <v>-270500</v>
      </c>
      <c r="S52" s="38">
        <f t="shared" si="24"/>
        <v>-0.31778665413533835</v>
      </c>
      <c r="V52" s="10"/>
      <c r="W52" s="11">
        <f t="shared" si="25"/>
        <v>25844.355925487904</v>
      </c>
      <c r="X52" s="11">
        <f t="shared" si="26"/>
        <v>-7.9944609274193529E-2</v>
      </c>
      <c r="Z52" s="35">
        <f t="shared" si="27"/>
        <v>-293925.38049970579</v>
      </c>
      <c r="AA52" s="56">
        <f t="shared" si="13"/>
        <v>-0.34530707295548141</v>
      </c>
      <c r="AB52" s="9">
        <f t="shared" si="28"/>
        <v>-7.9698393040709997E-2</v>
      </c>
      <c r="AC52" s="9"/>
      <c r="AD52" s="17">
        <f t="shared" si="29"/>
        <v>-7.9698393040709997E-2</v>
      </c>
      <c r="AE52" s="102">
        <f t="shared" si="14"/>
        <v>2.7520418820143056E-2</v>
      </c>
      <c r="AF52" s="18">
        <f t="shared" si="30"/>
        <v>6.3042028018679114E-2</v>
      </c>
      <c r="AG52" s="9">
        <f t="shared" si="31"/>
        <v>3.2505480700556477E-3</v>
      </c>
    </row>
    <row r="53" spans="1:33" x14ac:dyDescent="0.2">
      <c r="A53" s="16">
        <v>1994</v>
      </c>
      <c r="B53" s="16">
        <v>102500</v>
      </c>
      <c r="C53" s="16">
        <v>0.04</v>
      </c>
      <c r="D53" s="16">
        <v>2.8000000000000001E-2</v>
      </c>
      <c r="E53" s="16">
        <v>43730</v>
      </c>
      <c r="F53" s="16">
        <v>31160</v>
      </c>
      <c r="G53" s="16">
        <v>43730</v>
      </c>
      <c r="H53" s="16">
        <v>29270</v>
      </c>
      <c r="I53">
        <f>Inputs_refs!$B$1-A53</f>
        <v>27.5</v>
      </c>
      <c r="J53" s="9">
        <f t="shared" si="17"/>
        <v>-0.28744568945803795</v>
      </c>
      <c r="K53" s="10">
        <f t="shared" si="18"/>
        <v>0.71255431054196205</v>
      </c>
      <c r="L53" s="11">
        <f t="shared" si="19"/>
        <v>-12570</v>
      </c>
      <c r="N53" s="9">
        <f t="shared" si="20"/>
        <v>0.33066544706151385</v>
      </c>
      <c r="O53" s="12">
        <f t="shared" si="21"/>
        <v>0.6693345529384862</v>
      </c>
      <c r="P53" s="11">
        <f t="shared" si="22"/>
        <v>-14460</v>
      </c>
      <c r="R53" s="35">
        <f t="shared" si="23"/>
        <v>-270300</v>
      </c>
      <c r="S53" s="38">
        <f t="shared" si="24"/>
        <v>-0.30905556825977587</v>
      </c>
      <c r="V53" s="10"/>
      <c r="W53" s="11">
        <f t="shared" si="25"/>
        <v>26861.578740433724</v>
      </c>
      <c r="X53" s="11">
        <f t="shared" si="26"/>
        <v>-8.2282926531133435E-2</v>
      </c>
      <c r="Z53" s="35">
        <f t="shared" si="27"/>
        <v>-295391.28940529795</v>
      </c>
      <c r="AA53" s="56">
        <f t="shared" si="13"/>
        <v>-0.33774444249405211</v>
      </c>
      <c r="AB53" s="9">
        <f t="shared" si="28"/>
        <v>-8.4942550119922161E-2</v>
      </c>
      <c r="AC53" s="9"/>
      <c r="AD53" s="17">
        <f t="shared" si="29"/>
        <v>-8.4942550119922161E-2</v>
      </c>
      <c r="AE53" s="102">
        <f t="shared" si="14"/>
        <v>2.868887423427624E-2</v>
      </c>
      <c r="AF53" s="18">
        <f t="shared" si="30"/>
        <v>6.0654685494223363E-2</v>
      </c>
      <c r="AG53" s="9">
        <f t="shared" si="31"/>
        <v>3.1237170270406178E-3</v>
      </c>
    </row>
    <row r="54" spans="1:33" x14ac:dyDescent="0.2">
      <c r="A54" s="16">
        <v>1994</v>
      </c>
      <c r="B54" s="16">
        <v>107500</v>
      </c>
      <c r="C54" s="16">
        <v>0.04</v>
      </c>
      <c r="D54" s="16">
        <v>2.8000000000000001E-2</v>
      </c>
      <c r="E54" s="16">
        <v>44910</v>
      </c>
      <c r="F54" s="16">
        <v>32340</v>
      </c>
      <c r="G54" s="16">
        <v>44910</v>
      </c>
      <c r="H54" s="16">
        <v>30450</v>
      </c>
      <c r="I54">
        <f>Inputs_refs!$B$1-A54</f>
        <v>27.5</v>
      </c>
      <c r="J54" s="9">
        <f t="shared" si="17"/>
        <v>-0.27989311957247831</v>
      </c>
      <c r="K54" s="10">
        <f t="shared" si="18"/>
        <v>0.72010688042752169</v>
      </c>
      <c r="L54" s="11">
        <f t="shared" si="19"/>
        <v>-12570</v>
      </c>
      <c r="N54" s="9">
        <f t="shared" si="20"/>
        <v>0.32197728790915164</v>
      </c>
      <c r="O54" s="12">
        <f t="shared" si="21"/>
        <v>0.67802271209084841</v>
      </c>
      <c r="P54" s="11">
        <f t="shared" si="22"/>
        <v>-14460</v>
      </c>
      <c r="R54" s="35">
        <f t="shared" si="23"/>
        <v>-270300</v>
      </c>
      <c r="S54" s="38">
        <f t="shared" si="24"/>
        <v>-0.30093520374081495</v>
      </c>
      <c r="V54" s="10"/>
      <c r="W54" s="11">
        <f t="shared" si="25"/>
        <v>27878.801555379549</v>
      </c>
      <c r="X54" s="11">
        <f t="shared" si="26"/>
        <v>-8.4440014601656857E-2</v>
      </c>
      <c r="Z54" s="35">
        <f t="shared" si="27"/>
        <v>-297057.19831089012</v>
      </c>
      <c r="AA54" s="56">
        <f t="shared" si="13"/>
        <v>-0.33072500368613905</v>
      </c>
      <c r="AB54" s="9">
        <f t="shared" si="28"/>
        <v>-9.0074229687196236E-2</v>
      </c>
      <c r="AC54" s="9"/>
      <c r="AD54" s="17">
        <f t="shared" si="29"/>
        <v>-9.0074229687196236E-2</v>
      </c>
      <c r="AE54" s="102">
        <f t="shared" si="14"/>
        <v>2.9789799945324102E-2</v>
      </c>
      <c r="AF54" s="18">
        <f t="shared" si="30"/>
        <v>5.844155844155844E-2</v>
      </c>
      <c r="AG54" s="9">
        <f t="shared" si="31"/>
        <v>3.0064146567800876E-3</v>
      </c>
    </row>
    <row r="55" spans="1:33" x14ac:dyDescent="0.2">
      <c r="A55" s="16">
        <v>1994</v>
      </c>
      <c r="B55" s="16">
        <v>112500</v>
      </c>
      <c r="C55" s="16">
        <v>0.04</v>
      </c>
      <c r="D55" s="16">
        <v>2.8000000000000001E-2</v>
      </c>
      <c r="E55" s="16">
        <v>46090</v>
      </c>
      <c r="F55" s="16">
        <v>33520</v>
      </c>
      <c r="G55" s="16">
        <v>46090</v>
      </c>
      <c r="H55" s="16">
        <v>31630</v>
      </c>
      <c r="I55">
        <f>Inputs_refs!$B$1-A55</f>
        <v>27.5</v>
      </c>
      <c r="J55" s="9">
        <f t="shared" si="17"/>
        <v>-0.27272727272727271</v>
      </c>
      <c r="K55" s="10">
        <f t="shared" si="18"/>
        <v>0.72727272727272729</v>
      </c>
      <c r="L55" s="11">
        <f t="shared" si="19"/>
        <v>-12570</v>
      </c>
      <c r="N55" s="9">
        <f t="shared" si="20"/>
        <v>0.31373399869819918</v>
      </c>
      <c r="O55" s="12">
        <f t="shared" si="21"/>
        <v>0.68626600130180082</v>
      </c>
      <c r="P55" s="11">
        <f t="shared" si="22"/>
        <v>-14460</v>
      </c>
      <c r="R55" s="35">
        <f t="shared" si="23"/>
        <v>-270300</v>
      </c>
      <c r="S55" s="38">
        <f t="shared" si="24"/>
        <v>-0.29323063571273594</v>
      </c>
      <c r="V55" s="10"/>
      <c r="W55" s="11">
        <f t="shared" si="25"/>
        <v>28896.024370325369</v>
      </c>
      <c r="X55" s="11">
        <f t="shared" si="26"/>
        <v>-8.6436156486709798E-2</v>
      </c>
      <c r="Z55" s="35">
        <f t="shared" si="27"/>
        <v>-298723.10721648228</v>
      </c>
      <c r="AA55" s="56">
        <f t="shared" si="13"/>
        <v>-0.32406498938650713</v>
      </c>
      <c r="AB55" s="9">
        <f t="shared" si="28"/>
        <v>-9.514867290090244E-2</v>
      </c>
      <c r="AC55" s="9"/>
      <c r="AD55" s="17">
        <f t="shared" si="29"/>
        <v>-9.514867290090244E-2</v>
      </c>
      <c r="AE55" s="102">
        <f t="shared" si="14"/>
        <v>3.0834353673771187E-2</v>
      </c>
      <c r="AF55" s="18">
        <f t="shared" si="30"/>
        <v>5.6384248210023864E-2</v>
      </c>
      <c r="AG55" s="9">
        <f t="shared" si="31"/>
        <v>2.8976057281262513E-3</v>
      </c>
    </row>
    <row r="56" spans="1:33" x14ac:dyDescent="0.2">
      <c r="A56" s="16">
        <v>1994</v>
      </c>
      <c r="B56" s="16">
        <v>117500</v>
      </c>
      <c r="C56" s="16">
        <v>0.04</v>
      </c>
      <c r="D56" s="16">
        <v>2.8000000000000001E-2</v>
      </c>
      <c r="E56" s="16">
        <v>47260</v>
      </c>
      <c r="F56" s="16">
        <v>34690</v>
      </c>
      <c r="G56" s="16">
        <v>47260</v>
      </c>
      <c r="H56" s="16">
        <v>32800</v>
      </c>
      <c r="I56">
        <f>Inputs_refs!$B$1-A56</f>
        <v>27.5</v>
      </c>
      <c r="J56" s="9">
        <f t="shared" si="17"/>
        <v>-0.26597545493017349</v>
      </c>
      <c r="K56" s="10">
        <f t="shared" si="18"/>
        <v>0.73402454506982651</v>
      </c>
      <c r="L56" s="11">
        <f t="shared" si="19"/>
        <v>-12570</v>
      </c>
      <c r="N56" s="9">
        <f t="shared" si="20"/>
        <v>0.30596699111299197</v>
      </c>
      <c r="O56" s="12">
        <f t="shared" si="21"/>
        <v>0.69403300888700803</v>
      </c>
      <c r="P56" s="11">
        <f t="shared" si="22"/>
        <v>-14460</v>
      </c>
      <c r="R56" s="35">
        <f t="shared" si="23"/>
        <v>-270300</v>
      </c>
      <c r="S56" s="38">
        <f t="shared" si="24"/>
        <v>-0.28597122302158273</v>
      </c>
      <c r="V56" s="10"/>
      <c r="W56" s="11">
        <f t="shared" si="25"/>
        <v>29904.62665294114</v>
      </c>
      <c r="X56" s="11">
        <f t="shared" si="26"/>
        <v>-8.827357765423352E-2</v>
      </c>
      <c r="Z56" s="35">
        <f t="shared" si="27"/>
        <v>-300374.8982499931</v>
      </c>
      <c r="AA56" s="56">
        <f t="shared" si="13"/>
        <v>-0.31778977808928599</v>
      </c>
      <c r="AB56" s="9">
        <f t="shared" si="28"/>
        <v>-0.10012453911832092</v>
      </c>
      <c r="AC56" s="9"/>
      <c r="AD56" s="17">
        <f t="shared" si="29"/>
        <v>-0.10012453911832092</v>
      </c>
      <c r="AE56" s="102">
        <f t="shared" si="14"/>
        <v>3.1818555067703258E-2</v>
      </c>
      <c r="AF56" s="18">
        <f t="shared" si="30"/>
        <v>5.4482559815508792E-2</v>
      </c>
      <c r="AG56" s="9">
        <f t="shared" si="31"/>
        <v>2.7972277271390844E-3</v>
      </c>
    </row>
    <row r="57" spans="1:33" x14ac:dyDescent="0.2">
      <c r="A57" s="16">
        <v>1994</v>
      </c>
      <c r="B57" s="16">
        <v>122500</v>
      </c>
      <c r="C57" s="16">
        <v>0.04</v>
      </c>
      <c r="D57" s="16">
        <v>2.8000000000000001E-2</v>
      </c>
      <c r="E57" s="16">
        <v>48440</v>
      </c>
      <c r="F57" s="16">
        <v>35870</v>
      </c>
      <c r="G57" s="16">
        <v>48440</v>
      </c>
      <c r="H57" s="16">
        <v>33980</v>
      </c>
      <c r="I57">
        <f>Inputs_refs!$B$1-A57</f>
        <v>27.5</v>
      </c>
      <c r="J57" s="9">
        <f t="shared" si="17"/>
        <v>-0.25949628406275804</v>
      </c>
      <c r="K57" s="10">
        <f t="shared" si="18"/>
        <v>0.74050371593724196</v>
      </c>
      <c r="L57" s="11">
        <f t="shared" si="19"/>
        <v>-12570</v>
      </c>
      <c r="N57" s="9">
        <f t="shared" si="20"/>
        <v>0.29851362510322049</v>
      </c>
      <c r="O57" s="12">
        <f t="shared" si="21"/>
        <v>0.70148637489677956</v>
      </c>
      <c r="P57" s="11">
        <f t="shared" si="22"/>
        <v>-14460</v>
      </c>
      <c r="R57" s="35">
        <f t="shared" si="23"/>
        <v>-270300</v>
      </c>
      <c r="S57" s="38">
        <f t="shared" si="24"/>
        <v>-0.27900495458298924</v>
      </c>
      <c r="V57" s="10"/>
      <c r="W57" s="11">
        <f t="shared" si="25"/>
        <v>30921.849467886961</v>
      </c>
      <c r="X57" s="11">
        <f t="shared" si="26"/>
        <v>-8.999854420579867E-2</v>
      </c>
      <c r="Z57" s="35">
        <f t="shared" si="27"/>
        <v>-302040.80715558527</v>
      </c>
      <c r="AA57" s="56">
        <f t="shared" si="13"/>
        <v>-0.31176796774936549</v>
      </c>
      <c r="AB57" s="9">
        <f t="shared" si="28"/>
        <v>-0.10508781066538188</v>
      </c>
      <c r="AC57" s="9"/>
      <c r="AD57" s="17">
        <f t="shared" si="29"/>
        <v>-0.10508781066538188</v>
      </c>
      <c r="AE57" s="102">
        <f t="shared" si="14"/>
        <v>3.2763013166376254E-2</v>
      </c>
      <c r="AF57" s="18">
        <f t="shared" si="30"/>
        <v>5.2690270420964594E-2</v>
      </c>
      <c r="AG57" s="9">
        <f t="shared" si="31"/>
        <v>2.7027996073610838E-3</v>
      </c>
    </row>
    <row r="58" spans="1:33" x14ac:dyDescent="0.2">
      <c r="A58" s="16">
        <v>1994</v>
      </c>
      <c r="B58" s="16">
        <v>127500</v>
      </c>
      <c r="C58" s="16">
        <v>0.04</v>
      </c>
      <c r="D58" s="16">
        <v>2.8000000000000001E-2</v>
      </c>
      <c r="E58" s="16">
        <v>49620</v>
      </c>
      <c r="F58" s="16">
        <v>37050</v>
      </c>
      <c r="G58" s="16">
        <v>49620</v>
      </c>
      <c r="H58" s="16">
        <v>35160</v>
      </c>
      <c r="I58">
        <f>Inputs_refs!$B$1-A58</f>
        <v>27.5</v>
      </c>
      <c r="J58" s="9">
        <f t="shared" si="17"/>
        <v>-0.25332527206771466</v>
      </c>
      <c r="K58" s="10">
        <f t="shared" si="18"/>
        <v>0.7466747279322854</v>
      </c>
      <c r="L58" s="11">
        <f t="shared" si="19"/>
        <v>-12570</v>
      </c>
      <c r="N58" s="9">
        <f t="shared" si="20"/>
        <v>0.2914147521160822</v>
      </c>
      <c r="O58" s="12">
        <f t="shared" si="21"/>
        <v>0.70858524788391775</v>
      </c>
      <c r="P58" s="11">
        <f t="shared" si="22"/>
        <v>-14460</v>
      </c>
      <c r="R58" s="35">
        <f t="shared" si="23"/>
        <v>-270300</v>
      </c>
      <c r="S58" s="38">
        <f t="shared" si="24"/>
        <v>-0.27237001209189843</v>
      </c>
      <c r="V58" s="10"/>
      <c r="W58" s="11">
        <f t="shared" si="25"/>
        <v>31939.072282832782</v>
      </c>
      <c r="X58" s="11">
        <f t="shared" si="26"/>
        <v>-9.1607728019545462E-2</v>
      </c>
      <c r="Z58" s="35">
        <f t="shared" si="27"/>
        <v>-303706.71606117743</v>
      </c>
      <c r="AA58" s="56">
        <f t="shared" si="13"/>
        <v>-0.30603256354411268</v>
      </c>
      <c r="AB58" s="9">
        <f t="shared" si="28"/>
        <v>-0.10999663258828994</v>
      </c>
      <c r="AC58" s="9"/>
      <c r="AD58" s="17">
        <f t="shared" si="29"/>
        <v>-0.10999663258828994</v>
      </c>
      <c r="AE58" s="102">
        <f t="shared" si="14"/>
        <v>3.3662551452214251E-2</v>
      </c>
      <c r="AF58" s="18">
        <f t="shared" si="30"/>
        <v>5.1012145748987853E-2</v>
      </c>
      <c r="AG58" s="9">
        <f t="shared" si="31"/>
        <v>2.6145400671597763E-3</v>
      </c>
    </row>
    <row r="59" spans="1:33" x14ac:dyDescent="0.2">
      <c r="A59" s="16">
        <v>1994</v>
      </c>
      <c r="B59" s="16">
        <v>132500</v>
      </c>
      <c r="C59" s="16">
        <v>0.04</v>
      </c>
      <c r="D59" s="16">
        <v>2.8000000000000001E-2</v>
      </c>
      <c r="E59" s="16">
        <v>50800</v>
      </c>
      <c r="F59" s="16">
        <v>38220</v>
      </c>
      <c r="G59" s="16">
        <v>50800</v>
      </c>
      <c r="H59" s="16">
        <v>36330</v>
      </c>
      <c r="I59">
        <f>Inputs_refs!$B$1-A59</f>
        <v>27.5</v>
      </c>
      <c r="J59" s="9">
        <f t="shared" si="17"/>
        <v>-0.24763779527559054</v>
      </c>
      <c r="K59" s="10">
        <f t="shared" si="18"/>
        <v>0.7523622047244094</v>
      </c>
      <c r="L59" s="11">
        <f t="shared" si="19"/>
        <v>-12580</v>
      </c>
      <c r="N59" s="9">
        <f t="shared" si="20"/>
        <v>0.28484251968503937</v>
      </c>
      <c r="O59" s="12">
        <f t="shared" si="21"/>
        <v>0.71515748031496063</v>
      </c>
      <c r="P59" s="11">
        <f t="shared" si="22"/>
        <v>-14470</v>
      </c>
      <c r="R59" s="35">
        <f t="shared" si="23"/>
        <v>-270500</v>
      </c>
      <c r="S59" s="38">
        <f t="shared" si="24"/>
        <v>-0.26624015748031499</v>
      </c>
      <c r="V59" s="10"/>
      <c r="W59" s="11">
        <f t="shared" si="25"/>
        <v>32947.674565448557</v>
      </c>
      <c r="X59" s="11">
        <f t="shared" si="26"/>
        <v>-9.3100067012150928E-2</v>
      </c>
      <c r="Z59" s="35">
        <f t="shared" si="27"/>
        <v>-305558.50709468836</v>
      </c>
      <c r="AA59" s="56">
        <f t="shared" si="13"/>
        <v>-0.3007465621010712</v>
      </c>
      <c r="AB59" s="9">
        <f t="shared" si="28"/>
        <v>-0.1147358240097181</v>
      </c>
      <c r="AC59" s="9"/>
      <c r="AD59" s="17">
        <f t="shared" si="29"/>
        <v>-0.1147358240097181</v>
      </c>
      <c r="AE59" s="102">
        <f t="shared" si="14"/>
        <v>3.4506404620756215E-2</v>
      </c>
      <c r="AF59" s="18">
        <f t="shared" si="30"/>
        <v>4.9450549450549448E-2</v>
      </c>
      <c r="AG59" s="9">
        <f t="shared" si="31"/>
        <v>2.5325423189653806E-3</v>
      </c>
    </row>
    <row r="60" spans="1:33" x14ac:dyDescent="0.2">
      <c r="A60" s="16">
        <v>1994</v>
      </c>
      <c r="B60" s="16">
        <v>137500</v>
      </c>
      <c r="C60" s="16">
        <v>0.04</v>
      </c>
      <c r="D60" s="16">
        <v>2.8000000000000001E-2</v>
      </c>
      <c r="E60" s="16">
        <v>51970</v>
      </c>
      <c r="F60" s="16">
        <v>39400</v>
      </c>
      <c r="G60" s="16">
        <v>51970</v>
      </c>
      <c r="H60" s="16">
        <v>37510</v>
      </c>
      <c r="I60">
        <f>Inputs_refs!$B$1-A60</f>
        <v>27.5</v>
      </c>
      <c r="J60" s="9">
        <f t="shared" si="17"/>
        <v>-0.24187030979411198</v>
      </c>
      <c r="K60" s="10">
        <f t="shared" si="18"/>
        <v>0.75812969020588805</v>
      </c>
      <c r="L60" s="11">
        <f t="shared" si="19"/>
        <v>-12570</v>
      </c>
      <c r="N60" s="9">
        <f t="shared" si="20"/>
        <v>0.27823744467962286</v>
      </c>
      <c r="O60" s="12">
        <f t="shared" si="21"/>
        <v>0.72176255532037714</v>
      </c>
      <c r="P60" s="11">
        <f t="shared" si="22"/>
        <v>-14460</v>
      </c>
      <c r="R60" s="35">
        <f t="shared" si="23"/>
        <v>-270300</v>
      </c>
      <c r="S60" s="38">
        <f t="shared" si="24"/>
        <v>-0.2600538772368674</v>
      </c>
      <c r="V60" s="10"/>
      <c r="W60" s="11">
        <f t="shared" si="25"/>
        <v>33964.897380394374</v>
      </c>
      <c r="X60" s="11">
        <f t="shared" si="26"/>
        <v>-9.4510866958294498E-2</v>
      </c>
      <c r="Z60" s="35">
        <f t="shared" si="27"/>
        <v>-307024.41600028053</v>
      </c>
      <c r="AA60" s="56">
        <f t="shared" si="13"/>
        <v>-0.2953861997308837</v>
      </c>
      <c r="AB60" s="9">
        <f t="shared" si="28"/>
        <v>-0.11961399187303388</v>
      </c>
      <c r="AC60" s="9"/>
      <c r="AD60" s="17">
        <f t="shared" si="29"/>
        <v>-0.11961399187303388</v>
      </c>
      <c r="AE60" s="102">
        <f t="shared" si="14"/>
        <v>3.5332322494016299E-2</v>
      </c>
      <c r="AF60" s="18">
        <f t="shared" si="30"/>
        <v>4.7969543147208124E-2</v>
      </c>
      <c r="AG60" s="9">
        <f t="shared" si="31"/>
        <v>2.4548944166294939E-3</v>
      </c>
    </row>
    <row r="61" spans="1:33" x14ac:dyDescent="0.2">
      <c r="A61" s="16">
        <v>1994</v>
      </c>
      <c r="B61" s="16">
        <v>142500</v>
      </c>
      <c r="C61" s="16">
        <v>0.04</v>
      </c>
      <c r="D61" s="16">
        <v>2.8000000000000001E-2</v>
      </c>
      <c r="E61" s="16">
        <v>53150</v>
      </c>
      <c r="F61" s="16">
        <v>40580</v>
      </c>
      <c r="G61" s="16">
        <v>53150</v>
      </c>
      <c r="H61" s="16">
        <v>38690</v>
      </c>
      <c r="I61">
        <f>Inputs_refs!$B$1-A61</f>
        <v>27.5</v>
      </c>
      <c r="J61" s="9">
        <f t="shared" si="17"/>
        <v>-0.23650047036688618</v>
      </c>
      <c r="K61" s="10">
        <f t="shared" si="18"/>
        <v>0.76349952963311385</v>
      </c>
      <c r="L61" s="11">
        <f t="shared" si="19"/>
        <v>-12570</v>
      </c>
      <c r="N61" s="9">
        <f t="shared" si="20"/>
        <v>0.27206020696142991</v>
      </c>
      <c r="O61" s="12">
        <f t="shared" si="21"/>
        <v>0.72793979303857004</v>
      </c>
      <c r="P61" s="11">
        <f t="shared" si="22"/>
        <v>-14460</v>
      </c>
      <c r="R61" s="35">
        <f t="shared" si="23"/>
        <v>-270300</v>
      </c>
      <c r="S61" s="38">
        <f t="shared" si="24"/>
        <v>-0.25428033866415806</v>
      </c>
      <c r="V61" s="10"/>
      <c r="W61" s="11">
        <f t="shared" si="25"/>
        <v>34982.120195340198</v>
      </c>
      <c r="X61" s="11">
        <f t="shared" si="26"/>
        <v>-9.5835611389501224E-2</v>
      </c>
      <c r="Z61" s="35">
        <f t="shared" si="27"/>
        <v>-308690.32490587258</v>
      </c>
      <c r="AA61" s="56">
        <f t="shared" si="13"/>
        <v>-0.290395413834311</v>
      </c>
      <c r="AB61" s="9">
        <f t="shared" si="28"/>
        <v>-0.12436517055589207</v>
      </c>
      <c r="AC61" s="9"/>
      <c r="AD61" s="17">
        <f t="shared" si="29"/>
        <v>-0.12436517055589207</v>
      </c>
      <c r="AE61" s="102">
        <f t="shared" si="14"/>
        <v>3.6115075170152944E-2</v>
      </c>
      <c r="AF61" s="18">
        <f t="shared" si="30"/>
        <v>4.657466732380483E-2</v>
      </c>
      <c r="AG61" s="9">
        <f t="shared" si="31"/>
        <v>2.3818671263547975E-3</v>
      </c>
    </row>
    <row r="62" spans="1:33" x14ac:dyDescent="0.2">
      <c r="A62" s="16">
        <v>1994</v>
      </c>
      <c r="B62" s="16">
        <v>147500</v>
      </c>
      <c r="C62" s="16">
        <v>0.04</v>
      </c>
      <c r="D62" s="16">
        <v>2.8000000000000001E-2</v>
      </c>
      <c r="E62" s="16">
        <v>54330</v>
      </c>
      <c r="F62" s="16">
        <v>41750</v>
      </c>
      <c r="G62" s="16">
        <v>54330</v>
      </c>
      <c r="H62" s="16">
        <v>39860</v>
      </c>
      <c r="I62">
        <f>Inputs_refs!$B$1-A62</f>
        <v>27.5</v>
      </c>
      <c r="J62" s="9">
        <f t="shared" si="17"/>
        <v>-0.23154794772685441</v>
      </c>
      <c r="K62" s="10">
        <f t="shared" si="18"/>
        <v>0.76845205227314561</v>
      </c>
      <c r="L62" s="11">
        <f t="shared" si="19"/>
        <v>-12580</v>
      </c>
      <c r="N62" s="9">
        <f t="shared" si="20"/>
        <v>0.26633535799742314</v>
      </c>
      <c r="O62" s="12">
        <f t="shared" si="21"/>
        <v>0.73366464200257686</v>
      </c>
      <c r="P62" s="11">
        <f t="shared" si="22"/>
        <v>-14470</v>
      </c>
      <c r="R62" s="35">
        <f t="shared" si="23"/>
        <v>-270500</v>
      </c>
      <c r="S62" s="38">
        <f t="shared" si="24"/>
        <v>-0.24894165286213879</v>
      </c>
      <c r="V62" s="10"/>
      <c r="W62" s="11">
        <f t="shared" si="25"/>
        <v>35990.722477955969</v>
      </c>
      <c r="X62" s="11">
        <f t="shared" si="26"/>
        <v>-9.7071688962469413E-2</v>
      </c>
      <c r="Z62" s="35">
        <f t="shared" si="27"/>
        <v>-310542.11593938351</v>
      </c>
      <c r="AA62" s="56">
        <f t="shared" si="13"/>
        <v>-0.28579248659983758</v>
      </c>
      <c r="AB62" s="9">
        <f t="shared" si="28"/>
        <v>-0.12894262608553733</v>
      </c>
      <c r="AC62" s="9"/>
      <c r="AD62" s="17">
        <f t="shared" si="29"/>
        <v>-0.12894262608553733</v>
      </c>
      <c r="AE62" s="102">
        <f t="shared" si="14"/>
        <v>3.685083373769879E-2</v>
      </c>
      <c r="AF62" s="18">
        <f t="shared" si="30"/>
        <v>4.5269461077844311E-2</v>
      </c>
      <c r="AG62" s="9">
        <f t="shared" si="31"/>
        <v>2.3136262570281341E-3</v>
      </c>
    </row>
    <row r="63" spans="1:33" x14ac:dyDescent="0.2">
      <c r="A63" s="16">
        <v>1994</v>
      </c>
      <c r="B63" s="16">
        <v>200000</v>
      </c>
      <c r="C63" s="16">
        <v>0.04</v>
      </c>
      <c r="D63" s="16">
        <v>2.8000000000000001E-2</v>
      </c>
      <c r="E63" s="16">
        <v>66690</v>
      </c>
      <c r="F63" s="16">
        <v>54110</v>
      </c>
      <c r="G63" s="16">
        <v>66690</v>
      </c>
      <c r="H63" s="16">
        <v>52220</v>
      </c>
      <c r="I63">
        <f>Inputs_refs!$B$1-A63</f>
        <v>27.5</v>
      </c>
      <c r="J63" s="9">
        <f t="shared" si="17"/>
        <v>-0.18863397810766233</v>
      </c>
      <c r="K63" s="10">
        <f t="shared" si="18"/>
        <v>0.81136602189233764</v>
      </c>
      <c r="L63" s="11">
        <f t="shared" si="19"/>
        <v>-12580</v>
      </c>
      <c r="N63" s="9">
        <f t="shared" si="20"/>
        <v>0.21697405907932224</v>
      </c>
      <c r="O63" s="12">
        <f t="shared" si="21"/>
        <v>0.78302594092067779</v>
      </c>
      <c r="P63" s="11">
        <f t="shared" si="22"/>
        <v>-14470</v>
      </c>
      <c r="R63" s="35">
        <f t="shared" si="23"/>
        <v>-270500</v>
      </c>
      <c r="S63" s="38">
        <f t="shared" si="24"/>
        <v>-0.20280401859349229</v>
      </c>
      <c r="V63" s="10"/>
      <c r="W63" s="11">
        <f t="shared" si="25"/>
        <v>46645.70043789695</v>
      </c>
      <c r="X63" s="11">
        <f t="shared" si="26"/>
        <v>-0.10674644891043757</v>
      </c>
      <c r="Z63" s="35">
        <f t="shared" si="27"/>
        <v>-327991.80583185714</v>
      </c>
      <c r="AA63" s="56">
        <f t="shared" si="13"/>
        <v>-0.24590778664856586</v>
      </c>
      <c r="AB63" s="9">
        <f t="shared" si="28"/>
        <v>-0.17528427481913966</v>
      </c>
      <c r="AC63" s="9"/>
      <c r="AD63" s="17">
        <f t="shared" si="29"/>
        <v>-0.17528427481913966</v>
      </c>
      <c r="AE63" s="102">
        <f t="shared" si="14"/>
        <v>4.3103768055073571E-2</v>
      </c>
      <c r="AF63" s="18">
        <f t="shared" si="30"/>
        <v>3.4928848641655887E-2</v>
      </c>
      <c r="AG63" s="9">
        <f t="shared" si="31"/>
        <v>1.7760932954282715E-3</v>
      </c>
    </row>
    <row r="64" spans="1:33" x14ac:dyDescent="0.2">
      <c r="A64" s="16">
        <v>1989</v>
      </c>
      <c r="B64" s="16">
        <v>2500</v>
      </c>
      <c r="C64" s="16">
        <v>0.04</v>
      </c>
      <c r="D64" s="16">
        <v>2.8000000000000001E-2</v>
      </c>
      <c r="E64" s="16">
        <v>1380</v>
      </c>
      <c r="F64" s="16">
        <v>1090</v>
      </c>
      <c r="G64" s="16">
        <v>1380</v>
      </c>
      <c r="H64" s="16">
        <v>930</v>
      </c>
      <c r="I64">
        <f>Inputs_refs!$B$1-A64</f>
        <v>32.5</v>
      </c>
      <c r="J64" s="9">
        <f t="shared" si="17"/>
        <v>-0.21014492753623187</v>
      </c>
      <c r="K64" s="10">
        <f t="shared" si="18"/>
        <v>0.78985507246376807</v>
      </c>
      <c r="L64" s="11">
        <f t="shared" si="19"/>
        <v>-290</v>
      </c>
      <c r="N64" s="9">
        <f t="shared" si="20"/>
        <v>0.32608695652173914</v>
      </c>
      <c r="O64" s="12">
        <f t="shared" si="21"/>
        <v>0.67391304347826086</v>
      </c>
      <c r="P64" s="11">
        <f t="shared" si="22"/>
        <v>-450</v>
      </c>
      <c r="R64" s="35">
        <f t="shared" si="23"/>
        <v>-7400</v>
      </c>
      <c r="S64" s="38">
        <f t="shared" si="24"/>
        <v>-0.26811594202898553</v>
      </c>
      <c r="V64" s="10"/>
      <c r="W64" s="11">
        <f t="shared" si="25"/>
        <v>939.63802397537745</v>
      </c>
      <c r="X64" s="11">
        <f t="shared" si="26"/>
        <v>1.0363466640190807E-2</v>
      </c>
      <c r="Z64" s="35">
        <f t="shared" si="27"/>
        <v>-7338.8480568605482</v>
      </c>
      <c r="AA64" s="56">
        <f t="shared" si="13"/>
        <v>-0.26590029191523723</v>
      </c>
      <c r="AB64" s="9">
        <f t="shared" si="28"/>
        <v>8.3326351309706316E-3</v>
      </c>
      <c r="AC64" s="9"/>
      <c r="AD64" s="17">
        <f t="shared" si="29"/>
        <v>8.3326351309706316E-3</v>
      </c>
      <c r="AE64" s="102">
        <f t="shared" si="14"/>
        <v>-2.215650113748302E-3</v>
      </c>
      <c r="AF64" s="18">
        <f t="shared" si="30"/>
        <v>0.14678899082568808</v>
      </c>
      <c r="AG64" s="9">
        <f t="shared" si="31"/>
        <v>7.906001321255407E-3</v>
      </c>
    </row>
    <row r="65" spans="1:33" x14ac:dyDescent="0.2">
      <c r="A65" s="16">
        <v>1989</v>
      </c>
      <c r="B65" s="16">
        <v>7500</v>
      </c>
      <c r="C65" s="16">
        <v>0.04</v>
      </c>
      <c r="D65" s="16">
        <v>2.8000000000000001E-2</v>
      </c>
      <c r="E65" s="16">
        <v>4150</v>
      </c>
      <c r="F65" s="16">
        <v>3290</v>
      </c>
      <c r="G65" s="16">
        <v>4150</v>
      </c>
      <c r="H65" s="16">
        <v>2820</v>
      </c>
      <c r="I65">
        <f>Inputs_refs!$B$1-A65</f>
        <v>32.5</v>
      </c>
      <c r="J65" s="9">
        <f t="shared" si="17"/>
        <v>-0.20722891566265061</v>
      </c>
      <c r="K65" s="10">
        <f t="shared" si="18"/>
        <v>0.79277108433734944</v>
      </c>
      <c r="L65" s="11">
        <f t="shared" si="19"/>
        <v>-860</v>
      </c>
      <c r="N65" s="9">
        <f t="shared" si="20"/>
        <v>0.32048192771084338</v>
      </c>
      <c r="O65" s="12">
        <f t="shared" si="21"/>
        <v>0.67951807228915662</v>
      </c>
      <c r="P65" s="11">
        <f t="shared" si="22"/>
        <v>-1330</v>
      </c>
      <c r="R65" s="35">
        <f t="shared" si="23"/>
        <v>-21900</v>
      </c>
      <c r="S65" s="38">
        <f t="shared" si="24"/>
        <v>-0.26385542168674697</v>
      </c>
      <c r="V65" s="10"/>
      <c r="W65" s="11">
        <f t="shared" si="25"/>
        <v>2836.155136586231</v>
      </c>
      <c r="X65" s="11">
        <f t="shared" si="26"/>
        <v>5.7287718390890202E-3</v>
      </c>
      <c r="Z65" s="35">
        <f t="shared" si="27"/>
        <v>-21844.779914744227</v>
      </c>
      <c r="AA65" s="56">
        <f t="shared" si="13"/>
        <v>-0.26319011945474974</v>
      </c>
      <c r="AB65" s="9">
        <f t="shared" si="28"/>
        <v>2.527838937782181E-3</v>
      </c>
      <c r="AC65" s="9"/>
      <c r="AD65" s="17">
        <f t="shared" si="29"/>
        <v>2.527838937782181E-3</v>
      </c>
      <c r="AE65" s="102">
        <f t="shared" si="14"/>
        <v>-6.6530223199723348E-4</v>
      </c>
      <c r="AF65" s="18">
        <f t="shared" si="30"/>
        <v>0.14285714285714285</v>
      </c>
      <c r="AG65" s="9">
        <f t="shared" si="31"/>
        <v>7.6779071168272539E-3</v>
      </c>
    </row>
    <row r="66" spans="1:33" x14ac:dyDescent="0.2">
      <c r="A66" s="16">
        <v>1989</v>
      </c>
      <c r="B66" s="16">
        <v>12500</v>
      </c>
      <c r="C66" s="16">
        <v>0.04</v>
      </c>
      <c r="D66" s="16">
        <v>2.8000000000000001E-2</v>
      </c>
      <c r="E66" s="16">
        <v>6930</v>
      </c>
      <c r="F66" s="16">
        <v>5500</v>
      </c>
      <c r="G66" s="16">
        <v>6930</v>
      </c>
      <c r="H66" s="16">
        <v>4720</v>
      </c>
      <c r="I66">
        <f>Inputs_refs!$B$1-A66</f>
        <v>32.5</v>
      </c>
      <c r="J66" s="9">
        <f t="shared" si="17"/>
        <v>-0.20634920634920634</v>
      </c>
      <c r="K66" s="10">
        <f t="shared" si="18"/>
        <v>0.79365079365079361</v>
      </c>
      <c r="L66" s="11">
        <f t="shared" si="19"/>
        <v>-1430</v>
      </c>
      <c r="N66" s="9">
        <f t="shared" si="20"/>
        <v>0.31890331890331891</v>
      </c>
      <c r="O66" s="12">
        <f t="shared" si="21"/>
        <v>0.68109668109668109</v>
      </c>
      <c r="P66" s="11">
        <f t="shared" si="22"/>
        <v>-2210</v>
      </c>
      <c r="R66" s="35">
        <f t="shared" si="23"/>
        <v>-36400</v>
      </c>
      <c r="S66" s="38">
        <f t="shared" si="24"/>
        <v>-0.26262626262626265</v>
      </c>
      <c r="V66" s="10"/>
      <c r="W66" s="11">
        <f t="shared" si="25"/>
        <v>4741.2927815271341</v>
      </c>
      <c r="X66" s="11">
        <f t="shared" si="26"/>
        <v>4.5111825269351985E-3</v>
      </c>
      <c r="Z66" s="35">
        <f t="shared" si="27"/>
        <v>-36364.8296447092</v>
      </c>
      <c r="AA66" s="56">
        <f t="shared" si="13"/>
        <v>-0.26237250825908515</v>
      </c>
      <c r="AB66" s="9">
        <f t="shared" si="28"/>
        <v>9.6715303314825866E-4</v>
      </c>
      <c r="AC66" s="9"/>
      <c r="AD66" s="17">
        <f t="shared" si="29"/>
        <v>9.6715303314825866E-4</v>
      </c>
      <c r="AE66" s="102">
        <f t="shared" si="14"/>
        <v>-2.5375436717750555E-4</v>
      </c>
      <c r="AF66" s="18">
        <f t="shared" si="30"/>
        <v>0.14181818181818182</v>
      </c>
      <c r="AG66" s="9">
        <f t="shared" si="31"/>
        <v>7.6178009831507909E-3</v>
      </c>
    </row>
    <row r="67" spans="1:33" x14ac:dyDescent="0.2">
      <c r="A67" s="16">
        <v>1989</v>
      </c>
      <c r="B67" s="16">
        <v>17500</v>
      </c>
      <c r="C67" s="16">
        <v>0.04</v>
      </c>
      <c r="D67" s="16">
        <v>2.8000000000000001E-2</v>
      </c>
      <c r="E67" s="16">
        <v>9710</v>
      </c>
      <c r="F67" s="16">
        <v>7710</v>
      </c>
      <c r="G67" s="16">
        <v>9710</v>
      </c>
      <c r="H67" s="16">
        <v>6620</v>
      </c>
      <c r="I67">
        <f>Inputs_refs!$B$1-A67</f>
        <v>32.5</v>
      </c>
      <c r="J67" s="9">
        <f t="shared" si="17"/>
        <v>-0.20597322348094749</v>
      </c>
      <c r="K67" s="10">
        <f t="shared" si="18"/>
        <v>0.79402677651905251</v>
      </c>
      <c r="L67" s="11">
        <f t="shared" si="19"/>
        <v>-2000</v>
      </c>
      <c r="N67" s="9">
        <f t="shared" si="20"/>
        <v>0.31822863027806386</v>
      </c>
      <c r="O67" s="12">
        <f t="shared" si="21"/>
        <v>0.68177136972193619</v>
      </c>
      <c r="P67" s="11">
        <f t="shared" si="22"/>
        <v>-3090</v>
      </c>
      <c r="R67" s="35">
        <f t="shared" si="23"/>
        <v>-50900</v>
      </c>
      <c r="S67" s="38">
        <f t="shared" si="24"/>
        <v>-0.26210092687950565</v>
      </c>
      <c r="V67" s="10"/>
      <c r="W67" s="11">
        <f t="shared" si="25"/>
        <v>6646.4304264680368</v>
      </c>
      <c r="X67" s="11">
        <f t="shared" si="26"/>
        <v>3.9925115510629581E-3</v>
      </c>
      <c r="Z67" s="35">
        <f t="shared" si="27"/>
        <v>-50884.879374674172</v>
      </c>
      <c r="AA67" s="56">
        <f t="shared" ref="AA67:AA130" si="32">(Z67)/(E67*20)</f>
        <v>-0.26202306578102047</v>
      </c>
      <c r="AB67" s="9">
        <f t="shared" si="28"/>
        <v>2.9715360460014217E-4</v>
      </c>
      <c r="AC67" s="9"/>
      <c r="AD67" s="17">
        <f t="shared" si="29"/>
        <v>2.9715360460014217E-4</v>
      </c>
      <c r="AE67" s="102">
        <f t="shared" ref="AE67:AE130" si="33">S67-AA67</f>
        <v>-7.7861098485176861E-5</v>
      </c>
      <c r="AF67" s="18">
        <f t="shared" si="30"/>
        <v>0.14137483787289234</v>
      </c>
      <c r="AG67" s="9">
        <f t="shared" si="31"/>
        <v>7.5921736217166025E-3</v>
      </c>
    </row>
    <row r="68" spans="1:33" x14ac:dyDescent="0.2">
      <c r="A68" s="16">
        <v>1989</v>
      </c>
      <c r="B68" s="16">
        <v>22500</v>
      </c>
      <c r="C68" s="16">
        <v>0.04</v>
      </c>
      <c r="D68" s="16">
        <v>2.8000000000000001E-2</v>
      </c>
      <c r="E68" s="16">
        <v>12480</v>
      </c>
      <c r="F68" s="16">
        <v>9830</v>
      </c>
      <c r="G68" s="16">
        <v>12480</v>
      </c>
      <c r="H68" s="16">
        <v>8450</v>
      </c>
      <c r="I68">
        <f>Inputs_refs!$B$1-A68</f>
        <v>32.5</v>
      </c>
      <c r="J68" s="9">
        <f t="shared" ref="J68:J131" si="34">-(E68-F68)/E68</f>
        <v>-0.21233974358974358</v>
      </c>
      <c r="K68" s="10">
        <f t="shared" ref="K68:K131" si="35">F68/E68</f>
        <v>0.78766025641025639</v>
      </c>
      <c r="L68" s="11">
        <f t="shared" ref="L68:L131" si="36">F68-E68</f>
        <v>-2650</v>
      </c>
      <c r="N68" s="9">
        <f t="shared" ref="N68:N131" si="37">(G68-H68)/G68</f>
        <v>0.32291666666666669</v>
      </c>
      <c r="O68" s="12">
        <f t="shared" ref="O68:O131" si="38">H68/G68</f>
        <v>0.67708333333333337</v>
      </c>
      <c r="P68" s="11">
        <f t="shared" ref="P68:P131" si="39">H68-G68</f>
        <v>-4030</v>
      </c>
      <c r="R68" s="35">
        <f t="shared" ref="R68:R131" si="40">20*(L68+P68)/2</f>
        <v>-66800</v>
      </c>
      <c r="S68" s="38">
        <f t="shared" ref="S68:S131" si="41">(R68)/(E68*20)</f>
        <v>-0.26762820512820512</v>
      </c>
      <c r="V68" s="10"/>
      <c r="W68" s="11">
        <f t="shared" ref="W68:W131" si="42">F68*$V$2^(19)</f>
        <v>8473.9832804384951</v>
      </c>
      <c r="X68" s="11">
        <f t="shared" ref="X68:X131" si="43">(W68-H68)/H68</f>
        <v>2.8382580400585868E-3</v>
      </c>
      <c r="Z68" s="35">
        <f t="shared" ref="Z68:Z131" si="44">-(E68*20-F68*(1-$V$2^(20))/(1-$V$2))</f>
        <v>-66877.868255907524</v>
      </c>
      <c r="AA68" s="56">
        <f t="shared" si="32"/>
        <v>-0.26794017730732184</v>
      </c>
      <c r="AB68" s="9">
        <f t="shared" ref="AB68:AB131" si="45">(R68-Z68)/Z68</f>
        <v>-1.1643351969527797E-3</v>
      </c>
      <c r="AC68" s="9"/>
      <c r="AD68" s="17">
        <f t="shared" ref="AD68:AD131" si="46">(R68-Z68)/Z68</f>
        <v>-1.1643351969527797E-3</v>
      </c>
      <c r="AE68" s="102">
        <f t="shared" si="33"/>
        <v>3.1197217911671515E-4</v>
      </c>
      <c r="AF68" s="18">
        <f t="shared" ref="AF68:AF131" si="47">(F68-H68)/F68</f>
        <v>0.14038657171922686</v>
      </c>
      <c r="AG68" s="9">
        <f t="shared" ref="AG68:AG131" si="48">1-(1-AF68)^(1/20)</f>
        <v>7.5350924116615037E-3</v>
      </c>
    </row>
    <row r="69" spans="1:33" x14ac:dyDescent="0.2">
      <c r="A69" s="16">
        <v>1989</v>
      </c>
      <c r="B69" s="16">
        <v>27500</v>
      </c>
      <c r="C69" s="16">
        <v>0.04</v>
      </c>
      <c r="D69" s="16">
        <v>2.8000000000000001E-2</v>
      </c>
      <c r="E69" s="16">
        <v>15260</v>
      </c>
      <c r="F69" s="16">
        <v>11480</v>
      </c>
      <c r="G69" s="16">
        <v>15260</v>
      </c>
      <c r="H69" s="16">
        <v>9910</v>
      </c>
      <c r="I69">
        <f>Inputs_refs!$B$1-A69</f>
        <v>32.5</v>
      </c>
      <c r="J69" s="9">
        <f t="shared" si="34"/>
        <v>-0.24770642201834864</v>
      </c>
      <c r="K69" s="10">
        <f t="shared" si="35"/>
        <v>0.75229357798165142</v>
      </c>
      <c r="L69" s="11">
        <f t="shared" si="36"/>
        <v>-3780</v>
      </c>
      <c r="N69" s="9">
        <f t="shared" si="37"/>
        <v>0.35058977719528178</v>
      </c>
      <c r="O69" s="12">
        <f t="shared" si="38"/>
        <v>0.64941022280471816</v>
      </c>
      <c r="P69" s="11">
        <f t="shared" si="39"/>
        <v>-5350</v>
      </c>
      <c r="R69" s="35">
        <f t="shared" si="40"/>
        <v>-91300</v>
      </c>
      <c r="S69" s="38">
        <f t="shared" si="41"/>
        <v>-0.29914809960681521</v>
      </c>
      <c r="V69" s="10"/>
      <c r="W69" s="11">
        <f t="shared" si="42"/>
        <v>9896.3711148966358</v>
      </c>
      <c r="X69" s="11">
        <f t="shared" si="43"/>
        <v>-1.3752659034676241E-3</v>
      </c>
      <c r="Z69" s="35">
        <f t="shared" si="44"/>
        <v>-91807.317149320297</v>
      </c>
      <c r="AA69" s="56">
        <f t="shared" si="32"/>
        <v>-0.30081034452595118</v>
      </c>
      <c r="AB69" s="9">
        <f t="shared" si="45"/>
        <v>-5.5258901476792927E-3</v>
      </c>
      <c r="AC69" s="9"/>
      <c r="AD69" s="17">
        <f t="shared" si="46"/>
        <v>-5.5258901476792927E-3</v>
      </c>
      <c r="AE69" s="102">
        <f t="shared" si="33"/>
        <v>1.6622449191359689E-3</v>
      </c>
      <c r="AF69" s="18">
        <f t="shared" si="47"/>
        <v>0.13675958188153309</v>
      </c>
      <c r="AG69" s="9">
        <f t="shared" si="48"/>
        <v>7.3261342117900696E-3</v>
      </c>
    </row>
    <row r="70" spans="1:33" x14ac:dyDescent="0.2">
      <c r="A70" s="16">
        <v>1989</v>
      </c>
      <c r="B70" s="16">
        <v>32500</v>
      </c>
      <c r="C70" s="16">
        <v>0.04</v>
      </c>
      <c r="D70" s="16">
        <v>2.8000000000000001E-2</v>
      </c>
      <c r="E70" s="16">
        <v>18030</v>
      </c>
      <c r="F70" s="16">
        <v>12770</v>
      </c>
      <c r="G70" s="16">
        <v>18030</v>
      </c>
      <c r="H70" s="16">
        <v>11100</v>
      </c>
      <c r="I70">
        <f>Inputs_refs!$B$1-A70</f>
        <v>32.5</v>
      </c>
      <c r="J70" s="9">
        <f t="shared" si="34"/>
        <v>-0.29173599556295066</v>
      </c>
      <c r="K70" s="10">
        <f t="shared" si="35"/>
        <v>0.7082640044370494</v>
      </c>
      <c r="L70" s="11">
        <f t="shared" si="36"/>
        <v>-5260</v>
      </c>
      <c r="N70" s="9">
        <f t="shared" si="37"/>
        <v>0.3843594009983361</v>
      </c>
      <c r="O70" s="12">
        <f t="shared" si="38"/>
        <v>0.6156405990016639</v>
      </c>
      <c r="P70" s="11">
        <f t="shared" si="39"/>
        <v>-6930</v>
      </c>
      <c r="R70" s="35">
        <f t="shared" si="40"/>
        <v>-121900</v>
      </c>
      <c r="S70" s="38">
        <f t="shared" si="41"/>
        <v>-0.33804769828064335</v>
      </c>
      <c r="V70" s="10"/>
      <c r="W70" s="11">
        <f t="shared" si="42"/>
        <v>11008.419785472999</v>
      </c>
      <c r="X70" s="11">
        <f t="shared" si="43"/>
        <v>-8.2504697772072845E-3</v>
      </c>
      <c r="Z70" s="35">
        <f t="shared" si="44"/>
        <v>-123228.52264780665</v>
      </c>
      <c r="AA70" s="56">
        <f t="shared" si="32"/>
        <v>-0.34173189863507114</v>
      </c>
      <c r="AB70" s="9">
        <f t="shared" si="45"/>
        <v>-1.0780967094798595E-2</v>
      </c>
      <c r="AC70" s="9"/>
      <c r="AD70" s="17">
        <f t="shared" si="46"/>
        <v>-1.0780967094798595E-2</v>
      </c>
      <c r="AE70" s="102">
        <f t="shared" si="33"/>
        <v>3.6842003544277913E-3</v>
      </c>
      <c r="AF70" s="18">
        <f t="shared" si="47"/>
        <v>0.1307752545027408</v>
      </c>
      <c r="AG70" s="9">
        <f t="shared" si="48"/>
        <v>6.9831815648728757E-3</v>
      </c>
    </row>
    <row r="71" spans="1:33" x14ac:dyDescent="0.2">
      <c r="A71" s="16">
        <v>1989</v>
      </c>
      <c r="B71" s="16">
        <v>37500</v>
      </c>
      <c r="C71" s="16">
        <v>0.04</v>
      </c>
      <c r="D71" s="16">
        <v>2.8000000000000001E-2</v>
      </c>
      <c r="E71" s="16">
        <v>20810</v>
      </c>
      <c r="F71" s="16">
        <v>13870</v>
      </c>
      <c r="G71" s="16">
        <v>20810</v>
      </c>
      <c r="H71" s="16">
        <v>12160</v>
      </c>
      <c r="I71">
        <f>Inputs_refs!$B$1-A71</f>
        <v>32.5</v>
      </c>
      <c r="J71" s="9">
        <f t="shared" si="34"/>
        <v>-0.33349351273426237</v>
      </c>
      <c r="K71" s="10">
        <f t="shared" si="35"/>
        <v>0.66650648726573758</v>
      </c>
      <c r="L71" s="11">
        <f t="shared" si="36"/>
        <v>-6940</v>
      </c>
      <c r="N71" s="9">
        <f t="shared" si="37"/>
        <v>0.41566554541086015</v>
      </c>
      <c r="O71" s="12">
        <f t="shared" si="38"/>
        <v>0.5843344545891398</v>
      </c>
      <c r="P71" s="11">
        <f t="shared" si="39"/>
        <v>-8650</v>
      </c>
      <c r="R71" s="35">
        <f t="shared" si="40"/>
        <v>-155900</v>
      </c>
      <c r="S71" s="38">
        <f t="shared" si="41"/>
        <v>-0.37457952907256126</v>
      </c>
      <c r="V71" s="10"/>
      <c r="W71" s="11">
        <f t="shared" si="42"/>
        <v>11956.678341778426</v>
      </c>
      <c r="X71" s="11">
        <f t="shared" si="43"/>
        <v>-1.6720531103747834E-2</v>
      </c>
      <c r="Z71" s="35">
        <f t="shared" si="44"/>
        <v>-158381.48857674847</v>
      </c>
      <c r="AA71" s="56">
        <f t="shared" si="32"/>
        <v>-0.38054177937709865</v>
      </c>
      <c r="AB71" s="9">
        <f t="shared" si="45"/>
        <v>-1.5667794254541227E-2</v>
      </c>
      <c r="AC71" s="9"/>
      <c r="AD71" s="17">
        <f t="shared" si="46"/>
        <v>-1.5667794254541227E-2</v>
      </c>
      <c r="AE71" s="102">
        <f t="shared" si="33"/>
        <v>5.9622503045373976E-3</v>
      </c>
      <c r="AF71" s="18">
        <f t="shared" si="47"/>
        <v>0.12328767123287671</v>
      </c>
      <c r="AG71" s="9">
        <f t="shared" si="48"/>
        <v>6.557224845208709E-3</v>
      </c>
    </row>
    <row r="72" spans="1:33" x14ac:dyDescent="0.2">
      <c r="A72" s="16">
        <v>1989</v>
      </c>
      <c r="B72" s="16">
        <v>42500</v>
      </c>
      <c r="C72" s="16">
        <v>0.04</v>
      </c>
      <c r="D72" s="16">
        <v>2.8000000000000001E-2</v>
      </c>
      <c r="E72" s="16">
        <v>23500</v>
      </c>
      <c r="F72" s="16">
        <v>14870</v>
      </c>
      <c r="G72" s="16">
        <v>23500</v>
      </c>
      <c r="H72" s="16">
        <v>13160</v>
      </c>
      <c r="I72">
        <f>Inputs_refs!$B$1-A72</f>
        <v>32.5</v>
      </c>
      <c r="J72" s="9">
        <f t="shared" si="34"/>
        <v>-0.36723404255319148</v>
      </c>
      <c r="K72" s="10">
        <f t="shared" si="35"/>
        <v>0.63276595744680852</v>
      </c>
      <c r="L72" s="11">
        <f t="shared" si="36"/>
        <v>-8630</v>
      </c>
      <c r="N72" s="9">
        <f t="shared" si="37"/>
        <v>0.44</v>
      </c>
      <c r="O72" s="12">
        <f t="shared" si="38"/>
        <v>0.56000000000000005</v>
      </c>
      <c r="P72" s="11">
        <f t="shared" si="39"/>
        <v>-10340</v>
      </c>
      <c r="R72" s="35">
        <f t="shared" si="40"/>
        <v>-189700</v>
      </c>
      <c r="S72" s="38">
        <f t="shared" si="41"/>
        <v>-0.40361702127659577</v>
      </c>
      <c r="V72" s="10"/>
      <c r="W72" s="11">
        <f t="shared" si="42"/>
        <v>12818.73157478336</v>
      </c>
      <c r="X72" s="11">
        <f t="shared" si="43"/>
        <v>-2.5932251156279638E-2</v>
      </c>
      <c r="Z72" s="35">
        <f t="shared" si="44"/>
        <v>-193593.27578487742</v>
      </c>
      <c r="AA72" s="56">
        <f t="shared" si="32"/>
        <v>-0.41190058677633495</v>
      </c>
      <c r="AB72" s="9">
        <f t="shared" si="45"/>
        <v>-2.0110594074577583E-2</v>
      </c>
      <c r="AC72" s="9"/>
      <c r="AD72" s="17">
        <f t="shared" si="46"/>
        <v>-2.0110594074577583E-2</v>
      </c>
      <c r="AE72" s="102">
        <f t="shared" si="33"/>
        <v>8.2835654997391872E-3</v>
      </c>
      <c r="AF72" s="18">
        <f t="shared" si="47"/>
        <v>0.11499663752521856</v>
      </c>
      <c r="AG72" s="9">
        <f t="shared" si="48"/>
        <v>6.0895746504948667E-3</v>
      </c>
    </row>
    <row r="73" spans="1:33" x14ac:dyDescent="0.2">
      <c r="A73" s="16">
        <v>1989</v>
      </c>
      <c r="B73" s="16">
        <v>47500</v>
      </c>
      <c r="C73" s="16">
        <v>0.04</v>
      </c>
      <c r="D73" s="16">
        <v>2.8000000000000001E-2</v>
      </c>
      <c r="E73" s="16">
        <v>25660</v>
      </c>
      <c r="F73" s="16">
        <v>15880</v>
      </c>
      <c r="G73" s="16">
        <v>25660</v>
      </c>
      <c r="H73" s="16">
        <v>14170</v>
      </c>
      <c r="I73">
        <f>Inputs_refs!$B$1-A73</f>
        <v>32.5</v>
      </c>
      <c r="J73" s="9">
        <f t="shared" si="34"/>
        <v>-0.38113795791114574</v>
      </c>
      <c r="K73" s="10">
        <f t="shared" si="35"/>
        <v>0.6188620420888542</v>
      </c>
      <c r="L73" s="11">
        <f t="shared" si="36"/>
        <v>-9780</v>
      </c>
      <c r="N73" s="9">
        <f t="shared" si="37"/>
        <v>0.44777864380358534</v>
      </c>
      <c r="O73" s="12">
        <f t="shared" si="38"/>
        <v>0.55222135619641466</v>
      </c>
      <c r="P73" s="11">
        <f t="shared" si="39"/>
        <v>-11490</v>
      </c>
      <c r="R73" s="35">
        <f t="shared" si="40"/>
        <v>-212700</v>
      </c>
      <c r="S73" s="38">
        <f t="shared" si="41"/>
        <v>-0.41445830085736557</v>
      </c>
      <c r="V73" s="10"/>
      <c r="W73" s="11">
        <f t="shared" si="42"/>
        <v>13689.405340118343</v>
      </c>
      <c r="X73" s="11">
        <f t="shared" si="43"/>
        <v>-3.3916348615501565E-2</v>
      </c>
      <c r="Z73" s="35">
        <f t="shared" si="44"/>
        <v>-218019.18086508766</v>
      </c>
      <c r="AA73" s="56">
        <f t="shared" si="32"/>
        <v>-0.42482303364202584</v>
      </c>
      <c r="AB73" s="9">
        <f t="shared" si="45"/>
        <v>-2.4397765572650335E-2</v>
      </c>
      <c r="AC73" s="9"/>
      <c r="AD73" s="17">
        <f t="shared" si="46"/>
        <v>-2.4397765572650335E-2</v>
      </c>
      <c r="AE73" s="102">
        <f t="shared" si="33"/>
        <v>1.0364732784660269E-2</v>
      </c>
      <c r="AF73" s="18">
        <f t="shared" si="47"/>
        <v>0.10768261964735516</v>
      </c>
      <c r="AG73" s="9">
        <f t="shared" si="48"/>
        <v>5.6804748482794931E-3</v>
      </c>
    </row>
    <row r="74" spans="1:33" x14ac:dyDescent="0.2">
      <c r="A74" s="16">
        <v>1989</v>
      </c>
      <c r="B74" s="16">
        <v>52500</v>
      </c>
      <c r="C74" s="16">
        <v>0.04</v>
      </c>
      <c r="D74" s="16">
        <v>2.8000000000000001E-2</v>
      </c>
      <c r="E74" s="16">
        <v>27310</v>
      </c>
      <c r="F74" s="16">
        <v>16890</v>
      </c>
      <c r="G74" s="16">
        <v>27310</v>
      </c>
      <c r="H74" s="16">
        <v>15180</v>
      </c>
      <c r="I74">
        <f>Inputs_refs!$B$1-A74</f>
        <v>32.5</v>
      </c>
      <c r="J74" s="9">
        <f t="shared" si="34"/>
        <v>-0.38154522153057491</v>
      </c>
      <c r="K74" s="10">
        <f t="shared" si="35"/>
        <v>0.61845477846942509</v>
      </c>
      <c r="L74" s="11">
        <f t="shared" si="36"/>
        <v>-10420</v>
      </c>
      <c r="N74" s="9">
        <f t="shared" si="37"/>
        <v>0.44415964848041012</v>
      </c>
      <c r="O74" s="12">
        <f t="shared" si="38"/>
        <v>0.55584035151958988</v>
      </c>
      <c r="P74" s="11">
        <f t="shared" si="39"/>
        <v>-12130</v>
      </c>
      <c r="R74" s="35">
        <f t="shared" si="40"/>
        <v>-225500</v>
      </c>
      <c r="S74" s="38">
        <f t="shared" si="41"/>
        <v>-0.41285243500549251</v>
      </c>
      <c r="V74" s="10"/>
      <c r="W74" s="11">
        <f t="shared" si="42"/>
        <v>14560.079105453326</v>
      </c>
      <c r="X74" s="11">
        <f t="shared" si="43"/>
        <v>-4.083800359332506E-2</v>
      </c>
      <c r="Z74" s="35">
        <f t="shared" si="44"/>
        <v>-232245.08594529785</v>
      </c>
      <c r="AA74" s="56">
        <f t="shared" si="32"/>
        <v>-0.42520154878304256</v>
      </c>
      <c r="AB74" s="9">
        <f t="shared" si="45"/>
        <v>-2.9042965184144134E-2</v>
      </c>
      <c r="AC74" s="9"/>
      <c r="AD74" s="17">
        <f t="shared" si="46"/>
        <v>-2.9042965184144134E-2</v>
      </c>
      <c r="AE74" s="102">
        <f t="shared" si="33"/>
        <v>1.2349113777550047E-2</v>
      </c>
      <c r="AF74" s="18">
        <f t="shared" si="47"/>
        <v>0.10124333925399645</v>
      </c>
      <c r="AG74" s="9">
        <f t="shared" si="48"/>
        <v>5.322930672999826E-3</v>
      </c>
    </row>
    <row r="75" spans="1:33" x14ac:dyDescent="0.2">
      <c r="A75" s="16">
        <v>1989</v>
      </c>
      <c r="B75" s="16">
        <v>57500</v>
      </c>
      <c r="C75" s="16">
        <v>0.04</v>
      </c>
      <c r="D75" s="16">
        <v>2.8000000000000001E-2</v>
      </c>
      <c r="E75" s="16">
        <v>28580</v>
      </c>
      <c r="F75" s="16">
        <v>17880</v>
      </c>
      <c r="G75" s="16">
        <v>28580</v>
      </c>
      <c r="H75" s="16">
        <v>16170</v>
      </c>
      <c r="I75">
        <f>Inputs_refs!$B$1-A75</f>
        <v>32.5</v>
      </c>
      <c r="J75" s="9">
        <f t="shared" si="34"/>
        <v>-0.37438768369489156</v>
      </c>
      <c r="K75" s="10">
        <f t="shared" si="35"/>
        <v>0.6256123163051085</v>
      </c>
      <c r="L75" s="11">
        <f t="shared" si="36"/>
        <v>-10700</v>
      </c>
      <c r="N75" s="9">
        <f t="shared" si="37"/>
        <v>0.43421973407977604</v>
      </c>
      <c r="O75" s="12">
        <f t="shared" si="38"/>
        <v>0.5657802659202239</v>
      </c>
      <c r="P75" s="11">
        <f t="shared" si="39"/>
        <v>-12410</v>
      </c>
      <c r="R75" s="35">
        <f t="shared" si="40"/>
        <v>-231100</v>
      </c>
      <c r="S75" s="38">
        <f t="shared" si="41"/>
        <v>-0.4043037088873338</v>
      </c>
      <c r="V75" s="10"/>
      <c r="W75" s="11">
        <f t="shared" si="42"/>
        <v>15413.51180612821</v>
      </c>
      <c r="X75" s="11">
        <f t="shared" si="43"/>
        <v>-4.6783438087309212E-2</v>
      </c>
      <c r="Z75" s="35">
        <f t="shared" si="44"/>
        <v>-239242.75528134551</v>
      </c>
      <c r="AA75" s="56">
        <f t="shared" si="32"/>
        <v>-0.41854925696526507</v>
      </c>
      <c r="AB75" s="9">
        <f t="shared" si="45"/>
        <v>-3.4035535461752087E-2</v>
      </c>
      <c r="AC75" s="9"/>
      <c r="AD75" s="17">
        <f t="shared" si="46"/>
        <v>-3.4035535461752087E-2</v>
      </c>
      <c r="AE75" s="102">
        <f t="shared" si="33"/>
        <v>1.4245548077931269E-2</v>
      </c>
      <c r="AF75" s="18">
        <f t="shared" si="47"/>
        <v>9.563758389261745E-2</v>
      </c>
      <c r="AG75" s="9">
        <f t="shared" si="48"/>
        <v>5.0136443257995378E-3</v>
      </c>
    </row>
    <row r="76" spans="1:33" x14ac:dyDescent="0.2">
      <c r="A76" s="16">
        <v>1989</v>
      </c>
      <c r="B76" s="16">
        <v>62500</v>
      </c>
      <c r="C76" s="16">
        <v>0.04</v>
      </c>
      <c r="D76" s="16">
        <v>2.8000000000000001E-2</v>
      </c>
      <c r="E76" s="16">
        <v>29580</v>
      </c>
      <c r="F76" s="16">
        <v>18870</v>
      </c>
      <c r="G76" s="16">
        <v>29580</v>
      </c>
      <c r="H76" s="16">
        <v>17160</v>
      </c>
      <c r="I76">
        <f>Inputs_refs!$B$1-A76</f>
        <v>32.5</v>
      </c>
      <c r="J76" s="9">
        <f t="shared" si="34"/>
        <v>-0.36206896551724138</v>
      </c>
      <c r="K76" s="10">
        <f t="shared" si="35"/>
        <v>0.63793103448275867</v>
      </c>
      <c r="L76" s="11">
        <f t="shared" si="36"/>
        <v>-10710</v>
      </c>
      <c r="N76" s="9">
        <f t="shared" si="37"/>
        <v>0.41987829614604461</v>
      </c>
      <c r="O76" s="12">
        <f t="shared" si="38"/>
        <v>0.58012170385395534</v>
      </c>
      <c r="P76" s="11">
        <f t="shared" si="39"/>
        <v>-12420</v>
      </c>
      <c r="R76" s="35">
        <f t="shared" si="40"/>
        <v>-231300</v>
      </c>
      <c r="S76" s="38">
        <f t="shared" si="41"/>
        <v>-0.39097363083164299</v>
      </c>
      <c r="V76" s="10"/>
      <c r="W76" s="11">
        <f t="shared" si="42"/>
        <v>16266.944506803093</v>
      </c>
      <c r="X76" s="11">
        <f t="shared" si="43"/>
        <v>-5.2042860908910679E-2</v>
      </c>
      <c r="Z76" s="35">
        <f t="shared" si="44"/>
        <v>-240840.42461739318</v>
      </c>
      <c r="AA76" s="56">
        <f t="shared" si="32"/>
        <v>-0.40710010922480255</v>
      </c>
      <c r="AB76" s="9">
        <f t="shared" si="45"/>
        <v>-3.9613053467039014E-2</v>
      </c>
      <c r="AC76" s="9"/>
      <c r="AD76" s="17">
        <f t="shared" si="46"/>
        <v>-3.9613053467039014E-2</v>
      </c>
      <c r="AE76" s="102">
        <f t="shared" si="33"/>
        <v>1.612647839315956E-2</v>
      </c>
      <c r="AF76" s="18">
        <f t="shared" si="47"/>
        <v>9.0620031796502382E-2</v>
      </c>
      <c r="AG76" s="9">
        <f t="shared" si="48"/>
        <v>4.7383516893763078E-3</v>
      </c>
    </row>
    <row r="77" spans="1:33" x14ac:dyDescent="0.2">
      <c r="A77" s="16">
        <v>1989</v>
      </c>
      <c r="B77" s="16">
        <v>67500</v>
      </c>
      <c r="C77" s="16">
        <v>0.04</v>
      </c>
      <c r="D77" s="16">
        <v>2.8000000000000001E-2</v>
      </c>
      <c r="E77" s="16">
        <v>30550</v>
      </c>
      <c r="F77" s="16">
        <v>19840</v>
      </c>
      <c r="G77" s="16">
        <v>30550</v>
      </c>
      <c r="H77" s="16">
        <v>18130</v>
      </c>
      <c r="I77">
        <f>Inputs_refs!$B$1-A77</f>
        <v>32.5</v>
      </c>
      <c r="J77" s="9">
        <f t="shared" si="34"/>
        <v>-0.35057283142389528</v>
      </c>
      <c r="K77" s="10">
        <f t="shared" si="35"/>
        <v>0.64942716857610472</v>
      </c>
      <c r="L77" s="11">
        <f t="shared" si="36"/>
        <v>-10710</v>
      </c>
      <c r="N77" s="9">
        <f t="shared" si="37"/>
        <v>0.40654664484451719</v>
      </c>
      <c r="O77" s="12">
        <f t="shared" si="38"/>
        <v>0.59345335515548281</v>
      </c>
      <c r="P77" s="11">
        <f t="shared" si="39"/>
        <v>-12420</v>
      </c>
      <c r="R77" s="35">
        <f t="shared" si="40"/>
        <v>-231300</v>
      </c>
      <c r="S77" s="38">
        <f t="shared" si="41"/>
        <v>-0.37855973813420624</v>
      </c>
      <c r="V77" s="10"/>
      <c r="W77" s="11">
        <f t="shared" si="42"/>
        <v>17103.136142817879</v>
      </c>
      <c r="X77" s="11">
        <f t="shared" si="43"/>
        <v>-5.6638933104364103E-2</v>
      </c>
      <c r="Z77" s="35">
        <f t="shared" si="44"/>
        <v>-242209.85820927826</v>
      </c>
      <c r="AA77" s="56">
        <f t="shared" si="32"/>
        <v>-0.39641547988425246</v>
      </c>
      <c r="AB77" s="9">
        <f t="shared" si="45"/>
        <v>-4.5042998207990938E-2</v>
      </c>
      <c r="AC77" s="9"/>
      <c r="AD77" s="17">
        <f t="shared" si="46"/>
        <v>-4.5042998207990938E-2</v>
      </c>
      <c r="AE77" s="102">
        <f t="shared" si="33"/>
        <v>1.7855741750046228E-2</v>
      </c>
      <c r="AF77" s="18">
        <f t="shared" si="47"/>
        <v>8.6189516129032265E-2</v>
      </c>
      <c r="AG77" s="9">
        <f t="shared" si="48"/>
        <v>4.4964643526388404E-3</v>
      </c>
    </row>
    <row r="78" spans="1:33" x14ac:dyDescent="0.2">
      <c r="A78" s="16">
        <v>1989</v>
      </c>
      <c r="B78" s="16">
        <v>72500</v>
      </c>
      <c r="C78" s="16">
        <v>0.04</v>
      </c>
      <c r="D78" s="16">
        <v>2.8000000000000001E-2</v>
      </c>
      <c r="E78" s="16">
        <v>31520</v>
      </c>
      <c r="F78" s="16">
        <v>20800</v>
      </c>
      <c r="G78" s="16">
        <v>31520</v>
      </c>
      <c r="H78" s="16">
        <v>19090</v>
      </c>
      <c r="I78">
        <f>Inputs_refs!$B$1-A78</f>
        <v>32.5</v>
      </c>
      <c r="J78" s="9">
        <f t="shared" si="34"/>
        <v>-0.34010152284263961</v>
      </c>
      <c r="K78" s="10">
        <f t="shared" si="35"/>
        <v>0.65989847715736039</v>
      </c>
      <c r="L78" s="11">
        <f t="shared" si="36"/>
        <v>-10720</v>
      </c>
      <c r="N78" s="9">
        <f t="shared" si="37"/>
        <v>0.39435279187817257</v>
      </c>
      <c r="O78" s="12">
        <f t="shared" si="38"/>
        <v>0.60564720812182737</v>
      </c>
      <c r="P78" s="11">
        <f t="shared" si="39"/>
        <v>-12430</v>
      </c>
      <c r="R78" s="35">
        <f t="shared" si="40"/>
        <v>-231500</v>
      </c>
      <c r="S78" s="38">
        <f t="shared" si="41"/>
        <v>-0.36722715736040606</v>
      </c>
      <c r="V78" s="10"/>
      <c r="W78" s="11">
        <f t="shared" si="42"/>
        <v>17930.707246502614</v>
      </c>
      <c r="X78" s="11">
        <f t="shared" si="43"/>
        <v>-6.0727750314163748E-2</v>
      </c>
      <c r="Z78" s="35">
        <f t="shared" si="44"/>
        <v>-243765.17392908206</v>
      </c>
      <c r="AA78" s="56">
        <f t="shared" si="32"/>
        <v>-0.38668333427836621</v>
      </c>
      <c r="AB78" s="9">
        <f t="shared" si="45"/>
        <v>-5.0315530029939097E-2</v>
      </c>
      <c r="AC78" s="9"/>
      <c r="AD78" s="17">
        <f t="shared" si="46"/>
        <v>-5.0315530029939097E-2</v>
      </c>
      <c r="AE78" s="102">
        <f t="shared" si="33"/>
        <v>1.9456176917960144E-2</v>
      </c>
      <c r="AF78" s="18">
        <f t="shared" si="47"/>
        <v>8.2211538461538461E-2</v>
      </c>
      <c r="AG78" s="9">
        <f t="shared" si="48"/>
        <v>4.2802310369355334E-3</v>
      </c>
    </row>
    <row r="79" spans="1:33" x14ac:dyDescent="0.2">
      <c r="A79" s="16">
        <v>1989</v>
      </c>
      <c r="B79" s="16">
        <v>77500</v>
      </c>
      <c r="C79" s="16">
        <v>0.04</v>
      </c>
      <c r="D79" s="16">
        <v>2.8000000000000001E-2</v>
      </c>
      <c r="E79" s="16">
        <v>32490</v>
      </c>
      <c r="F79" s="16">
        <v>21770</v>
      </c>
      <c r="G79" s="16">
        <v>32490</v>
      </c>
      <c r="H79" s="16">
        <v>20060</v>
      </c>
      <c r="I79">
        <f>Inputs_refs!$B$1-A79</f>
        <v>32.5</v>
      </c>
      <c r="J79" s="9">
        <f t="shared" si="34"/>
        <v>-0.32994767620806403</v>
      </c>
      <c r="K79" s="10">
        <f t="shared" si="35"/>
        <v>0.67005232379193602</v>
      </c>
      <c r="L79" s="11">
        <f t="shared" si="36"/>
        <v>-10720</v>
      </c>
      <c r="N79" s="9">
        <f t="shared" si="37"/>
        <v>0.38257925515543245</v>
      </c>
      <c r="O79" s="12">
        <f t="shared" si="38"/>
        <v>0.61742074484456755</v>
      </c>
      <c r="P79" s="11">
        <f t="shared" si="39"/>
        <v>-12430</v>
      </c>
      <c r="R79" s="35">
        <f t="shared" si="40"/>
        <v>-231500</v>
      </c>
      <c r="S79" s="38">
        <f t="shared" si="41"/>
        <v>-0.35626346568174821</v>
      </c>
      <c r="V79" s="10"/>
      <c r="W79" s="11">
        <f t="shared" si="42"/>
        <v>18766.898882517402</v>
      </c>
      <c r="X79" s="11">
        <f t="shared" si="43"/>
        <v>-6.4461670861545264E-2</v>
      </c>
      <c r="Z79" s="35">
        <f t="shared" si="44"/>
        <v>-245134.60752096714</v>
      </c>
      <c r="AA79" s="56">
        <f t="shared" si="32"/>
        <v>-0.37724624118339051</v>
      </c>
      <c r="AB79" s="9">
        <f t="shared" si="45"/>
        <v>-5.5620900120359092E-2</v>
      </c>
      <c r="AC79" s="9"/>
      <c r="AD79" s="17">
        <f t="shared" si="46"/>
        <v>-5.5620900120359092E-2</v>
      </c>
      <c r="AE79" s="102">
        <f t="shared" si="33"/>
        <v>2.0982775501642292E-2</v>
      </c>
      <c r="AF79" s="18">
        <f t="shared" si="47"/>
        <v>7.854846118511713E-2</v>
      </c>
      <c r="AG79" s="9">
        <f t="shared" si="48"/>
        <v>4.0819009376062976E-3</v>
      </c>
    </row>
    <row r="80" spans="1:33" x14ac:dyDescent="0.2">
      <c r="A80" s="16">
        <v>1989</v>
      </c>
      <c r="B80" s="16">
        <v>82500</v>
      </c>
      <c r="C80" s="16">
        <v>0.04</v>
      </c>
      <c r="D80" s="16">
        <v>2.8000000000000001E-2</v>
      </c>
      <c r="E80" s="16">
        <v>33460</v>
      </c>
      <c r="F80" s="16">
        <v>22740</v>
      </c>
      <c r="G80" s="16">
        <v>33460</v>
      </c>
      <c r="H80" s="16">
        <v>21030</v>
      </c>
      <c r="I80">
        <f>Inputs_refs!$B$1-A80</f>
        <v>32.5</v>
      </c>
      <c r="J80" s="9">
        <f t="shared" si="34"/>
        <v>-0.3203825463239689</v>
      </c>
      <c r="K80" s="10">
        <f t="shared" si="35"/>
        <v>0.6796174536760311</v>
      </c>
      <c r="L80" s="11">
        <f t="shared" si="36"/>
        <v>-10720</v>
      </c>
      <c r="N80" s="9">
        <f t="shared" si="37"/>
        <v>0.37148834429169159</v>
      </c>
      <c r="O80" s="12">
        <f t="shared" si="38"/>
        <v>0.62851165570830847</v>
      </c>
      <c r="P80" s="11">
        <f t="shared" si="39"/>
        <v>-12430</v>
      </c>
      <c r="R80" s="35">
        <f t="shared" si="40"/>
        <v>-231500</v>
      </c>
      <c r="S80" s="38">
        <f t="shared" si="41"/>
        <v>-0.34593544530783027</v>
      </c>
      <c r="V80" s="10"/>
      <c r="W80" s="11">
        <f t="shared" si="42"/>
        <v>19603.090518532186</v>
      </c>
      <c r="X80" s="11">
        <f t="shared" si="43"/>
        <v>-6.785114034559267E-2</v>
      </c>
      <c r="Z80" s="35">
        <f t="shared" si="44"/>
        <v>-246504.04111285222</v>
      </c>
      <c r="AA80" s="56">
        <f t="shared" si="32"/>
        <v>-0.36835630770001826</v>
      </c>
      <c r="AB80" s="9">
        <f t="shared" si="45"/>
        <v>-6.0867323087750967E-2</v>
      </c>
      <c r="AC80" s="9"/>
      <c r="AD80" s="17">
        <f t="shared" si="46"/>
        <v>-6.0867323087750967E-2</v>
      </c>
      <c r="AE80" s="102">
        <f t="shared" si="33"/>
        <v>2.242086239218799E-2</v>
      </c>
      <c r="AF80" s="18">
        <f t="shared" si="47"/>
        <v>7.5197889182058053E-2</v>
      </c>
      <c r="AG80" s="9">
        <f t="shared" si="48"/>
        <v>3.9011456133256628E-3</v>
      </c>
    </row>
    <row r="81" spans="1:33" x14ac:dyDescent="0.2">
      <c r="A81" s="16">
        <v>1989</v>
      </c>
      <c r="B81" s="16">
        <v>87500</v>
      </c>
      <c r="C81" s="16">
        <v>0.04</v>
      </c>
      <c r="D81" s="16">
        <v>2.8000000000000001E-2</v>
      </c>
      <c r="E81" s="16">
        <v>34420</v>
      </c>
      <c r="F81" s="16">
        <v>23710</v>
      </c>
      <c r="G81" s="16">
        <v>34420</v>
      </c>
      <c r="H81" s="16">
        <v>22000</v>
      </c>
      <c r="I81">
        <f>Inputs_refs!$B$1-A81</f>
        <v>32.5</v>
      </c>
      <c r="J81" s="9">
        <f t="shared" si="34"/>
        <v>-0.31115630447414294</v>
      </c>
      <c r="K81" s="10">
        <f t="shared" si="35"/>
        <v>0.68884369552585711</v>
      </c>
      <c r="L81" s="11">
        <f t="shared" si="36"/>
        <v>-10710</v>
      </c>
      <c r="N81" s="9">
        <f t="shared" si="37"/>
        <v>0.36083672283556073</v>
      </c>
      <c r="O81" s="12">
        <f t="shared" si="38"/>
        <v>0.63916327716443933</v>
      </c>
      <c r="P81" s="11">
        <f t="shared" si="39"/>
        <v>-12420</v>
      </c>
      <c r="R81" s="35">
        <f t="shared" si="40"/>
        <v>-231300</v>
      </c>
      <c r="S81" s="38">
        <f t="shared" si="41"/>
        <v>-0.33599651365485184</v>
      </c>
      <c r="V81" s="10"/>
      <c r="W81" s="11">
        <f t="shared" si="42"/>
        <v>20439.282154546971</v>
      </c>
      <c r="X81" s="11">
        <f t="shared" si="43"/>
        <v>-7.0941720247864978E-2</v>
      </c>
      <c r="Z81" s="35">
        <f t="shared" si="44"/>
        <v>-247673.47470473731</v>
      </c>
      <c r="AA81" s="56">
        <f t="shared" si="32"/>
        <v>-0.3597813403613267</v>
      </c>
      <c r="AB81" s="9">
        <f t="shared" si="45"/>
        <v>-6.6109116950278449E-2</v>
      </c>
      <c r="AC81" s="9"/>
      <c r="AD81" s="17">
        <f t="shared" si="46"/>
        <v>-6.6109116950278449E-2</v>
      </c>
      <c r="AE81" s="102">
        <f t="shared" si="33"/>
        <v>2.378482670647486E-2</v>
      </c>
      <c r="AF81" s="18">
        <f t="shared" si="47"/>
        <v>7.2121467735132852E-2</v>
      </c>
      <c r="AG81" s="9">
        <f t="shared" si="48"/>
        <v>3.7357270805287168E-3</v>
      </c>
    </row>
    <row r="82" spans="1:33" x14ac:dyDescent="0.2">
      <c r="A82" s="16">
        <v>1989</v>
      </c>
      <c r="B82" s="16">
        <v>92500</v>
      </c>
      <c r="C82" s="16">
        <v>0.04</v>
      </c>
      <c r="D82" s="16">
        <v>2.8000000000000001E-2</v>
      </c>
      <c r="E82" s="16">
        <v>35390</v>
      </c>
      <c r="F82" s="16">
        <v>24680</v>
      </c>
      <c r="G82" s="16">
        <v>35390</v>
      </c>
      <c r="H82" s="16">
        <v>22970</v>
      </c>
      <c r="I82">
        <f>Inputs_refs!$B$1-A82</f>
        <v>32.5</v>
      </c>
      <c r="J82" s="9">
        <f t="shared" si="34"/>
        <v>-0.3026278609776773</v>
      </c>
      <c r="K82" s="10">
        <f t="shared" si="35"/>
        <v>0.69737213902232265</v>
      </c>
      <c r="L82" s="11">
        <f t="shared" si="36"/>
        <v>-10710</v>
      </c>
      <c r="N82" s="9">
        <f t="shared" si="37"/>
        <v>0.3509465950833569</v>
      </c>
      <c r="O82" s="12">
        <f t="shared" si="38"/>
        <v>0.6490534049166431</v>
      </c>
      <c r="P82" s="11">
        <f t="shared" si="39"/>
        <v>-12420</v>
      </c>
      <c r="R82" s="35">
        <f t="shared" si="40"/>
        <v>-231300</v>
      </c>
      <c r="S82" s="38">
        <f t="shared" si="41"/>
        <v>-0.32678722803051707</v>
      </c>
      <c r="V82" s="10"/>
      <c r="W82" s="11">
        <f t="shared" si="42"/>
        <v>21275.473790561759</v>
      </c>
      <c r="X82" s="11">
        <f t="shared" si="43"/>
        <v>-7.3771275987733628E-2</v>
      </c>
      <c r="Z82" s="35">
        <f t="shared" si="44"/>
        <v>-249042.90829662234</v>
      </c>
      <c r="AA82" s="56">
        <f t="shared" si="32"/>
        <v>-0.35185491423653903</v>
      </c>
      <c r="AB82" s="9">
        <f t="shared" si="45"/>
        <v>-7.124438281731621E-2</v>
      </c>
      <c r="AC82" s="9"/>
      <c r="AD82" s="17">
        <f t="shared" si="46"/>
        <v>-7.124438281731621E-2</v>
      </c>
      <c r="AE82" s="102">
        <f t="shared" si="33"/>
        <v>2.5067686206021955E-2</v>
      </c>
      <c r="AF82" s="18">
        <f t="shared" si="47"/>
        <v>6.9286871961102101E-2</v>
      </c>
      <c r="AG82" s="9">
        <f t="shared" si="48"/>
        <v>3.5837720218676594E-3</v>
      </c>
    </row>
    <row r="83" spans="1:33" x14ac:dyDescent="0.2">
      <c r="A83" s="16">
        <v>1989</v>
      </c>
      <c r="B83" s="16">
        <v>97500</v>
      </c>
      <c r="C83" s="16">
        <v>0.04</v>
      </c>
      <c r="D83" s="16">
        <v>2.8000000000000001E-2</v>
      </c>
      <c r="E83" s="16">
        <v>36360</v>
      </c>
      <c r="F83" s="16">
        <v>25640</v>
      </c>
      <c r="G83" s="16">
        <v>36360</v>
      </c>
      <c r="H83" s="16">
        <v>23930</v>
      </c>
      <c r="I83">
        <f>Inputs_refs!$B$1-A83</f>
        <v>32.5</v>
      </c>
      <c r="J83" s="9">
        <f t="shared" si="34"/>
        <v>-0.29482948294829481</v>
      </c>
      <c r="K83" s="10">
        <f t="shared" si="35"/>
        <v>0.70517051705170519</v>
      </c>
      <c r="L83" s="11">
        <f t="shared" si="36"/>
        <v>-10720</v>
      </c>
      <c r="N83" s="9">
        <f t="shared" si="37"/>
        <v>0.34185918591859188</v>
      </c>
      <c r="O83" s="12">
        <f t="shared" si="38"/>
        <v>0.65814081408140812</v>
      </c>
      <c r="P83" s="11">
        <f t="shared" si="39"/>
        <v>-12430</v>
      </c>
      <c r="R83" s="35">
        <f t="shared" si="40"/>
        <v>-231500</v>
      </c>
      <c r="S83" s="38">
        <f t="shared" si="41"/>
        <v>-0.31834433443344334</v>
      </c>
      <c r="V83" s="10"/>
      <c r="W83" s="11">
        <f t="shared" si="42"/>
        <v>22103.044894246494</v>
      </c>
      <c r="X83" s="11">
        <f t="shared" si="43"/>
        <v>-7.6345804670016976E-2</v>
      </c>
      <c r="Z83" s="35">
        <f t="shared" si="44"/>
        <v>-250598.22401642613</v>
      </c>
      <c r="AA83" s="56">
        <f t="shared" si="32"/>
        <v>-0.34460701872445837</v>
      </c>
      <c r="AB83" s="9">
        <f t="shared" si="45"/>
        <v>-7.6210532183078383E-2</v>
      </c>
      <c r="AC83" s="9"/>
      <c r="AD83" s="17">
        <f t="shared" si="46"/>
        <v>-7.6210532183078383E-2</v>
      </c>
      <c r="AE83" s="102">
        <f t="shared" si="33"/>
        <v>2.6262684291015026E-2</v>
      </c>
      <c r="AF83" s="18">
        <f t="shared" si="47"/>
        <v>6.6692667706708272E-2</v>
      </c>
      <c r="AG83" s="9">
        <f t="shared" si="48"/>
        <v>3.4450885243263452E-3</v>
      </c>
    </row>
    <row r="84" spans="1:33" x14ac:dyDescent="0.2">
      <c r="A84" s="16">
        <v>1989</v>
      </c>
      <c r="B84" s="16">
        <v>102500</v>
      </c>
      <c r="C84" s="16">
        <v>0.04</v>
      </c>
      <c r="D84" s="16">
        <v>2.8000000000000001E-2</v>
      </c>
      <c r="E84" s="16">
        <v>37330</v>
      </c>
      <c r="F84" s="16">
        <v>26610</v>
      </c>
      <c r="G84" s="16">
        <v>37330</v>
      </c>
      <c r="H84" s="16">
        <v>24900</v>
      </c>
      <c r="I84">
        <f>Inputs_refs!$B$1-A84</f>
        <v>32.5</v>
      </c>
      <c r="J84" s="9">
        <f t="shared" si="34"/>
        <v>-0.28716849718724885</v>
      </c>
      <c r="K84" s="10">
        <f t="shared" si="35"/>
        <v>0.71283150281275109</v>
      </c>
      <c r="L84" s="11">
        <f t="shared" si="36"/>
        <v>-10720</v>
      </c>
      <c r="N84" s="9">
        <f t="shared" si="37"/>
        <v>0.33297615858558799</v>
      </c>
      <c r="O84" s="12">
        <f t="shared" si="38"/>
        <v>0.66702384141441196</v>
      </c>
      <c r="P84" s="11">
        <f t="shared" si="39"/>
        <v>-12430</v>
      </c>
      <c r="R84" s="35">
        <f t="shared" si="40"/>
        <v>-231500</v>
      </c>
      <c r="S84" s="38">
        <f t="shared" si="41"/>
        <v>-0.31007232788641842</v>
      </c>
      <c r="V84" s="10"/>
      <c r="W84" s="11">
        <f t="shared" si="42"/>
        <v>22939.236530261278</v>
      </c>
      <c r="X84" s="11">
        <f t="shared" si="43"/>
        <v>-7.8745520873041042E-2</v>
      </c>
      <c r="Z84" s="35">
        <f t="shared" si="44"/>
        <v>-251967.65760831122</v>
      </c>
      <c r="AA84" s="56">
        <f t="shared" si="32"/>
        <v>-0.33748681704836753</v>
      </c>
      <c r="AB84" s="9">
        <f t="shared" si="45"/>
        <v>-8.1231288978082267E-2</v>
      </c>
      <c r="AC84" s="9"/>
      <c r="AD84" s="17">
        <f t="shared" si="46"/>
        <v>-8.1231288978082267E-2</v>
      </c>
      <c r="AE84" s="102">
        <f t="shared" si="33"/>
        <v>2.7414489161949107E-2</v>
      </c>
      <c r="AF84" s="18">
        <f t="shared" si="47"/>
        <v>6.426155580608793E-2</v>
      </c>
      <c r="AG84" s="9">
        <f t="shared" si="48"/>
        <v>3.3154557740613377E-3</v>
      </c>
    </row>
    <row r="85" spans="1:33" x14ac:dyDescent="0.2">
      <c r="A85" s="16">
        <v>1989</v>
      </c>
      <c r="B85" s="16">
        <v>107500</v>
      </c>
      <c r="C85" s="16">
        <v>0.04</v>
      </c>
      <c r="D85" s="16">
        <v>2.8000000000000001E-2</v>
      </c>
      <c r="E85" s="16">
        <v>38300</v>
      </c>
      <c r="F85" s="16">
        <v>27580</v>
      </c>
      <c r="G85" s="16">
        <v>38300</v>
      </c>
      <c r="H85" s="16">
        <v>25870</v>
      </c>
      <c r="I85">
        <f>Inputs_refs!$B$1-A85</f>
        <v>32.5</v>
      </c>
      <c r="J85" s="9">
        <f t="shared" si="34"/>
        <v>-0.27989556135770233</v>
      </c>
      <c r="K85" s="10">
        <f t="shared" si="35"/>
        <v>0.72010443864229767</v>
      </c>
      <c r="L85" s="11">
        <f t="shared" si="36"/>
        <v>-10720</v>
      </c>
      <c r="N85" s="9">
        <f t="shared" si="37"/>
        <v>0.32454308093994777</v>
      </c>
      <c r="O85" s="12">
        <f t="shared" si="38"/>
        <v>0.67545691906005223</v>
      </c>
      <c r="P85" s="11">
        <f t="shared" si="39"/>
        <v>-12430</v>
      </c>
      <c r="R85" s="35">
        <f t="shared" si="40"/>
        <v>-231500</v>
      </c>
      <c r="S85" s="38">
        <f t="shared" si="41"/>
        <v>-0.30221932114882505</v>
      </c>
      <c r="V85" s="10"/>
      <c r="W85" s="11">
        <f t="shared" si="42"/>
        <v>23775.428166276062</v>
      </c>
      <c r="X85" s="11">
        <f t="shared" si="43"/>
        <v>-8.0965281550983287E-2</v>
      </c>
      <c r="Z85" s="35">
        <f t="shared" si="44"/>
        <v>-253337.0912001963</v>
      </c>
      <c r="AA85" s="56">
        <f t="shared" si="32"/>
        <v>-0.33072727310730587</v>
      </c>
      <c r="AB85" s="9">
        <f t="shared" si="45"/>
        <v>-8.6197765580800112E-2</v>
      </c>
      <c r="AC85" s="9"/>
      <c r="AD85" s="17">
        <f t="shared" si="46"/>
        <v>-8.6197765580800112E-2</v>
      </c>
      <c r="AE85" s="102">
        <f t="shared" si="33"/>
        <v>2.8507951958480826E-2</v>
      </c>
      <c r="AF85" s="18">
        <f t="shared" si="47"/>
        <v>6.2001450326323426E-2</v>
      </c>
      <c r="AG85" s="9">
        <f t="shared" si="48"/>
        <v>3.1952281668407023E-3</v>
      </c>
    </row>
    <row r="86" spans="1:33" x14ac:dyDescent="0.2">
      <c r="A86" s="16">
        <v>1989</v>
      </c>
      <c r="B86" s="16">
        <v>112500</v>
      </c>
      <c r="C86" s="16">
        <v>0.04</v>
      </c>
      <c r="D86" s="16">
        <v>2.8000000000000001E-2</v>
      </c>
      <c r="E86" s="16">
        <v>39260</v>
      </c>
      <c r="F86" s="16">
        <v>28550</v>
      </c>
      <c r="G86" s="16">
        <v>39260</v>
      </c>
      <c r="H86" s="16">
        <v>26840</v>
      </c>
      <c r="I86">
        <f>Inputs_refs!$B$1-A86</f>
        <v>32.5</v>
      </c>
      <c r="J86" s="9">
        <f t="shared" si="34"/>
        <v>-0.27279673968415691</v>
      </c>
      <c r="K86" s="10">
        <f t="shared" si="35"/>
        <v>0.72720326031584315</v>
      </c>
      <c r="L86" s="11">
        <f t="shared" si="36"/>
        <v>-10710</v>
      </c>
      <c r="N86" s="9">
        <f t="shared" si="37"/>
        <v>0.3163525216505349</v>
      </c>
      <c r="O86" s="12">
        <f t="shared" si="38"/>
        <v>0.68364747834946515</v>
      </c>
      <c r="P86" s="11">
        <f t="shared" si="39"/>
        <v>-12420</v>
      </c>
      <c r="R86" s="35">
        <f t="shared" si="40"/>
        <v>-231300</v>
      </c>
      <c r="S86" s="38">
        <f t="shared" si="41"/>
        <v>-0.2945746306673459</v>
      </c>
      <c r="V86" s="10"/>
      <c r="W86" s="11">
        <f t="shared" si="42"/>
        <v>24611.61980229085</v>
      </c>
      <c r="X86" s="11">
        <f t="shared" si="43"/>
        <v>-8.3024597530147154E-2</v>
      </c>
      <c r="Z86" s="35">
        <f t="shared" si="44"/>
        <v>-254506.52479208133</v>
      </c>
      <c r="AA86" s="56">
        <f t="shared" si="32"/>
        <v>-0.32412955271533539</v>
      </c>
      <c r="AB86" s="9">
        <f t="shared" si="45"/>
        <v>-9.1182435542820989E-2</v>
      </c>
      <c r="AC86" s="9"/>
      <c r="AD86" s="17">
        <f t="shared" si="46"/>
        <v>-9.1182435542820989E-2</v>
      </c>
      <c r="AE86" s="102">
        <f t="shared" si="33"/>
        <v>2.9554922047989485E-2</v>
      </c>
      <c r="AF86" s="18">
        <f t="shared" si="47"/>
        <v>5.9894921190893173E-2</v>
      </c>
      <c r="AG86" s="9">
        <f t="shared" si="48"/>
        <v>3.0834176731713292E-3</v>
      </c>
    </row>
    <row r="87" spans="1:33" x14ac:dyDescent="0.2">
      <c r="A87" s="16">
        <v>1989</v>
      </c>
      <c r="B87" s="16">
        <v>117500</v>
      </c>
      <c r="C87" s="16">
        <v>0.04</v>
      </c>
      <c r="D87" s="16">
        <v>2.8000000000000001E-2</v>
      </c>
      <c r="E87" s="16">
        <v>40230</v>
      </c>
      <c r="F87" s="16">
        <v>29520</v>
      </c>
      <c r="G87" s="16">
        <v>40230</v>
      </c>
      <c r="H87" s="16">
        <v>27810</v>
      </c>
      <c r="I87">
        <f>Inputs_refs!$B$1-A87</f>
        <v>32.5</v>
      </c>
      <c r="J87" s="9">
        <f t="shared" si="34"/>
        <v>-0.26621923937360181</v>
      </c>
      <c r="K87" s="10">
        <f t="shared" si="35"/>
        <v>0.73378076062639819</v>
      </c>
      <c r="L87" s="11">
        <f t="shared" si="36"/>
        <v>-10710</v>
      </c>
      <c r="N87" s="9">
        <f t="shared" si="37"/>
        <v>0.3087248322147651</v>
      </c>
      <c r="O87" s="12">
        <f t="shared" si="38"/>
        <v>0.6912751677852349</v>
      </c>
      <c r="P87" s="11">
        <f t="shared" si="39"/>
        <v>-12420</v>
      </c>
      <c r="R87" s="35">
        <f t="shared" si="40"/>
        <v>-231300</v>
      </c>
      <c r="S87" s="38">
        <f t="shared" si="41"/>
        <v>-0.28747203579418346</v>
      </c>
      <c r="V87" s="10"/>
      <c r="W87" s="11">
        <f t="shared" si="42"/>
        <v>25447.811438305635</v>
      </c>
      <c r="X87" s="11">
        <f t="shared" si="43"/>
        <v>-8.4940257522271329E-2</v>
      </c>
      <c r="Z87" s="35">
        <f t="shared" si="44"/>
        <v>-255875.95838396647</v>
      </c>
      <c r="AA87" s="56">
        <f t="shared" si="32"/>
        <v>-0.31801635394477562</v>
      </c>
      <c r="AB87" s="9">
        <f t="shared" si="45"/>
        <v>-9.6046375514060145E-2</v>
      </c>
      <c r="AC87" s="9"/>
      <c r="AD87" s="17">
        <f t="shared" si="46"/>
        <v>-9.6046375514060145E-2</v>
      </c>
      <c r="AE87" s="102">
        <f t="shared" si="33"/>
        <v>3.0544318150592165E-2</v>
      </c>
      <c r="AF87" s="18">
        <f t="shared" si="47"/>
        <v>5.7926829268292686E-2</v>
      </c>
      <c r="AG87" s="9">
        <f t="shared" si="48"/>
        <v>2.9791700137652422E-3</v>
      </c>
    </row>
    <row r="88" spans="1:33" x14ac:dyDescent="0.2">
      <c r="A88" s="16">
        <v>1989</v>
      </c>
      <c r="B88" s="16">
        <v>122500</v>
      </c>
      <c r="C88" s="16">
        <v>0.04</v>
      </c>
      <c r="D88" s="16">
        <v>2.8000000000000001E-2</v>
      </c>
      <c r="E88" s="16">
        <v>41200</v>
      </c>
      <c r="F88" s="16">
        <v>30490</v>
      </c>
      <c r="G88" s="16">
        <v>41200</v>
      </c>
      <c r="H88" s="16">
        <v>28780</v>
      </c>
      <c r="I88">
        <f>Inputs_refs!$B$1-A88</f>
        <v>32.5</v>
      </c>
      <c r="J88" s="9">
        <f t="shared" si="34"/>
        <v>-0.25995145631067962</v>
      </c>
      <c r="K88" s="10">
        <f t="shared" si="35"/>
        <v>0.74004854368932038</v>
      </c>
      <c r="L88" s="11">
        <f t="shared" si="36"/>
        <v>-10710</v>
      </c>
      <c r="N88" s="9">
        <f t="shared" si="37"/>
        <v>0.30145631067961165</v>
      </c>
      <c r="O88" s="12">
        <f t="shared" si="38"/>
        <v>0.69854368932038835</v>
      </c>
      <c r="P88" s="11">
        <f t="shared" si="39"/>
        <v>-12420</v>
      </c>
      <c r="R88" s="35">
        <f t="shared" si="40"/>
        <v>-231300</v>
      </c>
      <c r="S88" s="38">
        <f t="shared" si="41"/>
        <v>-0.28070388349514563</v>
      </c>
      <c r="V88" s="10"/>
      <c r="W88" s="11">
        <f t="shared" si="42"/>
        <v>26284.003074320419</v>
      </c>
      <c r="X88" s="11">
        <f t="shared" si="43"/>
        <v>-8.6726786854745691E-2</v>
      </c>
      <c r="Z88" s="35">
        <f t="shared" si="44"/>
        <v>-257245.3919758515</v>
      </c>
      <c r="AA88" s="56">
        <f t="shared" si="32"/>
        <v>-0.31219100967943142</v>
      </c>
      <c r="AB88" s="9">
        <f t="shared" si="45"/>
        <v>-0.10085852957975271</v>
      </c>
      <c r="AC88" s="9"/>
      <c r="AD88" s="17">
        <f t="shared" si="46"/>
        <v>-0.10085852957975271</v>
      </c>
      <c r="AE88" s="102">
        <f t="shared" si="33"/>
        <v>3.1487126184285785E-2</v>
      </c>
      <c r="AF88" s="18">
        <f t="shared" si="47"/>
        <v>5.6083961954739261E-2</v>
      </c>
      <c r="AG88" s="9">
        <f t="shared" si="48"/>
        <v>2.8817427620052571E-3</v>
      </c>
    </row>
    <row r="89" spans="1:33" x14ac:dyDescent="0.2">
      <c r="A89" s="16">
        <v>1989</v>
      </c>
      <c r="B89" s="16">
        <v>127500</v>
      </c>
      <c r="C89" s="16">
        <v>0.04</v>
      </c>
      <c r="D89" s="16">
        <v>2.8000000000000001E-2</v>
      </c>
      <c r="E89" s="16">
        <v>42170</v>
      </c>
      <c r="F89" s="16">
        <v>31450</v>
      </c>
      <c r="G89" s="16">
        <v>42170</v>
      </c>
      <c r="H89" s="16">
        <v>29740</v>
      </c>
      <c r="I89">
        <f>Inputs_refs!$B$1-A89</f>
        <v>32.5</v>
      </c>
      <c r="J89" s="9">
        <f t="shared" si="34"/>
        <v>-0.2542091534266066</v>
      </c>
      <c r="K89" s="10">
        <f t="shared" si="35"/>
        <v>0.74579084657339345</v>
      </c>
      <c r="L89" s="11">
        <f t="shared" si="36"/>
        <v>-10720</v>
      </c>
      <c r="N89" s="9">
        <f t="shared" si="37"/>
        <v>0.29475930756461938</v>
      </c>
      <c r="O89" s="12">
        <f t="shared" si="38"/>
        <v>0.70524069243538057</v>
      </c>
      <c r="P89" s="11">
        <f t="shared" si="39"/>
        <v>-12430</v>
      </c>
      <c r="R89" s="35">
        <f t="shared" si="40"/>
        <v>-231500</v>
      </c>
      <c r="S89" s="38">
        <f t="shared" si="41"/>
        <v>-0.27448423049561299</v>
      </c>
      <c r="V89" s="10"/>
      <c r="W89" s="11">
        <f t="shared" si="42"/>
        <v>27111.574178005158</v>
      </c>
      <c r="X89" s="11">
        <f t="shared" si="43"/>
        <v>-8.8380155413410974E-2</v>
      </c>
      <c r="Z89" s="35">
        <f t="shared" si="44"/>
        <v>-258800.70769565529</v>
      </c>
      <c r="AA89" s="56">
        <f t="shared" si="32"/>
        <v>-0.30685405228320523</v>
      </c>
      <c r="AB89" s="9">
        <f t="shared" si="45"/>
        <v>-0.10548930850591183</v>
      </c>
      <c r="AC89" s="9"/>
      <c r="AD89" s="17">
        <f t="shared" si="46"/>
        <v>-0.10548930850591183</v>
      </c>
      <c r="AE89" s="102">
        <f t="shared" si="33"/>
        <v>3.2369821787592234E-2</v>
      </c>
      <c r="AF89" s="18">
        <f t="shared" si="47"/>
        <v>5.4372019077901429E-2</v>
      </c>
      <c r="AG89" s="9">
        <f t="shared" si="48"/>
        <v>2.7913988865302386E-3</v>
      </c>
    </row>
    <row r="90" spans="1:33" x14ac:dyDescent="0.2">
      <c r="A90" s="16">
        <v>1989</v>
      </c>
      <c r="B90" s="16">
        <v>132500</v>
      </c>
      <c r="C90" s="16">
        <v>0.04</v>
      </c>
      <c r="D90" s="16">
        <v>2.8000000000000001E-2</v>
      </c>
      <c r="E90" s="16">
        <v>43140</v>
      </c>
      <c r="F90" s="16">
        <v>32420</v>
      </c>
      <c r="G90" s="16">
        <v>43140</v>
      </c>
      <c r="H90" s="16">
        <v>30710</v>
      </c>
      <c r="I90">
        <f>Inputs_refs!$B$1-A90</f>
        <v>32.5</v>
      </c>
      <c r="J90" s="9">
        <f t="shared" si="34"/>
        <v>-0.24849327770050997</v>
      </c>
      <c r="K90" s="10">
        <f t="shared" si="35"/>
        <v>0.75150672229949</v>
      </c>
      <c r="L90" s="11">
        <f t="shared" si="36"/>
        <v>-10720</v>
      </c>
      <c r="N90" s="9">
        <f t="shared" si="37"/>
        <v>0.28813166434863235</v>
      </c>
      <c r="O90" s="12">
        <f t="shared" si="38"/>
        <v>0.71186833565136765</v>
      </c>
      <c r="P90" s="11">
        <f t="shared" si="39"/>
        <v>-12430</v>
      </c>
      <c r="R90" s="35">
        <f t="shared" si="40"/>
        <v>-231500</v>
      </c>
      <c r="S90" s="38">
        <f t="shared" si="41"/>
        <v>-0.26831247102457118</v>
      </c>
      <c r="V90" s="10"/>
      <c r="W90" s="11">
        <f t="shared" si="42"/>
        <v>27947.765814019942</v>
      </c>
      <c r="X90" s="11">
        <f t="shared" si="43"/>
        <v>-8.994575662585666E-2</v>
      </c>
      <c r="Z90" s="35">
        <f t="shared" si="44"/>
        <v>-260170.14128754032</v>
      </c>
      <c r="AA90" s="56">
        <f t="shared" si="32"/>
        <v>-0.30154165656877646</v>
      </c>
      <c r="AB90" s="9">
        <f t="shared" si="45"/>
        <v>-0.11019766198248725</v>
      </c>
      <c r="AC90" s="9"/>
      <c r="AD90" s="17">
        <f t="shared" si="46"/>
        <v>-0.11019766198248725</v>
      </c>
      <c r="AE90" s="102">
        <f t="shared" si="33"/>
        <v>3.3229185544205286E-2</v>
      </c>
      <c r="AF90" s="18">
        <f t="shared" si="47"/>
        <v>5.2745219000616905E-2</v>
      </c>
      <c r="AG90" s="9">
        <f t="shared" si="48"/>
        <v>2.7056920918815397E-3</v>
      </c>
    </row>
    <row r="91" spans="1:33" x14ac:dyDescent="0.2">
      <c r="A91" s="16">
        <v>1989</v>
      </c>
      <c r="B91" s="16">
        <v>137500</v>
      </c>
      <c r="C91" s="16">
        <v>0.04</v>
      </c>
      <c r="D91" s="16">
        <v>2.8000000000000001E-2</v>
      </c>
      <c r="E91" s="16">
        <v>44110</v>
      </c>
      <c r="F91" s="16">
        <v>33390</v>
      </c>
      <c r="G91" s="16">
        <v>44110</v>
      </c>
      <c r="H91" s="16">
        <v>31680</v>
      </c>
      <c r="I91">
        <f>Inputs_refs!$B$1-A91</f>
        <v>32.5</v>
      </c>
      <c r="J91" s="9">
        <f t="shared" si="34"/>
        <v>-0.24302879165722058</v>
      </c>
      <c r="K91" s="10">
        <f t="shared" si="35"/>
        <v>0.75697120834277942</v>
      </c>
      <c r="L91" s="11">
        <f t="shared" si="36"/>
        <v>-10720</v>
      </c>
      <c r="N91" s="9">
        <f t="shared" si="37"/>
        <v>0.28179551122194513</v>
      </c>
      <c r="O91" s="12">
        <f t="shared" si="38"/>
        <v>0.71820448877805487</v>
      </c>
      <c r="P91" s="11">
        <f t="shared" si="39"/>
        <v>-12430</v>
      </c>
      <c r="R91" s="35">
        <f t="shared" si="40"/>
        <v>-231500</v>
      </c>
      <c r="S91" s="38">
        <f t="shared" si="41"/>
        <v>-0.26241215143958285</v>
      </c>
      <c r="V91" s="10"/>
      <c r="W91" s="11">
        <f t="shared" si="42"/>
        <v>28783.957450034726</v>
      </c>
      <c r="X91" s="11">
        <f t="shared" si="43"/>
        <v>-9.1415484531732122E-2</v>
      </c>
      <c r="Z91" s="35">
        <f t="shared" si="44"/>
        <v>-261539.57487942546</v>
      </c>
      <c r="AA91" s="56">
        <f t="shared" si="32"/>
        <v>-0.29646290510023288</v>
      </c>
      <c r="AB91" s="9">
        <f t="shared" si="45"/>
        <v>-0.11485670913579429</v>
      </c>
      <c r="AC91" s="9"/>
      <c r="AD91" s="17">
        <f t="shared" si="46"/>
        <v>-0.11485670913579429</v>
      </c>
      <c r="AE91" s="102">
        <f t="shared" si="33"/>
        <v>3.4050753660650024E-2</v>
      </c>
      <c r="AF91" s="18">
        <f t="shared" si="47"/>
        <v>5.1212938005390833E-2</v>
      </c>
      <c r="AG91" s="9">
        <f t="shared" si="48"/>
        <v>2.6250927526539902E-3</v>
      </c>
    </row>
    <row r="92" spans="1:33" x14ac:dyDescent="0.2">
      <c r="A92" s="16">
        <v>1989</v>
      </c>
      <c r="B92" s="16">
        <v>142500</v>
      </c>
      <c r="C92" s="16">
        <v>0.04</v>
      </c>
      <c r="D92" s="16">
        <v>2.8000000000000001E-2</v>
      </c>
      <c r="E92" s="16">
        <v>45070</v>
      </c>
      <c r="F92" s="16">
        <v>34360</v>
      </c>
      <c r="G92" s="16">
        <v>45070</v>
      </c>
      <c r="H92" s="16">
        <v>32650</v>
      </c>
      <c r="I92">
        <f>Inputs_refs!$B$1-A92</f>
        <v>32.5</v>
      </c>
      <c r="J92" s="9">
        <f t="shared" si="34"/>
        <v>-0.23763035278455735</v>
      </c>
      <c r="K92" s="10">
        <f t="shared" si="35"/>
        <v>0.76236964721544265</v>
      </c>
      <c r="L92" s="11">
        <f t="shared" si="36"/>
        <v>-10710</v>
      </c>
      <c r="N92" s="9">
        <f t="shared" si="37"/>
        <v>0.2755713334812514</v>
      </c>
      <c r="O92" s="12">
        <f t="shared" si="38"/>
        <v>0.7244286665187486</v>
      </c>
      <c r="P92" s="11">
        <f t="shared" si="39"/>
        <v>-12420</v>
      </c>
      <c r="R92" s="35">
        <f t="shared" si="40"/>
        <v>-231300</v>
      </c>
      <c r="S92" s="38">
        <f t="shared" si="41"/>
        <v>-0.25660084313290438</v>
      </c>
      <c r="V92" s="10"/>
      <c r="W92" s="11">
        <f t="shared" si="42"/>
        <v>29620.149086049511</v>
      </c>
      <c r="X92" s="11">
        <f t="shared" si="43"/>
        <v>-9.2797884041362619E-2</v>
      </c>
      <c r="Z92" s="35">
        <f t="shared" si="44"/>
        <v>-262709.00847131049</v>
      </c>
      <c r="AA92" s="56">
        <f t="shared" si="32"/>
        <v>-0.29144553857478422</v>
      </c>
      <c r="AB92" s="9">
        <f t="shared" si="45"/>
        <v>-0.11955817066981377</v>
      </c>
      <c r="AC92" s="9"/>
      <c r="AD92" s="17">
        <f t="shared" si="46"/>
        <v>-0.11955817066981377</v>
      </c>
      <c r="AE92" s="102">
        <f t="shared" si="33"/>
        <v>3.4844695441879847E-2</v>
      </c>
      <c r="AF92" s="18">
        <f t="shared" si="47"/>
        <v>4.9767171129220023E-2</v>
      </c>
      <c r="AG92" s="9">
        <f t="shared" si="48"/>
        <v>2.5491574356386604E-3</v>
      </c>
    </row>
    <row r="93" spans="1:33" x14ac:dyDescent="0.2">
      <c r="A93" s="16">
        <v>1989</v>
      </c>
      <c r="B93" s="16">
        <v>147500</v>
      </c>
      <c r="C93" s="16">
        <v>0.04</v>
      </c>
      <c r="D93" s="16">
        <v>2.8000000000000001E-2</v>
      </c>
      <c r="E93" s="16">
        <v>46040</v>
      </c>
      <c r="F93" s="16">
        <v>35330</v>
      </c>
      <c r="G93" s="16">
        <v>46040</v>
      </c>
      <c r="H93" s="16">
        <v>33620</v>
      </c>
      <c r="I93">
        <f>Inputs_refs!$B$1-A93</f>
        <v>32.5</v>
      </c>
      <c r="J93" s="9">
        <f t="shared" si="34"/>
        <v>-0.23262380538662034</v>
      </c>
      <c r="K93" s="10">
        <f t="shared" si="35"/>
        <v>0.76737619461337969</v>
      </c>
      <c r="L93" s="11">
        <f t="shared" si="36"/>
        <v>-10710</v>
      </c>
      <c r="N93" s="9">
        <f t="shared" si="37"/>
        <v>0.26976542137271936</v>
      </c>
      <c r="O93" s="12">
        <f t="shared" si="38"/>
        <v>0.73023457862728058</v>
      </c>
      <c r="P93" s="11">
        <f t="shared" si="39"/>
        <v>-12420</v>
      </c>
      <c r="R93" s="35">
        <f t="shared" si="40"/>
        <v>-231300</v>
      </c>
      <c r="S93" s="38">
        <f t="shared" si="41"/>
        <v>-0.25119461337966986</v>
      </c>
      <c r="V93" s="10"/>
      <c r="W93" s="11">
        <f t="shared" si="42"/>
        <v>30456.340722064298</v>
      </c>
      <c r="X93" s="11">
        <f t="shared" si="43"/>
        <v>-9.4100513918373041E-2</v>
      </c>
      <c r="Z93" s="35">
        <f t="shared" si="44"/>
        <v>-264078.44206319563</v>
      </c>
      <c r="AA93" s="56">
        <f t="shared" si="32"/>
        <v>-0.28679240015551222</v>
      </c>
      <c r="AB93" s="9">
        <f t="shared" si="45"/>
        <v>-0.12412388458180749</v>
      </c>
      <c r="AC93" s="9"/>
      <c r="AD93" s="17">
        <f t="shared" si="46"/>
        <v>-0.12412388458180749</v>
      </c>
      <c r="AE93" s="102">
        <f t="shared" si="33"/>
        <v>3.5597786775842355E-2</v>
      </c>
      <c r="AF93" s="18">
        <f t="shared" si="47"/>
        <v>4.8400792527596943E-2</v>
      </c>
      <c r="AG93" s="9">
        <f t="shared" si="48"/>
        <v>2.4774926063597658E-3</v>
      </c>
    </row>
    <row r="94" spans="1:33" x14ac:dyDescent="0.2">
      <c r="A94" s="16">
        <v>1989</v>
      </c>
      <c r="B94" s="16">
        <v>200000</v>
      </c>
      <c r="C94" s="16">
        <v>0.04</v>
      </c>
      <c r="D94" s="16">
        <v>2.8000000000000001E-2</v>
      </c>
      <c r="E94" s="16">
        <v>56210</v>
      </c>
      <c r="F94" s="16">
        <v>45490</v>
      </c>
      <c r="G94" s="16">
        <v>56210</v>
      </c>
      <c r="H94" s="16">
        <v>43780</v>
      </c>
      <c r="I94">
        <f>Inputs_refs!$B$1-A94</f>
        <v>32.5</v>
      </c>
      <c r="J94" s="9">
        <f t="shared" si="34"/>
        <v>-0.19071339619284824</v>
      </c>
      <c r="K94" s="10">
        <f t="shared" si="35"/>
        <v>0.80928660380715178</v>
      </c>
      <c r="L94" s="11">
        <f t="shared" si="36"/>
        <v>-10720</v>
      </c>
      <c r="N94" s="9">
        <f t="shared" si="37"/>
        <v>0.22113502935420742</v>
      </c>
      <c r="O94" s="12">
        <f t="shared" si="38"/>
        <v>0.77886497064579252</v>
      </c>
      <c r="P94" s="11">
        <f t="shared" si="39"/>
        <v>-12430</v>
      </c>
      <c r="R94" s="35">
        <f t="shared" si="40"/>
        <v>-231500</v>
      </c>
      <c r="S94" s="38">
        <f t="shared" si="41"/>
        <v>-0.20592421277352785</v>
      </c>
      <c r="V94" s="10"/>
      <c r="W94" s="11">
        <f t="shared" si="42"/>
        <v>39214.801569394418</v>
      </c>
      <c r="X94" s="11">
        <f t="shared" si="43"/>
        <v>-0.10427588923265377</v>
      </c>
      <c r="Z94" s="35">
        <f t="shared" si="44"/>
        <v>-278622.20009778568</v>
      </c>
      <c r="AA94" s="56">
        <f t="shared" si="32"/>
        <v>-0.24784041994110095</v>
      </c>
      <c r="AB94" s="9">
        <f t="shared" si="45"/>
        <v>-0.16912579141664807</v>
      </c>
      <c r="AC94" s="9"/>
      <c r="AD94" s="17">
        <f t="shared" si="46"/>
        <v>-0.16912579141664807</v>
      </c>
      <c r="AE94" s="102">
        <f t="shared" si="33"/>
        <v>4.1916207167573105E-2</v>
      </c>
      <c r="AF94" s="18">
        <f t="shared" si="47"/>
        <v>3.7590679270169271E-2</v>
      </c>
      <c r="AG94" s="9">
        <f t="shared" si="48"/>
        <v>1.9139375554988458E-3</v>
      </c>
    </row>
    <row r="95" spans="1:33" x14ac:dyDescent="0.2">
      <c r="A95" s="16">
        <v>1984</v>
      </c>
      <c r="B95" s="16">
        <v>2500</v>
      </c>
      <c r="C95" s="16">
        <v>0.04</v>
      </c>
      <c r="D95" s="16">
        <v>2.8000000000000001E-2</v>
      </c>
      <c r="E95" s="16">
        <v>1140</v>
      </c>
      <c r="F95" s="16">
        <v>920</v>
      </c>
      <c r="G95" s="16">
        <v>1140</v>
      </c>
      <c r="H95" s="16">
        <v>790</v>
      </c>
      <c r="I95">
        <f>Inputs_refs!$B$1-A95</f>
        <v>37.5</v>
      </c>
      <c r="J95" s="9">
        <f t="shared" si="34"/>
        <v>-0.19298245614035087</v>
      </c>
      <c r="K95" s="10">
        <f t="shared" si="35"/>
        <v>0.80701754385964908</v>
      </c>
      <c r="L95" s="11">
        <f t="shared" si="36"/>
        <v>-220</v>
      </c>
      <c r="N95" s="9">
        <f t="shared" si="37"/>
        <v>0.30701754385964913</v>
      </c>
      <c r="O95" s="12">
        <f t="shared" si="38"/>
        <v>0.69298245614035092</v>
      </c>
      <c r="P95" s="11">
        <f t="shared" si="39"/>
        <v>-350</v>
      </c>
      <c r="R95" s="35">
        <f t="shared" si="40"/>
        <v>-5700</v>
      </c>
      <c r="S95" s="38">
        <f t="shared" si="41"/>
        <v>-0.25</v>
      </c>
      <c r="V95" s="10"/>
      <c r="W95" s="11">
        <f t="shared" si="42"/>
        <v>793.08897436453879</v>
      </c>
      <c r="X95" s="11">
        <f t="shared" si="43"/>
        <v>3.9100941323275762E-3</v>
      </c>
      <c r="Z95" s="35">
        <f t="shared" si="44"/>
        <v>-5698.8442314786298</v>
      </c>
      <c r="AA95" s="56">
        <f t="shared" si="32"/>
        <v>-0.24994930839818552</v>
      </c>
      <c r="AB95" s="9">
        <f t="shared" si="45"/>
        <v>2.0280752981211321E-4</v>
      </c>
      <c r="AC95" s="9"/>
      <c r="AD95" s="17">
        <f t="shared" si="46"/>
        <v>2.0280752981211321E-4</v>
      </c>
      <c r="AE95" s="102">
        <f t="shared" si="33"/>
        <v>-5.0691601814478737E-5</v>
      </c>
      <c r="AF95" s="18">
        <f t="shared" si="47"/>
        <v>0.14130434782608695</v>
      </c>
      <c r="AG95" s="9">
        <f t="shared" si="48"/>
        <v>7.588100124373609E-3</v>
      </c>
    </row>
    <row r="96" spans="1:33" x14ac:dyDescent="0.2">
      <c r="A96" s="16">
        <v>1984</v>
      </c>
      <c r="B96" s="16">
        <v>7500</v>
      </c>
      <c r="C96" s="16">
        <v>0.04</v>
      </c>
      <c r="D96" s="16">
        <v>2.8000000000000001E-2</v>
      </c>
      <c r="E96" s="16">
        <v>3440</v>
      </c>
      <c r="F96" s="16">
        <v>2770</v>
      </c>
      <c r="G96" s="16">
        <v>3440</v>
      </c>
      <c r="H96" s="16">
        <v>2380</v>
      </c>
      <c r="I96">
        <f>Inputs_refs!$B$1-A96</f>
        <v>37.5</v>
      </c>
      <c r="J96" s="9">
        <f t="shared" si="34"/>
        <v>-0.19476744186046513</v>
      </c>
      <c r="K96" s="10">
        <f t="shared" si="35"/>
        <v>0.80523255813953487</v>
      </c>
      <c r="L96" s="11">
        <f t="shared" si="36"/>
        <v>-670</v>
      </c>
      <c r="N96" s="9">
        <f t="shared" si="37"/>
        <v>0.30813953488372092</v>
      </c>
      <c r="O96" s="12">
        <f t="shared" si="38"/>
        <v>0.69186046511627908</v>
      </c>
      <c r="P96" s="11">
        <f t="shared" si="39"/>
        <v>-1060</v>
      </c>
      <c r="R96" s="35">
        <f t="shared" si="40"/>
        <v>-17300</v>
      </c>
      <c r="S96" s="38">
        <f t="shared" si="41"/>
        <v>-0.25145348837209303</v>
      </c>
      <c r="V96" s="10"/>
      <c r="W96" s="11">
        <f t="shared" si="42"/>
        <v>2387.8874554236654</v>
      </c>
      <c r="X96" s="11">
        <f t="shared" si="43"/>
        <v>3.314056900699754E-3</v>
      </c>
      <c r="Z96" s="35">
        <f t="shared" si="44"/>
        <v>-17310.650566517179</v>
      </c>
      <c r="AA96" s="56">
        <f t="shared" si="32"/>
        <v>-0.25160829311798227</v>
      </c>
      <c r="AB96" s="9">
        <f t="shared" si="45"/>
        <v>-6.1526090404595362E-4</v>
      </c>
      <c r="AC96" s="9"/>
      <c r="AD96" s="17">
        <f t="shared" si="46"/>
        <v>-6.1526090404595362E-4</v>
      </c>
      <c r="AE96" s="102">
        <f t="shared" si="33"/>
        <v>1.5480474588924764E-4</v>
      </c>
      <c r="AF96" s="18">
        <f t="shared" si="47"/>
        <v>0.1407942238267148</v>
      </c>
      <c r="AG96" s="9">
        <f t="shared" si="48"/>
        <v>7.5586304091452838E-3</v>
      </c>
    </row>
    <row r="97" spans="1:33" x14ac:dyDescent="0.2">
      <c r="A97" s="16">
        <v>1984</v>
      </c>
      <c r="B97" s="16">
        <v>12500</v>
      </c>
      <c r="C97" s="16">
        <v>0.04</v>
      </c>
      <c r="D97" s="16">
        <v>2.8000000000000001E-2</v>
      </c>
      <c r="E97" s="16">
        <v>5740</v>
      </c>
      <c r="F97" s="16">
        <v>4640</v>
      </c>
      <c r="G97" s="16">
        <v>5740</v>
      </c>
      <c r="H97" s="16">
        <v>3990</v>
      </c>
      <c r="I97">
        <f>Inputs_refs!$B$1-A97</f>
        <v>37.5</v>
      </c>
      <c r="J97" s="9">
        <f t="shared" si="34"/>
        <v>-0.19163763066202091</v>
      </c>
      <c r="K97" s="10">
        <f t="shared" si="35"/>
        <v>0.80836236933797911</v>
      </c>
      <c r="L97" s="11">
        <f t="shared" si="36"/>
        <v>-1100</v>
      </c>
      <c r="N97" s="9">
        <f t="shared" si="37"/>
        <v>0.3048780487804878</v>
      </c>
      <c r="O97" s="12">
        <f t="shared" si="38"/>
        <v>0.69512195121951215</v>
      </c>
      <c r="P97" s="11">
        <f t="shared" si="39"/>
        <v>-1750</v>
      </c>
      <c r="R97" s="35">
        <f t="shared" si="40"/>
        <v>-28500</v>
      </c>
      <c r="S97" s="38">
        <f t="shared" si="41"/>
        <v>-0.24825783972125434</v>
      </c>
      <c r="V97" s="10"/>
      <c r="W97" s="11">
        <f t="shared" si="42"/>
        <v>3999.9270011428912</v>
      </c>
      <c r="X97" s="11">
        <f t="shared" si="43"/>
        <v>2.4879702112509238E-3</v>
      </c>
      <c r="Z97" s="35">
        <f t="shared" si="44"/>
        <v>-28550.6926457183</v>
      </c>
      <c r="AA97" s="56">
        <f t="shared" si="32"/>
        <v>-0.2486994132902291</v>
      </c>
      <c r="AB97" s="9">
        <f t="shared" si="45"/>
        <v>-1.7755312050512439E-3</v>
      </c>
      <c r="AC97" s="9"/>
      <c r="AD97" s="17">
        <f t="shared" si="46"/>
        <v>-1.7755312050512439E-3</v>
      </c>
      <c r="AE97" s="102">
        <f t="shared" si="33"/>
        <v>4.4157356897475686E-4</v>
      </c>
      <c r="AF97" s="18">
        <f t="shared" si="47"/>
        <v>0.14008620689655171</v>
      </c>
      <c r="AG97" s="9">
        <f t="shared" si="48"/>
        <v>7.5177560096018059E-3</v>
      </c>
    </row>
    <row r="98" spans="1:33" x14ac:dyDescent="0.2">
      <c r="A98" s="16">
        <v>1984</v>
      </c>
      <c r="B98" s="16">
        <v>17500</v>
      </c>
      <c r="C98" s="16">
        <v>0.04</v>
      </c>
      <c r="D98" s="16">
        <v>2.8000000000000001E-2</v>
      </c>
      <c r="E98" s="16">
        <v>8050</v>
      </c>
      <c r="F98" s="16">
        <v>6500</v>
      </c>
      <c r="G98" s="16">
        <v>8050</v>
      </c>
      <c r="H98" s="16">
        <v>5590</v>
      </c>
      <c r="I98">
        <f>Inputs_refs!$B$1-A98</f>
        <v>37.5</v>
      </c>
      <c r="J98" s="9">
        <f t="shared" si="34"/>
        <v>-0.19254658385093168</v>
      </c>
      <c r="K98" s="10">
        <f t="shared" si="35"/>
        <v>0.80745341614906829</v>
      </c>
      <c r="L98" s="11">
        <f t="shared" si="36"/>
        <v>-1550</v>
      </c>
      <c r="N98" s="9">
        <f t="shared" si="37"/>
        <v>0.30559006211180123</v>
      </c>
      <c r="O98" s="12">
        <f t="shared" si="38"/>
        <v>0.69440993788819871</v>
      </c>
      <c r="P98" s="11">
        <f t="shared" si="39"/>
        <v>-2460</v>
      </c>
      <c r="R98" s="35">
        <f t="shared" si="40"/>
        <v>-40100</v>
      </c>
      <c r="S98" s="38">
        <f t="shared" si="41"/>
        <v>-0.24906832298136647</v>
      </c>
      <c r="V98" s="10"/>
      <c r="W98" s="11">
        <f t="shared" si="42"/>
        <v>5603.3460145320669</v>
      </c>
      <c r="X98" s="11">
        <f t="shared" si="43"/>
        <v>2.3874802382946106E-3</v>
      </c>
      <c r="Z98" s="35">
        <f t="shared" si="44"/>
        <v>-40176.616852838139</v>
      </c>
      <c r="AA98" s="56">
        <f t="shared" si="32"/>
        <v>-0.24954420405489527</v>
      </c>
      <c r="AB98" s="9">
        <f t="shared" si="45"/>
        <v>-1.9070011076038687E-3</v>
      </c>
      <c r="AC98" s="9"/>
      <c r="AD98" s="17">
        <f t="shared" si="46"/>
        <v>-1.9070011076038687E-3</v>
      </c>
      <c r="AE98" s="102">
        <f t="shared" si="33"/>
        <v>4.7588107352880549E-4</v>
      </c>
      <c r="AF98" s="18">
        <f t="shared" si="47"/>
        <v>0.14000000000000001</v>
      </c>
      <c r="AG98" s="9">
        <f t="shared" si="48"/>
        <v>7.5127813981430425E-3</v>
      </c>
    </row>
    <row r="99" spans="1:33" x14ac:dyDescent="0.2">
      <c r="A99" s="16">
        <v>1984</v>
      </c>
      <c r="B99" s="16">
        <v>22500</v>
      </c>
      <c r="C99" s="16">
        <v>0.04</v>
      </c>
      <c r="D99" s="16">
        <v>2.8000000000000001E-2</v>
      </c>
      <c r="E99" s="16">
        <v>10340</v>
      </c>
      <c r="F99" s="16">
        <v>8350</v>
      </c>
      <c r="G99" s="16">
        <v>10340</v>
      </c>
      <c r="H99" s="16">
        <v>7180</v>
      </c>
      <c r="I99">
        <f>Inputs_refs!$B$1-A99</f>
        <v>37.5</v>
      </c>
      <c r="J99" s="9">
        <f t="shared" si="34"/>
        <v>-0.19245647969052224</v>
      </c>
      <c r="K99" s="10">
        <f t="shared" si="35"/>
        <v>0.80754352030947774</v>
      </c>
      <c r="L99" s="11">
        <f t="shared" si="36"/>
        <v>-1990</v>
      </c>
      <c r="N99" s="9">
        <f t="shared" si="37"/>
        <v>0.30560928433268858</v>
      </c>
      <c r="O99" s="12">
        <f t="shared" si="38"/>
        <v>0.69439071566731136</v>
      </c>
      <c r="P99" s="11">
        <f t="shared" si="39"/>
        <v>-3160</v>
      </c>
      <c r="R99" s="35">
        <f t="shared" si="40"/>
        <v>-51500</v>
      </c>
      <c r="S99" s="38">
        <f t="shared" si="41"/>
        <v>-0.24903288201160542</v>
      </c>
      <c r="V99" s="10"/>
      <c r="W99" s="11">
        <f t="shared" si="42"/>
        <v>7198.1444955911938</v>
      </c>
      <c r="X99" s="11">
        <f t="shared" si="43"/>
        <v>2.5270885224503961E-3</v>
      </c>
      <c r="Z99" s="35">
        <f t="shared" si="44"/>
        <v>-51588.423187876702</v>
      </c>
      <c r="AA99" s="56">
        <f t="shared" si="32"/>
        <v>-0.24946046028953919</v>
      </c>
      <c r="AB99" s="9">
        <f t="shared" si="45"/>
        <v>-1.7140122223677843E-3</v>
      </c>
      <c r="AC99" s="9"/>
      <c r="AD99" s="17">
        <f t="shared" si="46"/>
        <v>-1.7140122223677843E-3</v>
      </c>
      <c r="AE99" s="102">
        <f t="shared" si="33"/>
        <v>4.2757827793377112E-4</v>
      </c>
      <c r="AF99" s="18">
        <f t="shared" si="47"/>
        <v>0.14011976047904193</v>
      </c>
      <c r="AG99" s="9">
        <f t="shared" si="48"/>
        <v>7.5196923637075308E-3</v>
      </c>
    </row>
    <row r="100" spans="1:33" s="68" customFormat="1" x14ac:dyDescent="0.2">
      <c r="A100" s="68">
        <v>1984</v>
      </c>
      <c r="B100" s="68">
        <v>27500</v>
      </c>
      <c r="C100" s="68">
        <v>0.04</v>
      </c>
      <c r="D100" s="68">
        <v>2.8000000000000001E-2</v>
      </c>
      <c r="E100" s="68">
        <v>12650</v>
      </c>
      <c r="F100" s="68">
        <v>9920</v>
      </c>
      <c r="G100" s="68">
        <v>12650</v>
      </c>
      <c r="H100" s="68">
        <v>8550</v>
      </c>
      <c r="I100" s="68">
        <f>Inputs_refs!$B$1-A100</f>
        <v>37.5</v>
      </c>
      <c r="J100" s="69">
        <f t="shared" si="34"/>
        <v>-0.2158102766798419</v>
      </c>
      <c r="K100" s="70">
        <f t="shared" si="35"/>
        <v>0.78418972332015813</v>
      </c>
      <c r="L100" s="71">
        <f t="shared" si="36"/>
        <v>-2730</v>
      </c>
      <c r="N100" s="69">
        <f t="shared" si="37"/>
        <v>0.32411067193675891</v>
      </c>
      <c r="O100" s="72">
        <f t="shared" si="38"/>
        <v>0.67588932806324109</v>
      </c>
      <c r="P100" s="71">
        <f t="shared" si="39"/>
        <v>-4100</v>
      </c>
      <c r="R100" s="71">
        <f t="shared" si="40"/>
        <v>-68300</v>
      </c>
      <c r="S100" s="73">
        <f t="shared" si="41"/>
        <v>-0.26996047430830039</v>
      </c>
      <c r="V100" s="70"/>
      <c r="W100" s="71">
        <f t="shared" si="42"/>
        <v>8551.5680714089394</v>
      </c>
      <c r="X100" s="71">
        <f t="shared" si="43"/>
        <v>1.8340016478823759E-4</v>
      </c>
      <c r="Z100" s="71">
        <f t="shared" si="44"/>
        <v>-68604.92910463913</v>
      </c>
      <c r="AA100" s="74">
        <f t="shared" si="32"/>
        <v>-0.27116572768632069</v>
      </c>
      <c r="AB100" s="69">
        <f t="shared" si="45"/>
        <v>-4.4447113147517321E-3</v>
      </c>
      <c r="AC100" s="69"/>
      <c r="AD100" s="75">
        <f t="shared" si="46"/>
        <v>-4.4447113147517321E-3</v>
      </c>
      <c r="AE100" s="102">
        <f t="shared" si="33"/>
        <v>1.205253378020299E-3</v>
      </c>
      <c r="AF100" s="76">
        <f t="shared" si="47"/>
        <v>0.13810483870967741</v>
      </c>
      <c r="AG100" s="69">
        <f t="shared" si="48"/>
        <v>7.4035396932418118E-3</v>
      </c>
    </row>
    <row r="101" spans="1:33" s="68" customFormat="1" x14ac:dyDescent="0.2">
      <c r="A101" s="68">
        <v>1984</v>
      </c>
      <c r="B101" s="68">
        <v>32500</v>
      </c>
      <c r="C101" s="68">
        <v>0.04</v>
      </c>
      <c r="D101" s="68">
        <v>2.8000000000000001E-2</v>
      </c>
      <c r="E101" s="68">
        <v>14940</v>
      </c>
      <c r="F101" s="68">
        <v>11080</v>
      </c>
      <c r="G101" s="68">
        <v>14940</v>
      </c>
      <c r="H101" s="68">
        <v>9610</v>
      </c>
      <c r="I101" s="68">
        <f>Inputs_refs!$B$1-A101</f>
        <v>37.5</v>
      </c>
      <c r="J101" s="69">
        <f t="shared" si="34"/>
        <v>-0.25836680053547523</v>
      </c>
      <c r="K101" s="70">
        <f t="shared" si="35"/>
        <v>0.74163319946452477</v>
      </c>
      <c r="L101" s="71">
        <f t="shared" si="36"/>
        <v>-3860</v>
      </c>
      <c r="N101" s="69">
        <f t="shared" si="37"/>
        <v>0.35676037483266398</v>
      </c>
      <c r="O101" s="72">
        <f t="shared" si="38"/>
        <v>0.64323962516733602</v>
      </c>
      <c r="P101" s="71">
        <f t="shared" si="39"/>
        <v>-5330</v>
      </c>
      <c r="R101" s="71">
        <f t="shared" si="40"/>
        <v>-91900</v>
      </c>
      <c r="S101" s="73">
        <f t="shared" si="41"/>
        <v>-0.30756358768406961</v>
      </c>
      <c r="V101" s="70"/>
      <c r="W101" s="71">
        <f t="shared" si="42"/>
        <v>9551.5498216946617</v>
      </c>
      <c r="X101" s="71">
        <f t="shared" si="43"/>
        <v>-6.0822245895253216E-3</v>
      </c>
      <c r="Z101" s="71">
        <f t="shared" si="44"/>
        <v>-92842.602266068716</v>
      </c>
      <c r="AA101" s="74">
        <f t="shared" si="32"/>
        <v>-0.31071821374186315</v>
      </c>
      <c r="AB101" s="69">
        <f t="shared" si="45"/>
        <v>-1.0152691146758278E-2</v>
      </c>
      <c r="AC101" s="69"/>
      <c r="AD101" s="75">
        <f t="shared" si="46"/>
        <v>-1.0152691146758278E-2</v>
      </c>
      <c r="AE101" s="102">
        <f t="shared" si="33"/>
        <v>3.1546260577935414E-3</v>
      </c>
      <c r="AF101" s="76">
        <f t="shared" si="47"/>
        <v>0.13267148014440433</v>
      </c>
      <c r="AG101" s="69">
        <f t="shared" si="48"/>
        <v>7.091607948176093E-3</v>
      </c>
    </row>
    <row r="102" spans="1:33" x14ac:dyDescent="0.2">
      <c r="A102" s="16">
        <v>1984</v>
      </c>
      <c r="B102" s="16">
        <v>37500</v>
      </c>
      <c r="C102" s="16">
        <v>0.04</v>
      </c>
      <c r="D102" s="16">
        <v>2.8000000000000001E-2</v>
      </c>
      <c r="E102" s="16">
        <v>17250</v>
      </c>
      <c r="F102" s="16">
        <v>12020</v>
      </c>
      <c r="G102" s="16">
        <v>17250</v>
      </c>
      <c r="H102" s="16">
        <v>10510</v>
      </c>
      <c r="I102">
        <f>Inputs_refs!$B$1-A102</f>
        <v>37.5</v>
      </c>
      <c r="J102" s="9">
        <f t="shared" si="34"/>
        <v>-0.30318840579710143</v>
      </c>
      <c r="K102" s="10">
        <f t="shared" si="35"/>
        <v>0.69681159420289851</v>
      </c>
      <c r="L102" s="11">
        <f t="shared" si="36"/>
        <v>-5230</v>
      </c>
      <c r="N102" s="9">
        <f t="shared" si="37"/>
        <v>0.39072463768115945</v>
      </c>
      <c r="O102" s="12">
        <f t="shared" si="38"/>
        <v>0.60927536231884061</v>
      </c>
      <c r="P102" s="11">
        <f t="shared" si="39"/>
        <v>-6740</v>
      </c>
      <c r="R102" s="35">
        <f t="shared" si="40"/>
        <v>-119700</v>
      </c>
      <c r="S102" s="38">
        <f t="shared" si="41"/>
        <v>-0.34695652173913044</v>
      </c>
      <c r="V102" s="10"/>
      <c r="W102" s="11">
        <f t="shared" si="42"/>
        <v>10361.8798607193</v>
      </c>
      <c r="X102" s="11">
        <f t="shared" si="43"/>
        <v>-1.4093257781227378E-2</v>
      </c>
      <c r="Z102" s="35">
        <f t="shared" si="44"/>
        <v>-121569.68224170993</v>
      </c>
      <c r="AA102" s="56">
        <f t="shared" si="32"/>
        <v>-0.35237589055568097</v>
      </c>
      <c r="AB102" s="9">
        <f t="shared" si="45"/>
        <v>-1.5379510805930639E-2</v>
      </c>
      <c r="AC102" s="9"/>
      <c r="AD102" s="17">
        <f t="shared" si="46"/>
        <v>-1.5379510805930639E-2</v>
      </c>
      <c r="AE102" s="102">
        <f t="shared" si="33"/>
        <v>5.4193688165505294E-3</v>
      </c>
      <c r="AF102" s="18">
        <f t="shared" si="47"/>
        <v>0.12562396006655574</v>
      </c>
      <c r="AG102" s="9">
        <f t="shared" si="48"/>
        <v>6.6897604645904662E-3</v>
      </c>
    </row>
    <row r="103" spans="1:33" x14ac:dyDescent="0.2">
      <c r="A103" s="16">
        <v>1984</v>
      </c>
      <c r="B103" s="16">
        <v>42500</v>
      </c>
      <c r="C103" s="16">
        <v>0.04</v>
      </c>
      <c r="D103" s="16">
        <v>2.8000000000000001E-2</v>
      </c>
      <c r="E103" s="16">
        <v>19550</v>
      </c>
      <c r="F103" s="16">
        <v>12830</v>
      </c>
      <c r="G103" s="16">
        <v>19550</v>
      </c>
      <c r="H103" s="16">
        <v>11320</v>
      </c>
      <c r="I103">
        <f>Inputs_refs!$B$1-A103</f>
        <v>37.5</v>
      </c>
      <c r="J103" s="9">
        <f t="shared" si="34"/>
        <v>-0.34373401534526854</v>
      </c>
      <c r="K103" s="10">
        <f t="shared" si="35"/>
        <v>0.6562659846547314</v>
      </c>
      <c r="L103" s="11">
        <f t="shared" si="36"/>
        <v>-6720</v>
      </c>
      <c r="N103" s="9">
        <f t="shared" si="37"/>
        <v>0.42097186700767264</v>
      </c>
      <c r="O103" s="12">
        <f t="shared" si="38"/>
        <v>0.57902813299232736</v>
      </c>
      <c r="P103" s="11">
        <f t="shared" si="39"/>
        <v>-8230</v>
      </c>
      <c r="R103" s="35">
        <f t="shared" si="40"/>
        <v>-149500</v>
      </c>
      <c r="S103" s="38">
        <f t="shared" si="41"/>
        <v>-0.38235294117647056</v>
      </c>
      <c r="V103" s="10"/>
      <c r="W103" s="11">
        <f t="shared" si="42"/>
        <v>11060.142979453296</v>
      </c>
      <c r="X103" s="11">
        <f t="shared" si="43"/>
        <v>-2.2955567186104593E-2</v>
      </c>
      <c r="Z103" s="35">
        <f t="shared" si="44"/>
        <v>-152513.22988029438</v>
      </c>
      <c r="AA103" s="56">
        <f t="shared" si="32"/>
        <v>-0.39005941145855344</v>
      </c>
      <c r="AB103" s="9">
        <f t="shared" si="45"/>
        <v>-1.9757170460945772E-2</v>
      </c>
      <c r="AC103" s="9"/>
      <c r="AD103" s="17">
        <f t="shared" si="46"/>
        <v>-1.9757170460945772E-2</v>
      </c>
      <c r="AE103" s="102">
        <f t="shared" si="33"/>
        <v>7.7064702820828779E-3</v>
      </c>
      <c r="AF103" s="18">
        <f t="shared" si="47"/>
        <v>0.11769290724863601</v>
      </c>
      <c r="AG103" s="9">
        <f t="shared" si="48"/>
        <v>6.2411976008015513E-3</v>
      </c>
    </row>
    <row r="104" spans="1:33" x14ac:dyDescent="0.2">
      <c r="A104" s="16">
        <v>1984</v>
      </c>
      <c r="B104" s="16">
        <v>47500</v>
      </c>
      <c r="C104" s="16">
        <v>0.04</v>
      </c>
      <c r="D104" s="16">
        <v>2.8000000000000001E-2</v>
      </c>
      <c r="E104" s="16">
        <v>21560</v>
      </c>
      <c r="F104" s="16">
        <v>13650</v>
      </c>
      <c r="G104" s="16">
        <v>21560</v>
      </c>
      <c r="H104" s="16">
        <v>12140</v>
      </c>
      <c r="I104">
        <f>Inputs_refs!$B$1-A104</f>
        <v>37.5</v>
      </c>
      <c r="J104" s="9">
        <f t="shared" si="34"/>
        <v>-0.36688311688311687</v>
      </c>
      <c r="K104" s="10">
        <f t="shared" si="35"/>
        <v>0.63311688311688308</v>
      </c>
      <c r="L104" s="11">
        <f t="shared" si="36"/>
        <v>-7910</v>
      </c>
      <c r="N104" s="9">
        <f t="shared" si="37"/>
        <v>0.43692022263450836</v>
      </c>
      <c r="O104" s="12">
        <f t="shared" si="38"/>
        <v>0.56307977736549164</v>
      </c>
      <c r="P104" s="11">
        <f t="shared" si="39"/>
        <v>-9420</v>
      </c>
      <c r="R104" s="35">
        <f t="shared" si="40"/>
        <v>-173300</v>
      </c>
      <c r="S104" s="38">
        <f t="shared" si="41"/>
        <v>-0.40190166975881264</v>
      </c>
      <c r="V104" s="10"/>
      <c r="W104" s="11">
        <f t="shared" si="42"/>
        <v>11767.026630517341</v>
      </c>
      <c r="X104" s="11">
        <f t="shared" si="43"/>
        <v>-3.0722682823942266E-2</v>
      </c>
      <c r="Z104" s="35">
        <f t="shared" si="44"/>
        <v>-177470.8953909601</v>
      </c>
      <c r="AA104" s="56">
        <f t="shared" si="32"/>
        <v>-0.41157443272486111</v>
      </c>
      <c r="AB104" s="9">
        <f t="shared" si="45"/>
        <v>-2.3501855793153063E-2</v>
      </c>
      <c r="AC104" s="9"/>
      <c r="AD104" s="17">
        <f t="shared" si="46"/>
        <v>-2.3501855793153063E-2</v>
      </c>
      <c r="AE104" s="102">
        <f t="shared" si="33"/>
        <v>9.6727629660484649E-3</v>
      </c>
      <c r="AF104" s="18">
        <f t="shared" si="47"/>
        <v>0.11062271062271062</v>
      </c>
      <c r="AG104" s="9">
        <f t="shared" si="48"/>
        <v>5.8445406320906113E-3</v>
      </c>
    </row>
    <row r="105" spans="1:33" x14ac:dyDescent="0.2">
      <c r="A105" s="16">
        <v>1984</v>
      </c>
      <c r="B105" s="16">
        <v>52500</v>
      </c>
      <c r="C105" s="16">
        <v>0.04</v>
      </c>
      <c r="D105" s="16">
        <v>2.8000000000000001E-2</v>
      </c>
      <c r="E105" s="16">
        <v>23060</v>
      </c>
      <c r="F105" s="16">
        <v>14470</v>
      </c>
      <c r="G105" s="16">
        <v>23060</v>
      </c>
      <c r="H105" s="16">
        <v>12960</v>
      </c>
      <c r="I105">
        <f>Inputs_refs!$B$1-A105</f>
        <v>37.5</v>
      </c>
      <c r="J105" s="9">
        <f t="shared" si="34"/>
        <v>-0.37250650477016478</v>
      </c>
      <c r="K105" s="10">
        <f t="shared" si="35"/>
        <v>0.62749349522983522</v>
      </c>
      <c r="L105" s="11">
        <f t="shared" si="36"/>
        <v>-8590</v>
      </c>
      <c r="N105" s="9">
        <f t="shared" si="37"/>
        <v>0.43798785776235905</v>
      </c>
      <c r="O105" s="12">
        <f t="shared" si="38"/>
        <v>0.56201214223764095</v>
      </c>
      <c r="P105" s="11">
        <f t="shared" si="39"/>
        <v>-10100</v>
      </c>
      <c r="R105" s="35">
        <f t="shared" si="40"/>
        <v>-186900</v>
      </c>
      <c r="S105" s="38">
        <f t="shared" si="41"/>
        <v>-0.40524718126626191</v>
      </c>
      <c r="V105" s="10"/>
      <c r="W105" s="11">
        <f t="shared" si="42"/>
        <v>12473.910281581386</v>
      </c>
      <c r="X105" s="11">
        <f t="shared" si="43"/>
        <v>-3.7506922717485666E-2</v>
      </c>
      <c r="Z105" s="35">
        <f t="shared" si="44"/>
        <v>-192228.56090162584</v>
      </c>
      <c r="AA105" s="56">
        <f t="shared" si="32"/>
        <v>-0.41680086925764492</v>
      </c>
      <c r="AB105" s="9">
        <f t="shared" si="45"/>
        <v>-2.7719922974155556E-2</v>
      </c>
      <c r="AC105" s="9"/>
      <c r="AD105" s="17">
        <f t="shared" si="46"/>
        <v>-2.7719922974155556E-2</v>
      </c>
      <c r="AE105" s="102">
        <f t="shared" si="33"/>
        <v>1.155368799138301E-2</v>
      </c>
      <c r="AF105" s="18">
        <f t="shared" si="47"/>
        <v>0.10435383552176918</v>
      </c>
      <c r="AG105" s="9">
        <f t="shared" si="48"/>
        <v>5.4953375720356856E-3</v>
      </c>
    </row>
    <row r="106" spans="1:33" x14ac:dyDescent="0.2">
      <c r="A106" s="16">
        <v>1984</v>
      </c>
      <c r="B106" s="16">
        <v>57500</v>
      </c>
      <c r="C106" s="16">
        <v>0.04</v>
      </c>
      <c r="D106" s="16">
        <v>2.8000000000000001E-2</v>
      </c>
      <c r="E106" s="16">
        <v>24160</v>
      </c>
      <c r="F106" s="16">
        <v>15290</v>
      </c>
      <c r="G106" s="16">
        <v>24160</v>
      </c>
      <c r="H106" s="16">
        <v>13780</v>
      </c>
      <c r="I106">
        <f>Inputs_refs!$B$1-A106</f>
        <v>37.5</v>
      </c>
      <c r="J106" s="9">
        <f t="shared" si="34"/>
        <v>-0.36713576158940397</v>
      </c>
      <c r="K106" s="10">
        <f t="shared" si="35"/>
        <v>0.63286423841059603</v>
      </c>
      <c r="L106" s="11">
        <f t="shared" si="36"/>
        <v>-8870</v>
      </c>
      <c r="N106" s="9">
        <f t="shared" si="37"/>
        <v>0.42963576158940397</v>
      </c>
      <c r="O106" s="12">
        <f t="shared" si="38"/>
        <v>0.57036423841059603</v>
      </c>
      <c r="P106" s="11">
        <f t="shared" si="39"/>
        <v>-10380</v>
      </c>
      <c r="R106" s="35">
        <f t="shared" si="40"/>
        <v>-192500</v>
      </c>
      <c r="S106" s="38">
        <f t="shared" si="41"/>
        <v>-0.39838576158940397</v>
      </c>
      <c r="V106" s="10"/>
      <c r="W106" s="11">
        <f t="shared" si="42"/>
        <v>13180.793932645433</v>
      </c>
      <c r="X106" s="11">
        <f t="shared" si="43"/>
        <v>-4.3483749445179062E-2</v>
      </c>
      <c r="Z106" s="35">
        <f t="shared" si="44"/>
        <v>-198986.22641229158</v>
      </c>
      <c r="AA106" s="56">
        <f t="shared" si="32"/>
        <v>-0.4118092434029213</v>
      </c>
      <c r="AB106" s="9">
        <f t="shared" si="45"/>
        <v>-3.2596358698980379E-2</v>
      </c>
      <c r="AC106" s="9"/>
      <c r="AD106" s="17">
        <f t="shared" si="46"/>
        <v>-3.2596358698980379E-2</v>
      </c>
      <c r="AE106" s="102">
        <f t="shared" si="33"/>
        <v>1.3423481813517324E-2</v>
      </c>
      <c r="AF106" s="18">
        <f t="shared" si="47"/>
        <v>9.8757357750163505E-2</v>
      </c>
      <c r="AG106" s="9">
        <f t="shared" si="48"/>
        <v>5.1855461124256097E-3</v>
      </c>
    </row>
    <row r="107" spans="1:33" x14ac:dyDescent="0.2">
      <c r="A107" s="16">
        <v>1984</v>
      </c>
      <c r="B107" s="16">
        <v>62500</v>
      </c>
      <c r="C107" s="16">
        <v>0.04</v>
      </c>
      <c r="D107" s="16">
        <v>2.8000000000000001E-2</v>
      </c>
      <c r="E107" s="16">
        <v>24980</v>
      </c>
      <c r="F107" s="16">
        <v>16080</v>
      </c>
      <c r="G107" s="16">
        <v>24980</v>
      </c>
      <c r="H107" s="16">
        <v>14570</v>
      </c>
      <c r="I107">
        <f>Inputs_refs!$B$1-A107</f>
        <v>37.5</v>
      </c>
      <c r="J107" s="9">
        <f t="shared" si="34"/>
        <v>-0.35628502802241796</v>
      </c>
      <c r="K107" s="10">
        <f t="shared" si="35"/>
        <v>0.6437149719775821</v>
      </c>
      <c r="L107" s="11">
        <f t="shared" si="36"/>
        <v>-8900</v>
      </c>
      <c r="N107" s="9">
        <f t="shared" si="37"/>
        <v>0.41673338670936749</v>
      </c>
      <c r="O107" s="12">
        <f t="shared" si="38"/>
        <v>0.58326661329063245</v>
      </c>
      <c r="P107" s="11">
        <f t="shared" si="39"/>
        <v>-10410</v>
      </c>
      <c r="R107" s="35">
        <f t="shared" si="40"/>
        <v>-193100</v>
      </c>
      <c r="S107" s="38">
        <f t="shared" si="41"/>
        <v>-0.38650920736589273</v>
      </c>
      <c r="V107" s="10"/>
      <c r="W107" s="11">
        <f t="shared" si="42"/>
        <v>13861.81598671933</v>
      </c>
      <c r="X107" s="11">
        <f t="shared" si="43"/>
        <v>-4.8605628914253268E-2</v>
      </c>
      <c r="Z107" s="35">
        <f t="shared" si="44"/>
        <v>-200701.53830671345</v>
      </c>
      <c r="AA107" s="56">
        <f t="shared" si="32"/>
        <v>-0.4017244561783696</v>
      </c>
      <c r="AB107" s="9">
        <f t="shared" si="45"/>
        <v>-3.787483828398331E-2</v>
      </c>
      <c r="AC107" s="9"/>
      <c r="AD107" s="17">
        <f t="shared" si="46"/>
        <v>-3.787483828398331E-2</v>
      </c>
      <c r="AE107" s="102">
        <f t="shared" si="33"/>
        <v>1.5215248812476878E-2</v>
      </c>
      <c r="AF107" s="18">
        <f t="shared" si="47"/>
        <v>9.3905472636815923E-2</v>
      </c>
      <c r="AG107" s="9">
        <f t="shared" si="48"/>
        <v>4.9184468098831813E-3</v>
      </c>
    </row>
    <row r="108" spans="1:33" x14ac:dyDescent="0.2">
      <c r="A108" s="16">
        <v>1984</v>
      </c>
      <c r="B108" s="16">
        <v>67500</v>
      </c>
      <c r="C108" s="16">
        <v>0.04</v>
      </c>
      <c r="D108" s="16">
        <v>2.8000000000000001E-2</v>
      </c>
      <c r="E108" s="16">
        <v>25760</v>
      </c>
      <c r="F108" s="16">
        <v>16860</v>
      </c>
      <c r="G108" s="16">
        <v>25760</v>
      </c>
      <c r="H108" s="16">
        <v>15350</v>
      </c>
      <c r="I108">
        <f>Inputs_refs!$B$1-A108</f>
        <v>37.5</v>
      </c>
      <c r="J108" s="9">
        <f t="shared" si="34"/>
        <v>-0.34549689440993792</v>
      </c>
      <c r="K108" s="10">
        <f t="shared" si="35"/>
        <v>0.65450310559006208</v>
      </c>
      <c r="L108" s="11">
        <f t="shared" si="36"/>
        <v>-8900</v>
      </c>
      <c r="N108" s="9">
        <f t="shared" si="37"/>
        <v>0.40411490683229812</v>
      </c>
      <c r="O108" s="12">
        <f t="shared" si="38"/>
        <v>0.59588509316770188</v>
      </c>
      <c r="P108" s="11">
        <f t="shared" si="39"/>
        <v>-10410</v>
      </c>
      <c r="R108" s="35">
        <f t="shared" si="40"/>
        <v>-193100</v>
      </c>
      <c r="S108" s="38">
        <f t="shared" si="41"/>
        <v>-0.37480590062111802</v>
      </c>
      <c r="V108" s="10"/>
      <c r="W108" s="11">
        <f t="shared" si="42"/>
        <v>14534.217508463178</v>
      </c>
      <c r="X108" s="11">
        <f t="shared" si="43"/>
        <v>-5.3145439188066572E-2</v>
      </c>
      <c r="Z108" s="35">
        <f t="shared" si="44"/>
        <v>-201802.73232905398</v>
      </c>
      <c r="AA108" s="56">
        <f t="shared" si="32"/>
        <v>-0.39169785001757373</v>
      </c>
      <c r="AB108" s="9">
        <f t="shared" si="45"/>
        <v>-4.3124947955925308E-2</v>
      </c>
      <c r="AC108" s="9"/>
      <c r="AD108" s="17">
        <f t="shared" si="46"/>
        <v>-4.3124947955925308E-2</v>
      </c>
      <c r="AE108" s="102">
        <f t="shared" si="33"/>
        <v>1.6891949396455719E-2</v>
      </c>
      <c r="AF108" s="18">
        <f t="shared" si="47"/>
        <v>8.9561091340450774E-2</v>
      </c>
      <c r="AG108" s="9">
        <f t="shared" si="48"/>
        <v>4.6804363869118459E-3</v>
      </c>
    </row>
    <row r="109" spans="1:33" x14ac:dyDescent="0.2">
      <c r="A109" s="16">
        <v>1984</v>
      </c>
      <c r="B109" s="16">
        <v>72500</v>
      </c>
      <c r="C109" s="16">
        <v>0.04</v>
      </c>
      <c r="D109" s="16">
        <v>2.8000000000000001E-2</v>
      </c>
      <c r="E109" s="16">
        <v>26540</v>
      </c>
      <c r="F109" s="16">
        <v>17640</v>
      </c>
      <c r="G109" s="16">
        <v>26540</v>
      </c>
      <c r="H109" s="16">
        <v>16130</v>
      </c>
      <c r="I109">
        <f>Inputs_refs!$B$1-A109</f>
        <v>37.5</v>
      </c>
      <c r="J109" s="9">
        <f t="shared" si="34"/>
        <v>-0.33534287867370005</v>
      </c>
      <c r="K109" s="10">
        <f t="shared" si="35"/>
        <v>0.66465712132629995</v>
      </c>
      <c r="L109" s="11">
        <f t="shared" si="36"/>
        <v>-8900</v>
      </c>
      <c r="N109" s="9">
        <f t="shared" si="37"/>
        <v>0.39223813112283346</v>
      </c>
      <c r="O109" s="12">
        <f t="shared" si="38"/>
        <v>0.60776186887716654</v>
      </c>
      <c r="P109" s="11">
        <f t="shared" si="39"/>
        <v>-10410</v>
      </c>
      <c r="R109" s="35">
        <f t="shared" si="40"/>
        <v>-193100</v>
      </c>
      <c r="S109" s="38">
        <f t="shared" si="41"/>
        <v>-0.36379050489826675</v>
      </c>
      <c r="V109" s="10"/>
      <c r="W109" s="11">
        <f t="shared" si="42"/>
        <v>15206.619030207026</v>
      </c>
      <c r="X109" s="11">
        <f t="shared" si="43"/>
        <v>-5.7246185356043006E-2</v>
      </c>
      <c r="Z109" s="35">
        <f t="shared" si="44"/>
        <v>-202903.92635139462</v>
      </c>
      <c r="AA109" s="56">
        <f t="shared" si="32"/>
        <v>-0.38226059975771404</v>
      </c>
      <c r="AB109" s="9">
        <f t="shared" si="45"/>
        <v>-4.8318071156572447E-2</v>
      </c>
      <c r="AC109" s="9"/>
      <c r="AD109" s="17">
        <f t="shared" si="46"/>
        <v>-4.8318071156572447E-2</v>
      </c>
      <c r="AE109" s="102">
        <f t="shared" si="33"/>
        <v>1.8470094859447284E-2</v>
      </c>
      <c r="AF109" s="18">
        <f t="shared" si="47"/>
        <v>8.5600907029478451E-2</v>
      </c>
      <c r="AG109" s="9">
        <f t="shared" si="48"/>
        <v>4.464412672115281E-3</v>
      </c>
    </row>
    <row r="110" spans="1:33" x14ac:dyDescent="0.2">
      <c r="A110" s="16">
        <v>1984</v>
      </c>
      <c r="B110" s="16">
        <v>77500</v>
      </c>
      <c r="C110" s="16">
        <v>0.04</v>
      </c>
      <c r="D110" s="16">
        <v>2.8000000000000001E-2</v>
      </c>
      <c r="E110" s="16">
        <v>27320</v>
      </c>
      <c r="F110" s="16">
        <v>18420</v>
      </c>
      <c r="G110" s="16">
        <v>27320</v>
      </c>
      <c r="H110" s="16">
        <v>16910</v>
      </c>
      <c r="I110">
        <f>Inputs_refs!$B$1-A110</f>
        <v>37.5</v>
      </c>
      <c r="J110" s="9">
        <f t="shared" si="34"/>
        <v>-0.32576866764275259</v>
      </c>
      <c r="K110" s="10">
        <f t="shared" si="35"/>
        <v>0.67423133235724741</v>
      </c>
      <c r="L110" s="11">
        <f t="shared" si="36"/>
        <v>-8900</v>
      </c>
      <c r="N110" s="9">
        <f t="shared" si="37"/>
        <v>0.38103953147877012</v>
      </c>
      <c r="O110" s="12">
        <f t="shared" si="38"/>
        <v>0.61896046852122988</v>
      </c>
      <c r="P110" s="11">
        <f t="shared" si="39"/>
        <v>-10410</v>
      </c>
      <c r="R110" s="35">
        <f t="shared" si="40"/>
        <v>-193100</v>
      </c>
      <c r="S110" s="38">
        <f t="shared" si="41"/>
        <v>-0.35340409956076135</v>
      </c>
      <c r="V110" s="10"/>
      <c r="W110" s="11">
        <f t="shared" si="42"/>
        <v>15879.020551950873</v>
      </c>
      <c r="X110" s="11">
        <f t="shared" si="43"/>
        <v>-6.0968624958552771E-2</v>
      </c>
      <c r="Z110" s="35">
        <f t="shared" si="44"/>
        <v>-204005.12037373515</v>
      </c>
      <c r="AA110" s="56">
        <f t="shared" si="32"/>
        <v>-0.37336222615983738</v>
      </c>
      <c r="AB110" s="9">
        <f t="shared" si="45"/>
        <v>-5.3455130703371982E-2</v>
      </c>
      <c r="AC110" s="9"/>
      <c r="AD110" s="17">
        <f t="shared" si="46"/>
        <v>-5.3455130703371982E-2</v>
      </c>
      <c r="AE110" s="102">
        <f t="shared" si="33"/>
        <v>1.9958126599076031E-2</v>
      </c>
      <c r="AF110" s="18">
        <f t="shared" si="47"/>
        <v>8.1976112920738323E-2</v>
      </c>
      <c r="AG110" s="9">
        <f t="shared" si="48"/>
        <v>4.2674617923198488E-3</v>
      </c>
    </row>
    <row r="111" spans="1:33" x14ac:dyDescent="0.2">
      <c r="A111" s="16">
        <v>1984</v>
      </c>
      <c r="B111" s="16">
        <v>82500</v>
      </c>
      <c r="C111" s="16">
        <v>0.04</v>
      </c>
      <c r="D111" s="16">
        <v>2.8000000000000001E-2</v>
      </c>
      <c r="E111" s="16">
        <v>28100</v>
      </c>
      <c r="F111" s="16">
        <v>19200</v>
      </c>
      <c r="G111" s="16">
        <v>28100</v>
      </c>
      <c r="H111" s="16">
        <v>17690</v>
      </c>
      <c r="I111">
        <f>Inputs_refs!$B$1-A111</f>
        <v>37.5</v>
      </c>
      <c r="J111" s="9">
        <f t="shared" si="34"/>
        <v>-0.31672597864768681</v>
      </c>
      <c r="K111" s="10">
        <f t="shared" si="35"/>
        <v>0.68327402135231319</v>
      </c>
      <c r="L111" s="11">
        <f t="shared" si="36"/>
        <v>-8900</v>
      </c>
      <c r="N111" s="9">
        <f t="shared" si="37"/>
        <v>0.37046263345195729</v>
      </c>
      <c r="O111" s="12">
        <f t="shared" si="38"/>
        <v>0.62953736654804271</v>
      </c>
      <c r="P111" s="11">
        <f t="shared" si="39"/>
        <v>-10410</v>
      </c>
      <c r="R111" s="35">
        <f t="shared" si="40"/>
        <v>-193100</v>
      </c>
      <c r="S111" s="38">
        <f t="shared" si="41"/>
        <v>-0.34359430604982205</v>
      </c>
      <c r="V111" s="10"/>
      <c r="W111" s="11">
        <f t="shared" si="42"/>
        <v>16551.422073694721</v>
      </c>
      <c r="X111" s="11">
        <f t="shared" si="43"/>
        <v>-6.4362799678082477E-2</v>
      </c>
      <c r="Z111" s="35">
        <f t="shared" si="44"/>
        <v>-205106.31439607579</v>
      </c>
      <c r="AA111" s="56">
        <f t="shared" si="32"/>
        <v>-0.36495785479728787</v>
      </c>
      <c r="AB111" s="9">
        <f t="shared" si="45"/>
        <v>-5.853702959573779E-2</v>
      </c>
      <c r="AC111" s="9"/>
      <c r="AD111" s="17">
        <f t="shared" si="46"/>
        <v>-5.853702959573779E-2</v>
      </c>
      <c r="AE111" s="102">
        <f t="shared" si="33"/>
        <v>2.1363548747465821E-2</v>
      </c>
      <c r="AF111" s="18">
        <f t="shared" si="47"/>
        <v>7.8645833333333331E-2</v>
      </c>
      <c r="AG111" s="9">
        <f t="shared" si="48"/>
        <v>4.0871632627854648E-3</v>
      </c>
    </row>
    <row r="112" spans="1:33" x14ac:dyDescent="0.2">
      <c r="A112" s="16">
        <v>1984</v>
      </c>
      <c r="B112" s="16">
        <v>87500</v>
      </c>
      <c r="C112" s="16">
        <v>0.04</v>
      </c>
      <c r="D112" s="16">
        <v>2.8000000000000001E-2</v>
      </c>
      <c r="E112" s="16">
        <v>28880</v>
      </c>
      <c r="F112" s="16">
        <v>19980</v>
      </c>
      <c r="G112" s="16">
        <v>28880</v>
      </c>
      <c r="H112" s="16">
        <v>18470</v>
      </c>
      <c r="I112">
        <f>Inputs_refs!$B$1-A112</f>
        <v>37.5</v>
      </c>
      <c r="J112" s="9">
        <f t="shared" si="34"/>
        <v>-0.30817174515235457</v>
      </c>
      <c r="K112" s="10">
        <f t="shared" si="35"/>
        <v>0.69182825484764543</v>
      </c>
      <c r="L112" s="11">
        <f t="shared" si="36"/>
        <v>-8900</v>
      </c>
      <c r="N112" s="9">
        <f t="shared" si="37"/>
        <v>0.36045706371191133</v>
      </c>
      <c r="O112" s="12">
        <f t="shared" si="38"/>
        <v>0.63954293628808867</v>
      </c>
      <c r="P112" s="11">
        <f t="shared" si="39"/>
        <v>-10410</v>
      </c>
      <c r="R112" s="35">
        <f t="shared" si="40"/>
        <v>-193100</v>
      </c>
      <c r="S112" s="38">
        <f t="shared" si="41"/>
        <v>-0.33431440443213295</v>
      </c>
      <c r="V112" s="10"/>
      <c r="W112" s="11">
        <f t="shared" si="42"/>
        <v>17223.823595438571</v>
      </c>
      <c r="X112" s="11">
        <f t="shared" si="43"/>
        <v>-6.7470298027148295E-2</v>
      </c>
      <c r="Z112" s="35">
        <f t="shared" si="44"/>
        <v>-206207.50841841631</v>
      </c>
      <c r="AA112" s="56">
        <f t="shared" si="32"/>
        <v>-0.35700745917315846</v>
      </c>
      <c r="AB112" s="9">
        <f t="shared" si="45"/>
        <v>-6.3564651544209663E-2</v>
      </c>
      <c r="AC112" s="9"/>
      <c r="AD112" s="17">
        <f t="shared" si="46"/>
        <v>-6.3564651544209663E-2</v>
      </c>
      <c r="AE112" s="102">
        <f t="shared" si="33"/>
        <v>2.2693054741025509E-2</v>
      </c>
      <c r="AF112" s="18">
        <f t="shared" si="47"/>
        <v>7.5575575575575579E-2</v>
      </c>
      <c r="AG112" s="9">
        <f t="shared" si="48"/>
        <v>3.9214897485679856E-3</v>
      </c>
    </row>
    <row r="113" spans="1:33" x14ac:dyDescent="0.2">
      <c r="A113" s="16">
        <v>1984</v>
      </c>
      <c r="B113" s="16">
        <v>92500</v>
      </c>
      <c r="C113" s="16">
        <v>0.04</v>
      </c>
      <c r="D113" s="16">
        <v>2.8000000000000001E-2</v>
      </c>
      <c r="E113" s="16">
        <v>29660</v>
      </c>
      <c r="F113" s="16">
        <v>20760</v>
      </c>
      <c r="G113" s="16">
        <v>29660</v>
      </c>
      <c r="H113" s="16">
        <v>19250</v>
      </c>
      <c r="I113">
        <f>Inputs_refs!$B$1-A113</f>
        <v>37.5</v>
      </c>
      <c r="J113" s="9">
        <f t="shared" si="34"/>
        <v>-0.30006743088334459</v>
      </c>
      <c r="K113" s="10">
        <f t="shared" si="35"/>
        <v>0.69993256911665547</v>
      </c>
      <c r="L113" s="11">
        <f t="shared" si="36"/>
        <v>-8900</v>
      </c>
      <c r="N113" s="9">
        <f t="shared" si="37"/>
        <v>0.35097774780849628</v>
      </c>
      <c r="O113" s="12">
        <f t="shared" si="38"/>
        <v>0.64902225219150367</v>
      </c>
      <c r="P113" s="11">
        <f t="shared" si="39"/>
        <v>-10410</v>
      </c>
      <c r="R113" s="35">
        <f t="shared" si="40"/>
        <v>-193100</v>
      </c>
      <c r="S113" s="38">
        <f t="shared" si="41"/>
        <v>-0.32552258934592043</v>
      </c>
      <c r="V113" s="10"/>
      <c r="W113" s="11">
        <f t="shared" si="42"/>
        <v>17896.225117182417</v>
      </c>
      <c r="X113" s="11">
        <f t="shared" si="43"/>
        <v>-7.032596793857572E-2</v>
      </c>
      <c r="Z113" s="35">
        <f t="shared" si="44"/>
        <v>-207308.7024407569</v>
      </c>
      <c r="AA113" s="56">
        <f t="shared" si="32"/>
        <v>-0.34947522326493069</v>
      </c>
      <c r="AB113" s="9">
        <f t="shared" si="45"/>
        <v>-6.8538861482755897E-2</v>
      </c>
      <c r="AC113" s="9"/>
      <c r="AD113" s="17">
        <f t="shared" si="46"/>
        <v>-6.8538861482755897E-2</v>
      </c>
      <c r="AE113" s="102">
        <f t="shared" si="33"/>
        <v>2.3952633919010258E-2</v>
      </c>
      <c r="AF113" s="18">
        <f t="shared" si="47"/>
        <v>7.2736030828516374E-2</v>
      </c>
      <c r="AG113" s="9">
        <f t="shared" si="48"/>
        <v>3.7687303206557221E-3</v>
      </c>
    </row>
    <row r="114" spans="1:33" x14ac:dyDescent="0.2">
      <c r="A114" s="16">
        <v>1984</v>
      </c>
      <c r="B114" s="16">
        <v>97500</v>
      </c>
      <c r="C114" s="16">
        <v>0.04</v>
      </c>
      <c r="D114" s="16">
        <v>2.8000000000000001E-2</v>
      </c>
      <c r="E114" s="16">
        <v>30440</v>
      </c>
      <c r="F114" s="16">
        <v>21540</v>
      </c>
      <c r="G114" s="16">
        <v>30440</v>
      </c>
      <c r="H114" s="16">
        <v>20030</v>
      </c>
      <c r="I114">
        <f>Inputs_refs!$B$1-A114</f>
        <v>37.5</v>
      </c>
      <c r="J114" s="9">
        <f t="shared" si="34"/>
        <v>-0.2923784494086728</v>
      </c>
      <c r="K114" s="10">
        <f t="shared" si="35"/>
        <v>0.70762155059132725</v>
      </c>
      <c r="L114" s="11">
        <f t="shared" si="36"/>
        <v>-8900</v>
      </c>
      <c r="N114" s="9">
        <f t="shared" si="37"/>
        <v>0.34198423127463862</v>
      </c>
      <c r="O114" s="12">
        <f t="shared" si="38"/>
        <v>0.65801576872536138</v>
      </c>
      <c r="P114" s="11">
        <f t="shared" si="39"/>
        <v>-10410</v>
      </c>
      <c r="R114" s="35">
        <f t="shared" si="40"/>
        <v>-193100</v>
      </c>
      <c r="S114" s="38">
        <f t="shared" si="41"/>
        <v>-0.31718134034165574</v>
      </c>
      <c r="V114" s="10"/>
      <c r="W114" s="11">
        <f t="shared" si="42"/>
        <v>18568.626638926267</v>
      </c>
      <c r="X114" s="11">
        <f t="shared" si="43"/>
        <v>-7.2959229209871829E-2</v>
      </c>
      <c r="Z114" s="35">
        <f t="shared" si="44"/>
        <v>-208409.89646309748</v>
      </c>
      <c r="AA114" s="56">
        <f t="shared" si="32"/>
        <v>-0.34232900207473305</v>
      </c>
      <c r="AB114" s="9">
        <f t="shared" si="45"/>
        <v>-7.346050606482768E-2</v>
      </c>
      <c r="AC114" s="9"/>
      <c r="AD114" s="17">
        <f t="shared" si="46"/>
        <v>-7.346050606482768E-2</v>
      </c>
      <c r="AE114" s="102">
        <f t="shared" si="33"/>
        <v>2.5147661733077309E-2</v>
      </c>
      <c r="AF114" s="18">
        <f t="shared" si="47"/>
        <v>7.010213556174559E-2</v>
      </c>
      <c r="AG114" s="9">
        <f t="shared" si="48"/>
        <v>3.6274310209870597E-3</v>
      </c>
    </row>
    <row r="115" spans="1:33" x14ac:dyDescent="0.2">
      <c r="A115" s="16">
        <v>1984</v>
      </c>
      <c r="B115" s="16">
        <v>102500</v>
      </c>
      <c r="C115" s="16">
        <v>0.04</v>
      </c>
      <c r="D115" s="16">
        <v>2.8000000000000001E-2</v>
      </c>
      <c r="E115" s="16">
        <v>31220</v>
      </c>
      <c r="F115" s="16">
        <v>22320</v>
      </c>
      <c r="G115" s="16">
        <v>31220</v>
      </c>
      <c r="H115" s="16">
        <v>20810</v>
      </c>
      <c r="I115">
        <f>Inputs_refs!$B$1-A115</f>
        <v>37.5</v>
      </c>
      <c r="J115" s="9">
        <f t="shared" si="34"/>
        <v>-0.28507367072389495</v>
      </c>
      <c r="K115" s="10">
        <f t="shared" si="35"/>
        <v>0.71492632927610511</v>
      </c>
      <c r="L115" s="11">
        <f t="shared" si="36"/>
        <v>-8900</v>
      </c>
      <c r="N115" s="9">
        <f t="shared" si="37"/>
        <v>0.33344010249839845</v>
      </c>
      <c r="O115" s="12">
        <f t="shared" si="38"/>
        <v>0.66655989750160149</v>
      </c>
      <c r="P115" s="11">
        <f t="shared" si="39"/>
        <v>-10410</v>
      </c>
      <c r="R115" s="35">
        <f t="shared" si="40"/>
        <v>-193100</v>
      </c>
      <c r="S115" s="38">
        <f t="shared" si="41"/>
        <v>-0.3092568866111467</v>
      </c>
      <c r="V115" s="10"/>
      <c r="W115" s="11">
        <f t="shared" si="42"/>
        <v>19241.028160670114</v>
      </c>
      <c r="X115" s="11">
        <f t="shared" si="43"/>
        <v>-7.5395090789518809E-2</v>
      </c>
      <c r="Z115" s="35">
        <f t="shared" si="44"/>
        <v>-209511.09048543801</v>
      </c>
      <c r="AA115" s="56">
        <f t="shared" si="32"/>
        <v>-0.33553986304522421</v>
      </c>
      <c r="AB115" s="9">
        <f t="shared" si="45"/>
        <v>-7.8330414143773702E-2</v>
      </c>
      <c r="AC115" s="9"/>
      <c r="AD115" s="17">
        <f t="shared" si="46"/>
        <v>-7.8330414143773702E-2</v>
      </c>
      <c r="AE115" s="102">
        <f t="shared" si="33"/>
        <v>2.628297643407751E-2</v>
      </c>
      <c r="AF115" s="18">
        <f t="shared" si="47"/>
        <v>6.7652329749103943E-2</v>
      </c>
      <c r="AG115" s="9">
        <f t="shared" si="48"/>
        <v>3.4963483450587418E-3</v>
      </c>
    </row>
    <row r="116" spans="1:33" x14ac:dyDescent="0.2">
      <c r="A116" s="16">
        <v>1984</v>
      </c>
      <c r="B116" s="16">
        <v>107500</v>
      </c>
      <c r="C116" s="16">
        <v>0.04</v>
      </c>
      <c r="D116" s="16">
        <v>2.8000000000000001E-2</v>
      </c>
      <c r="E116" s="16">
        <v>32000</v>
      </c>
      <c r="F116" s="16">
        <v>23100</v>
      </c>
      <c r="G116" s="16">
        <v>32000</v>
      </c>
      <c r="H116" s="16">
        <v>21590</v>
      </c>
      <c r="I116">
        <f>Inputs_refs!$B$1-A116</f>
        <v>37.5</v>
      </c>
      <c r="J116" s="9">
        <f t="shared" si="34"/>
        <v>-0.27812500000000001</v>
      </c>
      <c r="K116" s="10">
        <f t="shared" si="35"/>
        <v>0.72187500000000004</v>
      </c>
      <c r="L116" s="11">
        <f t="shared" si="36"/>
        <v>-8900</v>
      </c>
      <c r="N116" s="9">
        <f t="shared" si="37"/>
        <v>0.3253125</v>
      </c>
      <c r="O116" s="12">
        <f t="shared" si="38"/>
        <v>0.6746875</v>
      </c>
      <c r="P116" s="11">
        <f t="shared" si="39"/>
        <v>-10410</v>
      </c>
      <c r="R116" s="35">
        <f t="shared" si="40"/>
        <v>-193100</v>
      </c>
      <c r="S116" s="38">
        <f t="shared" si="41"/>
        <v>-0.30171874999999998</v>
      </c>
      <c r="V116" s="10"/>
      <c r="W116" s="11">
        <f t="shared" si="42"/>
        <v>19913.429682413964</v>
      </c>
      <c r="X116" s="11">
        <f t="shared" si="43"/>
        <v>-7.7654947549144801E-2</v>
      </c>
      <c r="Z116" s="35">
        <f t="shared" si="44"/>
        <v>-210612.28450777865</v>
      </c>
      <c r="AA116" s="56">
        <f t="shared" si="32"/>
        <v>-0.32908169454340414</v>
      </c>
      <c r="AB116" s="9">
        <f t="shared" si="45"/>
        <v>-8.3149397238183695E-2</v>
      </c>
      <c r="AC116" s="9"/>
      <c r="AD116" s="17">
        <f t="shared" si="46"/>
        <v>-8.3149397238183695E-2</v>
      </c>
      <c r="AE116" s="102">
        <f t="shared" si="33"/>
        <v>2.7362944543404155E-2</v>
      </c>
      <c r="AF116" s="18">
        <f t="shared" si="47"/>
        <v>6.5367965367965367E-2</v>
      </c>
      <c r="AG116" s="9">
        <f t="shared" si="48"/>
        <v>3.374412479995148E-3</v>
      </c>
    </row>
    <row r="117" spans="1:33" x14ac:dyDescent="0.2">
      <c r="A117" s="16">
        <v>1984</v>
      </c>
      <c r="B117" s="16">
        <v>112500</v>
      </c>
      <c r="C117" s="16">
        <v>0.04</v>
      </c>
      <c r="D117" s="16">
        <v>2.8000000000000001E-2</v>
      </c>
      <c r="E117" s="16">
        <v>32780</v>
      </c>
      <c r="F117" s="16">
        <v>23890</v>
      </c>
      <c r="G117" s="16">
        <v>32780</v>
      </c>
      <c r="H117" s="16">
        <v>22380</v>
      </c>
      <c r="I117">
        <f>Inputs_refs!$B$1-A117</f>
        <v>37.5</v>
      </c>
      <c r="J117" s="9">
        <f t="shared" si="34"/>
        <v>-0.27120195241000611</v>
      </c>
      <c r="K117" s="10">
        <f t="shared" si="35"/>
        <v>0.72879804758999389</v>
      </c>
      <c r="L117" s="11">
        <f t="shared" si="36"/>
        <v>-8890</v>
      </c>
      <c r="N117" s="9">
        <f t="shared" si="37"/>
        <v>0.31726662599145822</v>
      </c>
      <c r="O117" s="12">
        <f t="shared" si="38"/>
        <v>0.68273337400854184</v>
      </c>
      <c r="P117" s="11">
        <f t="shared" si="39"/>
        <v>-10400</v>
      </c>
      <c r="R117" s="35">
        <f t="shared" si="40"/>
        <v>-192900</v>
      </c>
      <c r="S117" s="38">
        <f t="shared" si="41"/>
        <v>-0.29423428920073214</v>
      </c>
      <c r="V117" s="10"/>
      <c r="W117" s="11">
        <f t="shared" si="42"/>
        <v>20594.451736487859</v>
      </c>
      <c r="X117" s="11">
        <f t="shared" si="43"/>
        <v>-7.9783211059523712E-2</v>
      </c>
      <c r="Z117" s="35">
        <f t="shared" si="44"/>
        <v>-211527.59640220052</v>
      </c>
      <c r="AA117" s="56">
        <f t="shared" si="32"/>
        <v>-0.32264734045485133</v>
      </c>
      <c r="AB117" s="9">
        <f t="shared" si="45"/>
        <v>-8.8062251540843101E-2</v>
      </c>
      <c r="AC117" s="9"/>
      <c r="AD117" s="17">
        <f t="shared" si="46"/>
        <v>-8.8062251540843101E-2</v>
      </c>
      <c r="AE117" s="102">
        <f t="shared" si="33"/>
        <v>2.8413051254119193E-2</v>
      </c>
      <c r="AF117" s="18">
        <f t="shared" si="47"/>
        <v>6.3206362494767687E-2</v>
      </c>
      <c r="AG117" s="9">
        <f t="shared" si="48"/>
        <v>3.2592898680758875E-3</v>
      </c>
    </row>
    <row r="118" spans="1:33" x14ac:dyDescent="0.2">
      <c r="A118" s="16">
        <v>1984</v>
      </c>
      <c r="B118" s="16">
        <v>117500</v>
      </c>
      <c r="C118" s="16">
        <v>0.04</v>
      </c>
      <c r="D118" s="16">
        <v>2.8000000000000001E-2</v>
      </c>
      <c r="E118" s="16">
        <v>33560</v>
      </c>
      <c r="F118" s="16">
        <v>24670</v>
      </c>
      <c r="G118" s="16">
        <v>33560</v>
      </c>
      <c r="H118" s="16">
        <v>23160</v>
      </c>
      <c r="I118">
        <f>Inputs_refs!$B$1-A118</f>
        <v>37.5</v>
      </c>
      <c r="J118" s="9">
        <f t="shared" si="34"/>
        <v>-0.26489868891537544</v>
      </c>
      <c r="K118" s="10">
        <f t="shared" si="35"/>
        <v>0.73510131108462451</v>
      </c>
      <c r="L118" s="11">
        <f t="shared" si="36"/>
        <v>-8890</v>
      </c>
      <c r="N118" s="9">
        <f t="shared" si="37"/>
        <v>0.30989272943980928</v>
      </c>
      <c r="O118" s="12">
        <f t="shared" si="38"/>
        <v>0.69010727056019072</v>
      </c>
      <c r="P118" s="11">
        <f t="shared" si="39"/>
        <v>-10400</v>
      </c>
      <c r="R118" s="35">
        <f t="shared" si="40"/>
        <v>-192900</v>
      </c>
      <c r="S118" s="38">
        <f t="shared" si="41"/>
        <v>-0.28739570917759238</v>
      </c>
      <c r="V118" s="10"/>
      <c r="W118" s="11">
        <f t="shared" si="42"/>
        <v>21266.853258231706</v>
      </c>
      <c r="X118" s="11">
        <f t="shared" si="43"/>
        <v>-8.1742087295694918E-2</v>
      </c>
      <c r="Z118" s="35">
        <f t="shared" si="44"/>
        <v>-212628.79042454105</v>
      </c>
      <c r="AA118" s="56">
        <f t="shared" si="32"/>
        <v>-0.31678902029877987</v>
      </c>
      <c r="AB118" s="9">
        <f t="shared" si="45"/>
        <v>-9.2785132178713661E-2</v>
      </c>
      <c r="AC118" s="9"/>
      <c r="AD118" s="17">
        <f t="shared" si="46"/>
        <v>-9.2785132178713661E-2</v>
      </c>
      <c r="AE118" s="102">
        <f t="shared" si="33"/>
        <v>2.9393311121187482E-2</v>
      </c>
      <c r="AF118" s="18">
        <f t="shared" si="47"/>
        <v>6.1207944872314554E-2</v>
      </c>
      <c r="AG118" s="9">
        <f t="shared" si="48"/>
        <v>3.1530824533312352E-3</v>
      </c>
    </row>
    <row r="119" spans="1:33" x14ac:dyDescent="0.2">
      <c r="A119" s="16">
        <v>1984</v>
      </c>
      <c r="B119" s="16">
        <v>122500</v>
      </c>
      <c r="C119" s="16">
        <v>0.04</v>
      </c>
      <c r="D119" s="16">
        <v>2.8000000000000001E-2</v>
      </c>
      <c r="E119" s="16">
        <v>34340</v>
      </c>
      <c r="F119" s="16">
        <v>25450</v>
      </c>
      <c r="G119" s="16">
        <v>34340</v>
      </c>
      <c r="H119" s="16">
        <v>23940</v>
      </c>
      <c r="I119">
        <f>Inputs_refs!$B$1-A119</f>
        <v>37.5</v>
      </c>
      <c r="J119" s="9">
        <f t="shared" si="34"/>
        <v>-0.25888177052999417</v>
      </c>
      <c r="K119" s="10">
        <f t="shared" si="35"/>
        <v>0.74111822947000583</v>
      </c>
      <c r="L119" s="11">
        <f t="shared" si="36"/>
        <v>-8890</v>
      </c>
      <c r="N119" s="9">
        <f t="shared" si="37"/>
        <v>0.30285381479324402</v>
      </c>
      <c r="O119" s="12">
        <f t="shared" si="38"/>
        <v>0.69714618520675598</v>
      </c>
      <c r="P119" s="11">
        <f t="shared" si="39"/>
        <v>-10400</v>
      </c>
      <c r="R119" s="35">
        <f t="shared" si="40"/>
        <v>-192900</v>
      </c>
      <c r="S119" s="38">
        <f t="shared" si="41"/>
        <v>-0.2808677926616191</v>
      </c>
      <c r="V119" s="10"/>
      <c r="W119" s="11">
        <f t="shared" si="42"/>
        <v>21939.254779975556</v>
      </c>
      <c r="X119" s="11">
        <f t="shared" si="43"/>
        <v>-8.3573317461338531E-2</v>
      </c>
      <c r="Z119" s="35">
        <f t="shared" si="44"/>
        <v>-213729.98444688163</v>
      </c>
      <c r="AA119" s="56">
        <f t="shared" si="32"/>
        <v>-0.31119683233384049</v>
      </c>
      <c r="AB119" s="9">
        <f t="shared" si="45"/>
        <v>-9.7459345729089833E-2</v>
      </c>
      <c r="AC119" s="9"/>
      <c r="AD119" s="17">
        <f t="shared" si="46"/>
        <v>-9.7459345729089833E-2</v>
      </c>
      <c r="AE119" s="102">
        <f t="shared" si="33"/>
        <v>3.0329039672221392E-2</v>
      </c>
      <c r="AF119" s="18">
        <f t="shared" si="47"/>
        <v>5.9332023575638507E-2</v>
      </c>
      <c r="AG119" s="9">
        <f t="shared" si="48"/>
        <v>3.0535804538640576E-3</v>
      </c>
    </row>
    <row r="120" spans="1:33" x14ac:dyDescent="0.2">
      <c r="A120" s="16">
        <v>1984</v>
      </c>
      <c r="B120" s="16">
        <v>127500</v>
      </c>
      <c r="C120" s="16">
        <v>0.04</v>
      </c>
      <c r="D120" s="16">
        <v>2.8000000000000001E-2</v>
      </c>
      <c r="E120" s="16">
        <v>35120</v>
      </c>
      <c r="F120" s="16">
        <v>26230</v>
      </c>
      <c r="G120" s="16">
        <v>35120</v>
      </c>
      <c r="H120" s="16">
        <v>24720</v>
      </c>
      <c r="I120">
        <f>Inputs_refs!$B$1-A120</f>
        <v>37.5</v>
      </c>
      <c r="J120" s="9">
        <f t="shared" si="34"/>
        <v>-0.25313211845102507</v>
      </c>
      <c r="K120" s="10">
        <f t="shared" si="35"/>
        <v>0.74686788154897499</v>
      </c>
      <c r="L120" s="11">
        <f t="shared" si="36"/>
        <v>-8890</v>
      </c>
      <c r="N120" s="9">
        <f t="shared" si="37"/>
        <v>0.296127562642369</v>
      </c>
      <c r="O120" s="12">
        <f t="shared" si="38"/>
        <v>0.70387243735763094</v>
      </c>
      <c r="P120" s="11">
        <f t="shared" si="39"/>
        <v>-10400</v>
      </c>
      <c r="R120" s="35">
        <f t="shared" si="40"/>
        <v>-192900</v>
      </c>
      <c r="S120" s="38">
        <f t="shared" si="41"/>
        <v>-0.27462984054669703</v>
      </c>
      <c r="V120" s="10"/>
      <c r="W120" s="11">
        <f t="shared" si="42"/>
        <v>22611.656301719402</v>
      </c>
      <c r="X120" s="11">
        <f t="shared" si="43"/>
        <v>-8.5288984558276618E-2</v>
      </c>
      <c r="Z120" s="35">
        <f t="shared" si="44"/>
        <v>-214831.17846922221</v>
      </c>
      <c r="AA120" s="56">
        <f t="shared" si="32"/>
        <v>-0.30585304451768536</v>
      </c>
      <c r="AB120" s="9">
        <f t="shared" si="45"/>
        <v>-0.10208564057364786</v>
      </c>
      <c r="AC120" s="9"/>
      <c r="AD120" s="17">
        <f t="shared" si="46"/>
        <v>-0.10208564057364786</v>
      </c>
      <c r="AE120" s="102">
        <f t="shared" si="33"/>
        <v>3.1223203970988322E-2</v>
      </c>
      <c r="AF120" s="18">
        <f t="shared" si="47"/>
        <v>5.7567670606176131E-2</v>
      </c>
      <c r="AG120" s="9">
        <f t="shared" si="48"/>
        <v>2.9601681013774472E-3</v>
      </c>
    </row>
    <row r="121" spans="1:33" x14ac:dyDescent="0.2">
      <c r="A121" s="16">
        <v>1984</v>
      </c>
      <c r="B121" s="16">
        <v>132500</v>
      </c>
      <c r="C121" s="16">
        <v>0.04</v>
      </c>
      <c r="D121" s="16">
        <v>2.8000000000000001E-2</v>
      </c>
      <c r="E121" s="16">
        <v>35900</v>
      </c>
      <c r="F121" s="16">
        <v>27010</v>
      </c>
      <c r="G121" s="16">
        <v>35900</v>
      </c>
      <c r="H121" s="16">
        <v>25500</v>
      </c>
      <c r="I121">
        <f>Inputs_refs!$B$1-A121</f>
        <v>37.5</v>
      </c>
      <c r="J121" s="9">
        <f t="shared" si="34"/>
        <v>-0.24763231197771587</v>
      </c>
      <c r="K121" s="10">
        <f t="shared" si="35"/>
        <v>0.75236768802228415</v>
      </c>
      <c r="L121" s="11">
        <f t="shared" si="36"/>
        <v>-8890</v>
      </c>
      <c r="N121" s="9">
        <f t="shared" si="37"/>
        <v>0.28969359331476324</v>
      </c>
      <c r="O121" s="12">
        <f t="shared" si="38"/>
        <v>0.71030640668523681</v>
      </c>
      <c r="P121" s="11">
        <f t="shared" si="39"/>
        <v>-10400</v>
      </c>
      <c r="R121" s="35">
        <f t="shared" si="40"/>
        <v>-192900</v>
      </c>
      <c r="S121" s="38">
        <f t="shared" si="41"/>
        <v>-0.26866295264623957</v>
      </c>
      <c r="V121" s="10"/>
      <c r="W121" s="11">
        <f t="shared" si="42"/>
        <v>23284.057823463252</v>
      </c>
      <c r="X121" s="11">
        <f t="shared" si="43"/>
        <v>-8.6899693197519529E-2</v>
      </c>
      <c r="Z121" s="35">
        <f t="shared" si="44"/>
        <v>-215932.3724915628</v>
      </c>
      <c r="AA121" s="56">
        <f t="shared" si="32"/>
        <v>-0.30074146586568634</v>
      </c>
      <c r="AB121" s="9">
        <f t="shared" si="45"/>
        <v>-0.1066647498279247</v>
      </c>
      <c r="AC121" s="9"/>
      <c r="AD121" s="17">
        <f t="shared" si="46"/>
        <v>-0.1066647498279247</v>
      </c>
      <c r="AE121" s="102">
        <f t="shared" si="33"/>
        <v>3.2078513219446769E-2</v>
      </c>
      <c r="AF121" s="18">
        <f t="shared" si="47"/>
        <v>5.5905220288781934E-2</v>
      </c>
      <c r="AG121" s="9">
        <f t="shared" si="48"/>
        <v>2.8723028043011745E-3</v>
      </c>
    </row>
    <row r="122" spans="1:33" x14ac:dyDescent="0.2">
      <c r="A122" s="16">
        <v>1984</v>
      </c>
      <c r="B122" s="16">
        <v>137500</v>
      </c>
      <c r="C122" s="16">
        <v>0.04</v>
      </c>
      <c r="D122" s="16">
        <v>2.8000000000000001E-2</v>
      </c>
      <c r="E122" s="16">
        <v>36680</v>
      </c>
      <c r="F122" s="16">
        <v>27790</v>
      </c>
      <c r="G122" s="16">
        <v>36680</v>
      </c>
      <c r="H122" s="16">
        <v>26280</v>
      </c>
      <c r="I122">
        <f>Inputs_refs!$B$1-A122</f>
        <v>37.5</v>
      </c>
      <c r="J122" s="9">
        <f t="shared" si="34"/>
        <v>-0.24236641221374045</v>
      </c>
      <c r="K122" s="10">
        <f t="shared" si="35"/>
        <v>0.75763358778625955</v>
      </c>
      <c r="L122" s="11">
        <f t="shared" si="36"/>
        <v>-8890</v>
      </c>
      <c r="N122" s="9">
        <f t="shared" si="37"/>
        <v>0.28353326063249729</v>
      </c>
      <c r="O122" s="12">
        <f t="shared" si="38"/>
        <v>0.71646673936750271</v>
      </c>
      <c r="P122" s="11">
        <f t="shared" si="39"/>
        <v>-10400</v>
      </c>
      <c r="R122" s="35">
        <f t="shared" si="40"/>
        <v>-192900</v>
      </c>
      <c r="S122" s="38">
        <f t="shared" si="41"/>
        <v>-0.26294983642311887</v>
      </c>
      <c r="V122" s="10"/>
      <c r="W122" s="11">
        <f t="shared" si="42"/>
        <v>23956.459345207099</v>
      </c>
      <c r="X122" s="11">
        <f t="shared" si="43"/>
        <v>-8.8414788995163682E-2</v>
      </c>
      <c r="Z122" s="35">
        <f t="shared" si="44"/>
        <v>-217033.56651390338</v>
      </c>
      <c r="AA122" s="56">
        <f t="shared" si="32"/>
        <v>-0.2958472825980144</v>
      </c>
      <c r="AB122" s="9">
        <f t="shared" si="45"/>
        <v>-0.11119739172860785</v>
      </c>
      <c r="AC122" s="9"/>
      <c r="AD122" s="17">
        <f t="shared" si="46"/>
        <v>-0.11119739172860785</v>
      </c>
      <c r="AE122" s="102">
        <f t="shared" si="33"/>
        <v>3.2897446174895539E-2</v>
      </c>
      <c r="AF122" s="18">
        <f t="shared" si="47"/>
        <v>5.4336092119467432E-2</v>
      </c>
      <c r="AG122" s="9">
        <f t="shared" si="48"/>
        <v>2.7895045884471781E-3</v>
      </c>
    </row>
    <row r="123" spans="1:33" x14ac:dyDescent="0.2">
      <c r="A123" s="16">
        <v>1984</v>
      </c>
      <c r="B123" s="16">
        <v>142500</v>
      </c>
      <c r="C123" s="16">
        <v>0.04</v>
      </c>
      <c r="D123" s="16">
        <v>2.8000000000000001E-2</v>
      </c>
      <c r="E123" s="16">
        <v>37460</v>
      </c>
      <c r="F123" s="16">
        <v>28570</v>
      </c>
      <c r="G123" s="16">
        <v>37460</v>
      </c>
      <c r="H123" s="16">
        <v>27060</v>
      </c>
      <c r="I123">
        <f>Inputs_refs!$B$1-A123</f>
        <v>37.5</v>
      </c>
      <c r="J123" s="9">
        <f t="shared" si="34"/>
        <v>-0.23731980779498132</v>
      </c>
      <c r="K123" s="10">
        <f t="shared" si="35"/>
        <v>0.7626801922050187</v>
      </c>
      <c r="L123" s="11">
        <f t="shared" si="36"/>
        <v>-8890</v>
      </c>
      <c r="N123" s="9">
        <f t="shared" si="37"/>
        <v>0.27762947143619859</v>
      </c>
      <c r="O123" s="12">
        <f t="shared" si="38"/>
        <v>0.72237052856380135</v>
      </c>
      <c r="P123" s="11">
        <f t="shared" si="39"/>
        <v>-10400</v>
      </c>
      <c r="R123" s="35">
        <f t="shared" si="40"/>
        <v>-192900</v>
      </c>
      <c r="S123" s="38">
        <f t="shared" si="41"/>
        <v>-0.25747463961558997</v>
      </c>
      <c r="V123" s="10"/>
      <c r="W123" s="11">
        <f t="shared" si="42"/>
        <v>24628.860866950949</v>
      </c>
      <c r="X123" s="11">
        <f t="shared" si="43"/>
        <v>-8.9842540023985645E-2</v>
      </c>
      <c r="Z123" s="35">
        <f t="shared" si="44"/>
        <v>-218134.76053624402</v>
      </c>
      <c r="AA123" s="56">
        <f t="shared" si="32"/>
        <v>-0.29115691475739991</v>
      </c>
      <c r="AB123" s="9">
        <f t="shared" si="45"/>
        <v>-0.11568427000909449</v>
      </c>
      <c r="AC123" s="9"/>
      <c r="AD123" s="17">
        <f t="shared" si="46"/>
        <v>-0.11568427000909449</v>
      </c>
      <c r="AE123" s="102">
        <f t="shared" si="33"/>
        <v>3.3682275141809936E-2</v>
      </c>
      <c r="AF123" s="18">
        <f t="shared" si="47"/>
        <v>5.2852642632131609E-2</v>
      </c>
      <c r="AG123" s="9">
        <f t="shared" si="48"/>
        <v>2.7113473152597933E-3</v>
      </c>
    </row>
    <row r="124" spans="1:33" x14ac:dyDescent="0.2">
      <c r="A124" s="16">
        <v>1984</v>
      </c>
      <c r="B124" s="16">
        <v>147500</v>
      </c>
      <c r="C124" s="16">
        <v>0.04</v>
      </c>
      <c r="D124" s="16">
        <v>2.8000000000000001E-2</v>
      </c>
      <c r="E124" s="16">
        <v>38240</v>
      </c>
      <c r="F124" s="16">
        <v>29350</v>
      </c>
      <c r="G124" s="16">
        <v>38240</v>
      </c>
      <c r="H124" s="16">
        <v>27840</v>
      </c>
      <c r="I124">
        <f>Inputs_refs!$B$1-A124</f>
        <v>37.5</v>
      </c>
      <c r="J124" s="9">
        <f t="shared" si="34"/>
        <v>-0.23247907949790794</v>
      </c>
      <c r="K124" s="10">
        <f t="shared" si="35"/>
        <v>0.76752092050209209</v>
      </c>
      <c r="L124" s="11">
        <f t="shared" si="36"/>
        <v>-8890</v>
      </c>
      <c r="N124" s="9">
        <f t="shared" si="37"/>
        <v>0.27196652719665271</v>
      </c>
      <c r="O124" s="12">
        <f t="shared" si="38"/>
        <v>0.72803347280334729</v>
      </c>
      <c r="P124" s="11">
        <f t="shared" si="39"/>
        <v>-10400</v>
      </c>
      <c r="R124" s="35">
        <f t="shared" si="40"/>
        <v>-192900</v>
      </c>
      <c r="S124" s="38">
        <f t="shared" si="41"/>
        <v>-0.25222280334728031</v>
      </c>
      <c r="V124" s="10"/>
      <c r="W124" s="11">
        <f t="shared" si="42"/>
        <v>25301.262388694795</v>
      </c>
      <c r="X124" s="11">
        <f t="shared" si="43"/>
        <v>-9.1190287762399611E-2</v>
      </c>
      <c r="Z124" s="35">
        <f t="shared" si="44"/>
        <v>-219235.95455858461</v>
      </c>
      <c r="AA124" s="56">
        <f t="shared" si="32"/>
        <v>-0.28665789037471834</v>
      </c>
      <c r="AB124" s="9">
        <f t="shared" si="45"/>
        <v>-0.12012607426373154</v>
      </c>
      <c r="AC124" s="9"/>
      <c r="AD124" s="17">
        <f t="shared" si="46"/>
        <v>-0.12012607426373154</v>
      </c>
      <c r="AE124" s="102">
        <f t="shared" si="33"/>
        <v>3.4435087027438027E-2</v>
      </c>
      <c r="AF124" s="18">
        <f t="shared" si="47"/>
        <v>5.1448040885860309E-2</v>
      </c>
      <c r="AG124" s="9">
        <f t="shared" si="48"/>
        <v>2.6374513379896491E-3</v>
      </c>
    </row>
    <row r="125" spans="1:33" x14ac:dyDescent="0.2">
      <c r="A125" s="16">
        <v>1984</v>
      </c>
      <c r="B125" s="16">
        <v>200000</v>
      </c>
      <c r="C125" s="16">
        <v>0.04</v>
      </c>
      <c r="D125" s="16">
        <v>2.8000000000000001E-2</v>
      </c>
      <c r="E125" s="16">
        <v>46440</v>
      </c>
      <c r="F125" s="16">
        <v>37540</v>
      </c>
      <c r="G125" s="16">
        <v>46440</v>
      </c>
      <c r="H125" s="16">
        <v>36030</v>
      </c>
      <c r="I125">
        <f>Inputs_refs!$B$1-A125</f>
        <v>37.5</v>
      </c>
      <c r="J125" s="9">
        <f t="shared" si="34"/>
        <v>-0.19164513350559861</v>
      </c>
      <c r="K125" s="10">
        <f t="shared" si="35"/>
        <v>0.80835486649440136</v>
      </c>
      <c r="L125" s="11">
        <f t="shared" si="36"/>
        <v>-8900</v>
      </c>
      <c r="N125" s="9">
        <f t="shared" si="37"/>
        <v>0.22416020671834624</v>
      </c>
      <c r="O125" s="12">
        <f t="shared" si="38"/>
        <v>0.77583979328165376</v>
      </c>
      <c r="P125" s="11">
        <f t="shared" si="39"/>
        <v>-10410</v>
      </c>
      <c r="R125" s="35">
        <f t="shared" si="40"/>
        <v>-193100</v>
      </c>
      <c r="S125" s="38">
        <f t="shared" si="41"/>
        <v>-0.20790267011197244</v>
      </c>
      <c r="V125" s="10"/>
      <c r="W125" s="11">
        <f t="shared" si="42"/>
        <v>32361.478367005202</v>
      </c>
      <c r="X125" s="11">
        <f t="shared" si="43"/>
        <v>-0.10181852991936714</v>
      </c>
      <c r="Z125" s="35">
        <f t="shared" si="44"/>
        <v>-230998.49179316056</v>
      </c>
      <c r="AA125" s="56">
        <f t="shared" si="32"/>
        <v>-0.24870638651287744</v>
      </c>
      <c r="AB125" s="9">
        <f t="shared" si="45"/>
        <v>-0.16406380621348571</v>
      </c>
      <c r="AC125" s="9"/>
      <c r="AD125" s="17">
        <f t="shared" si="46"/>
        <v>-0.16406380621348571</v>
      </c>
      <c r="AE125" s="102">
        <f t="shared" si="33"/>
        <v>4.0803716400904994E-2</v>
      </c>
      <c r="AF125" s="18">
        <f t="shared" si="47"/>
        <v>4.0223761321257323E-2</v>
      </c>
      <c r="AG125" s="9">
        <f t="shared" si="48"/>
        <v>2.0506498586283506E-3</v>
      </c>
    </row>
    <row r="126" spans="1:33" x14ac:dyDescent="0.2">
      <c r="A126" s="16">
        <v>1979</v>
      </c>
      <c r="B126" s="16">
        <v>2500</v>
      </c>
      <c r="C126" s="16">
        <v>0.04</v>
      </c>
      <c r="D126" s="16">
        <v>2.8000000000000001E-2</v>
      </c>
      <c r="E126" s="16">
        <v>920</v>
      </c>
      <c r="F126" s="16">
        <v>750</v>
      </c>
      <c r="G126" s="16">
        <v>920</v>
      </c>
      <c r="H126" s="16">
        <v>640</v>
      </c>
      <c r="I126">
        <f>Inputs_refs!$B$1-A126</f>
        <v>42.5</v>
      </c>
      <c r="J126" s="9">
        <f t="shared" si="34"/>
        <v>-0.18478260869565216</v>
      </c>
      <c r="K126" s="10">
        <f t="shared" si="35"/>
        <v>0.81521739130434778</v>
      </c>
      <c r="L126" s="11">
        <f t="shared" si="36"/>
        <v>-170</v>
      </c>
      <c r="N126" s="9">
        <f t="shared" si="37"/>
        <v>0.30434782608695654</v>
      </c>
      <c r="O126" s="12">
        <f t="shared" si="38"/>
        <v>0.69565217391304346</v>
      </c>
      <c r="P126" s="11">
        <f t="shared" si="39"/>
        <v>-280</v>
      </c>
      <c r="R126" s="35">
        <f t="shared" si="40"/>
        <v>-4500</v>
      </c>
      <c r="S126" s="38">
        <f t="shared" si="41"/>
        <v>-0.24456521739130435</v>
      </c>
      <c r="V126" s="10"/>
      <c r="W126" s="11">
        <f t="shared" si="42"/>
        <v>646.53992475370001</v>
      </c>
      <c r="X126" s="11">
        <f t="shared" si="43"/>
        <v>1.0218632427656259E-2</v>
      </c>
      <c r="Z126" s="35">
        <f t="shared" si="44"/>
        <v>-4458.8404060967077</v>
      </c>
      <c r="AA126" s="56">
        <f t="shared" si="32"/>
        <v>-0.24232828294003847</v>
      </c>
      <c r="AB126" s="9">
        <f t="shared" si="45"/>
        <v>9.2310085480999723E-3</v>
      </c>
      <c r="AC126" s="9"/>
      <c r="AD126" s="17">
        <f t="shared" si="46"/>
        <v>9.2310085480999723E-3</v>
      </c>
      <c r="AE126" s="102">
        <f t="shared" si="33"/>
        <v>-2.2369344512658818E-3</v>
      </c>
      <c r="AF126" s="18">
        <f t="shared" si="47"/>
        <v>0.14666666666666667</v>
      </c>
      <c r="AG126" s="9">
        <f t="shared" si="48"/>
        <v>7.8988900205886337E-3</v>
      </c>
    </row>
    <row r="127" spans="1:33" x14ac:dyDescent="0.2">
      <c r="A127" s="16">
        <v>1979</v>
      </c>
      <c r="B127" s="16">
        <v>7500</v>
      </c>
      <c r="C127" s="16">
        <v>0.04</v>
      </c>
      <c r="D127" s="16">
        <v>2.8000000000000001E-2</v>
      </c>
      <c r="E127" s="16">
        <v>2770</v>
      </c>
      <c r="F127" s="16">
        <v>2270</v>
      </c>
      <c r="G127" s="16">
        <v>2770</v>
      </c>
      <c r="H127" s="16">
        <v>1950</v>
      </c>
      <c r="I127">
        <f>Inputs_refs!$B$1-A127</f>
        <v>42.5</v>
      </c>
      <c r="J127" s="9">
        <f t="shared" si="34"/>
        <v>-0.18050541516245489</v>
      </c>
      <c r="K127" s="10">
        <f t="shared" si="35"/>
        <v>0.81949458483754511</v>
      </c>
      <c r="L127" s="11">
        <f t="shared" si="36"/>
        <v>-500</v>
      </c>
      <c r="N127" s="9">
        <f t="shared" si="37"/>
        <v>0.29602888086642598</v>
      </c>
      <c r="O127" s="12">
        <f t="shared" si="38"/>
        <v>0.70397111913357402</v>
      </c>
      <c r="P127" s="11">
        <f t="shared" si="39"/>
        <v>-820</v>
      </c>
      <c r="R127" s="35">
        <f t="shared" si="40"/>
        <v>-13200</v>
      </c>
      <c r="S127" s="38">
        <f t="shared" si="41"/>
        <v>-0.23826714801444043</v>
      </c>
      <c r="V127" s="10"/>
      <c r="W127" s="11">
        <f t="shared" si="42"/>
        <v>1956.8608389211988</v>
      </c>
      <c r="X127" s="11">
        <f t="shared" si="43"/>
        <v>3.5183789339481128E-3</v>
      </c>
      <c r="Z127" s="35">
        <f t="shared" si="44"/>
        <v>-13204.756962452702</v>
      </c>
      <c r="AA127" s="56">
        <f t="shared" si="32"/>
        <v>-0.23835301376268417</v>
      </c>
      <c r="AB127" s="9">
        <f t="shared" si="45"/>
        <v>-3.6024611935142392E-4</v>
      </c>
      <c r="AC127" s="9"/>
      <c r="AD127" s="17">
        <f t="shared" si="46"/>
        <v>-3.6024611935142392E-4</v>
      </c>
      <c r="AE127" s="102">
        <f t="shared" si="33"/>
        <v>8.5865748243735274E-5</v>
      </c>
      <c r="AF127" s="18">
        <f t="shared" si="47"/>
        <v>0.14096916299559473</v>
      </c>
      <c r="AG127" s="9">
        <f t="shared" si="48"/>
        <v>7.5687347209616451E-3</v>
      </c>
    </row>
    <row r="128" spans="1:33" x14ac:dyDescent="0.2">
      <c r="A128" s="16">
        <v>1979</v>
      </c>
      <c r="B128" s="16">
        <v>12500</v>
      </c>
      <c r="C128" s="16">
        <v>0.04</v>
      </c>
      <c r="D128" s="16">
        <v>2.8000000000000001E-2</v>
      </c>
      <c r="E128" s="16">
        <v>4630</v>
      </c>
      <c r="F128" s="16">
        <v>3800</v>
      </c>
      <c r="G128" s="16">
        <v>4630</v>
      </c>
      <c r="H128" s="16">
        <v>3270</v>
      </c>
      <c r="I128">
        <f>Inputs_refs!$B$1-A128</f>
        <v>42.5</v>
      </c>
      <c r="J128" s="9">
        <f t="shared" si="34"/>
        <v>-0.17926565874730022</v>
      </c>
      <c r="K128" s="10">
        <f t="shared" si="35"/>
        <v>0.82073434125269984</v>
      </c>
      <c r="L128" s="11">
        <f t="shared" si="36"/>
        <v>-830</v>
      </c>
      <c r="N128" s="9">
        <f t="shared" si="37"/>
        <v>0.29373650107991361</v>
      </c>
      <c r="O128" s="12">
        <f t="shared" si="38"/>
        <v>0.70626349892008644</v>
      </c>
      <c r="P128" s="11">
        <f t="shared" si="39"/>
        <v>-1360</v>
      </c>
      <c r="R128" s="35">
        <f t="shared" si="40"/>
        <v>-21900</v>
      </c>
      <c r="S128" s="38">
        <f t="shared" si="41"/>
        <v>-0.23650107991360692</v>
      </c>
      <c r="V128" s="10"/>
      <c r="W128" s="11">
        <f t="shared" si="42"/>
        <v>3275.802285418747</v>
      </c>
      <c r="X128" s="11">
        <f t="shared" si="43"/>
        <v>1.7743992106260039E-3</v>
      </c>
      <c r="Z128" s="35">
        <f t="shared" si="44"/>
        <v>-21964.791390889994</v>
      </c>
      <c r="AA128" s="56">
        <f t="shared" si="32"/>
        <v>-0.23720077095993514</v>
      </c>
      <c r="AB128" s="9">
        <f t="shared" si="45"/>
        <v>-2.9497840310409771E-3</v>
      </c>
      <c r="AC128" s="9"/>
      <c r="AD128" s="17">
        <f t="shared" si="46"/>
        <v>-2.9497840310409771E-3</v>
      </c>
      <c r="AE128" s="102">
        <f t="shared" si="33"/>
        <v>6.9969104632822132E-4</v>
      </c>
      <c r="AF128" s="18">
        <f t="shared" si="47"/>
        <v>0.13947368421052631</v>
      </c>
      <c r="AG128" s="9">
        <f t="shared" si="48"/>
        <v>7.4824203571518533E-3</v>
      </c>
    </row>
    <row r="129" spans="1:33" x14ac:dyDescent="0.2">
      <c r="A129" s="16">
        <v>1979</v>
      </c>
      <c r="B129" s="16">
        <v>17500</v>
      </c>
      <c r="C129" s="16">
        <v>0.04</v>
      </c>
      <c r="D129" s="16">
        <v>2.8000000000000001E-2</v>
      </c>
      <c r="E129" s="16">
        <v>6480</v>
      </c>
      <c r="F129" s="16">
        <v>5330</v>
      </c>
      <c r="G129" s="16">
        <v>6480</v>
      </c>
      <c r="H129" s="16">
        <v>4590</v>
      </c>
      <c r="I129">
        <f>Inputs_refs!$B$1-A129</f>
        <v>42.5</v>
      </c>
      <c r="J129" s="9">
        <f t="shared" si="34"/>
        <v>-0.17746913580246915</v>
      </c>
      <c r="K129" s="10">
        <f t="shared" si="35"/>
        <v>0.82253086419753085</v>
      </c>
      <c r="L129" s="11">
        <f t="shared" si="36"/>
        <v>-1150</v>
      </c>
      <c r="N129" s="9">
        <f t="shared" si="37"/>
        <v>0.29166666666666669</v>
      </c>
      <c r="O129" s="12">
        <f t="shared" si="38"/>
        <v>0.70833333333333337</v>
      </c>
      <c r="P129" s="11">
        <f t="shared" si="39"/>
        <v>-1890</v>
      </c>
      <c r="R129" s="35">
        <f t="shared" si="40"/>
        <v>-30400</v>
      </c>
      <c r="S129" s="38">
        <f t="shared" si="41"/>
        <v>-0.23456790123456789</v>
      </c>
      <c r="V129" s="10"/>
      <c r="W129" s="11">
        <f t="shared" si="42"/>
        <v>4594.7437319162955</v>
      </c>
      <c r="X129" s="11">
        <f t="shared" si="43"/>
        <v>1.0334927922212361E-3</v>
      </c>
      <c r="Z129" s="35">
        <f t="shared" si="44"/>
        <v>-30524.825819327278</v>
      </c>
      <c r="AA129" s="56">
        <f t="shared" si="32"/>
        <v>-0.23553106342073515</v>
      </c>
      <c r="AB129" s="9">
        <f t="shared" si="45"/>
        <v>-4.0893212647995607E-3</v>
      </c>
      <c r="AC129" s="9"/>
      <c r="AD129" s="17">
        <f t="shared" si="46"/>
        <v>-4.0893212647995607E-3</v>
      </c>
      <c r="AE129" s="102">
        <f t="shared" si="33"/>
        <v>9.6316218616726568E-4</v>
      </c>
      <c r="AF129" s="18">
        <f t="shared" si="47"/>
        <v>0.13883677298311445</v>
      </c>
      <c r="AG129" s="9">
        <f t="shared" si="48"/>
        <v>7.4457030921778466E-3</v>
      </c>
    </row>
    <row r="130" spans="1:33" x14ac:dyDescent="0.2">
      <c r="A130" s="16">
        <v>1979</v>
      </c>
      <c r="B130" s="16">
        <v>22500</v>
      </c>
      <c r="C130" s="16">
        <v>0.04</v>
      </c>
      <c r="D130" s="16">
        <v>2.8000000000000001E-2</v>
      </c>
      <c r="E130" s="16">
        <v>8330</v>
      </c>
      <c r="F130" s="16">
        <v>6850</v>
      </c>
      <c r="G130" s="16">
        <v>8330</v>
      </c>
      <c r="H130" s="16">
        <v>5900</v>
      </c>
      <c r="I130">
        <f>Inputs_refs!$B$1-A130</f>
        <v>42.5</v>
      </c>
      <c r="J130" s="9">
        <f t="shared" si="34"/>
        <v>-0.17767106842737096</v>
      </c>
      <c r="K130" s="10">
        <f t="shared" si="35"/>
        <v>0.8223289315726291</v>
      </c>
      <c r="L130" s="11">
        <f t="shared" si="36"/>
        <v>-1480</v>
      </c>
      <c r="N130" s="9">
        <f t="shared" si="37"/>
        <v>0.29171668667466988</v>
      </c>
      <c r="O130" s="12">
        <f t="shared" si="38"/>
        <v>0.70828331332533012</v>
      </c>
      <c r="P130" s="11">
        <f t="shared" si="39"/>
        <v>-2430</v>
      </c>
      <c r="R130" s="35">
        <f t="shared" si="40"/>
        <v>-39100</v>
      </c>
      <c r="S130" s="38">
        <f t="shared" si="41"/>
        <v>-0.23469387755102042</v>
      </c>
      <c r="V130" s="10"/>
      <c r="W130" s="11">
        <f t="shared" si="42"/>
        <v>5905.0646460837943</v>
      </c>
      <c r="X130" s="11">
        <f t="shared" si="43"/>
        <v>8.5841459047360789E-4</v>
      </c>
      <c r="Z130" s="35">
        <f t="shared" si="44"/>
        <v>-39270.742375683272</v>
      </c>
      <c r="AA130" s="56">
        <f t="shared" si="32"/>
        <v>-0.23571874175079996</v>
      </c>
      <c r="AB130" s="9">
        <f t="shared" si="45"/>
        <v>-4.3478265332971442E-3</v>
      </c>
      <c r="AC130" s="9"/>
      <c r="AD130" s="17">
        <f t="shared" si="46"/>
        <v>-4.3478265332971442E-3</v>
      </c>
      <c r="AE130" s="102">
        <f t="shared" si="33"/>
        <v>1.0248641997795405E-3</v>
      </c>
      <c r="AF130" s="18">
        <f t="shared" si="47"/>
        <v>0.13868613138686131</v>
      </c>
      <c r="AG130" s="9">
        <f t="shared" si="48"/>
        <v>7.4370225344948526E-3</v>
      </c>
    </row>
    <row r="131" spans="1:33" x14ac:dyDescent="0.2">
      <c r="A131" s="16">
        <v>1979</v>
      </c>
      <c r="B131" s="16">
        <v>27500</v>
      </c>
      <c r="C131" s="16">
        <v>0.04</v>
      </c>
      <c r="D131" s="16">
        <v>2.8000000000000001E-2</v>
      </c>
      <c r="E131" s="16">
        <v>10190</v>
      </c>
      <c r="F131" s="16">
        <v>8290</v>
      </c>
      <c r="G131" s="16">
        <v>10190</v>
      </c>
      <c r="H131" s="16">
        <v>7140</v>
      </c>
      <c r="I131">
        <f>Inputs_refs!$B$1-A131</f>
        <v>42.5</v>
      </c>
      <c r="J131" s="9">
        <f t="shared" si="34"/>
        <v>-0.18645731108930325</v>
      </c>
      <c r="K131" s="10">
        <f t="shared" si="35"/>
        <v>0.81354268891069681</v>
      </c>
      <c r="L131" s="11">
        <f t="shared" si="36"/>
        <v>-1900</v>
      </c>
      <c r="N131" s="9">
        <f t="shared" si="37"/>
        <v>0.29931305201177627</v>
      </c>
      <c r="O131" s="12">
        <f t="shared" si="38"/>
        <v>0.70068694798822373</v>
      </c>
      <c r="P131" s="11">
        <f t="shared" si="39"/>
        <v>-3050</v>
      </c>
      <c r="R131" s="35">
        <f t="shared" si="40"/>
        <v>-49500</v>
      </c>
      <c r="S131" s="38">
        <f t="shared" si="41"/>
        <v>-0.24288518155053976</v>
      </c>
      <c r="V131" s="10"/>
      <c r="W131" s="11">
        <f t="shared" si="42"/>
        <v>7146.4213016108979</v>
      </c>
      <c r="X131" s="11">
        <f t="shared" si="43"/>
        <v>8.9934196231063017E-4</v>
      </c>
      <c r="Z131" s="35">
        <f t="shared" si="44"/>
        <v>-49703.715955388965</v>
      </c>
      <c r="AA131" s="56">
        <f t="shared" ref="AA131:AA194" si="49">(Z131)/(E131*20)</f>
        <v>-0.24388476916285065</v>
      </c>
      <c r="AB131" s="9">
        <f t="shared" si="45"/>
        <v>-4.0986061398670505E-3</v>
      </c>
      <c r="AC131" s="9"/>
      <c r="AD131" s="17">
        <f t="shared" si="46"/>
        <v>-4.0986061398670505E-3</v>
      </c>
      <c r="AE131" s="102">
        <f t="shared" ref="AE131:AE194" si="50">S131-AA131</f>
        <v>9.9958761231089266E-4</v>
      </c>
      <c r="AF131" s="18">
        <f t="shared" si="47"/>
        <v>0.13872135102533173</v>
      </c>
      <c r="AG131" s="9">
        <f t="shared" si="48"/>
        <v>7.439051898557314E-3</v>
      </c>
    </row>
    <row r="132" spans="1:33" x14ac:dyDescent="0.2">
      <c r="A132" s="16">
        <v>1979</v>
      </c>
      <c r="B132" s="16">
        <v>32500</v>
      </c>
      <c r="C132" s="16">
        <v>0.04</v>
      </c>
      <c r="D132" s="16">
        <v>2.8000000000000001E-2</v>
      </c>
      <c r="E132" s="16">
        <v>12040</v>
      </c>
      <c r="F132" s="16">
        <v>9340</v>
      </c>
      <c r="G132" s="16">
        <v>12040</v>
      </c>
      <c r="H132" s="16">
        <v>8090</v>
      </c>
      <c r="I132">
        <f>Inputs_refs!$B$1-A132</f>
        <v>42.5</v>
      </c>
      <c r="J132" s="9">
        <f t="shared" ref="J132:J195" si="51">-(E132-F132)/E132</f>
        <v>-0.22425249169435216</v>
      </c>
      <c r="K132" s="10">
        <f t="shared" ref="K132:K195" si="52">F132/E132</f>
        <v>0.77574750830564787</v>
      </c>
      <c r="L132" s="11">
        <f t="shared" ref="L132:L195" si="53">F132-E132</f>
        <v>-2700</v>
      </c>
      <c r="N132" s="9">
        <f t="shared" ref="N132:N195" si="54">(G132-H132)/G132</f>
        <v>0.32807308970099669</v>
      </c>
      <c r="O132" s="12">
        <f t="shared" ref="O132:O195" si="55">H132/G132</f>
        <v>0.67192691029900331</v>
      </c>
      <c r="P132" s="11">
        <f t="shared" ref="P132:P195" si="56">H132-G132</f>
        <v>-3950</v>
      </c>
      <c r="R132" s="35">
        <f t="shared" ref="R132:R195" si="57">20*(L132+P132)/2</f>
        <v>-66500</v>
      </c>
      <c r="S132" s="38">
        <f t="shared" ref="S132:S195" si="58">(R132)/(E132*20)</f>
        <v>-0.27616279069767441</v>
      </c>
      <c r="V132" s="10"/>
      <c r="W132" s="11">
        <f t="shared" ref="W132:W195" si="59">F132*$V$2^(19)</f>
        <v>8051.5771962660783</v>
      </c>
      <c r="X132" s="11">
        <f t="shared" ref="X132:X195" si="60">(W132-H132)/H132</f>
        <v>-4.7494194973945218E-3</v>
      </c>
      <c r="Z132" s="35">
        <f t="shared" ref="Z132:Z195" si="61">-(E132*20-F132*(1-$V$2^(20))/(1-$V$2))</f>
        <v>-67186.092523924337</v>
      </c>
      <c r="AA132" s="56">
        <f t="shared" si="49"/>
        <v>-0.27901201214254295</v>
      </c>
      <c r="AB132" s="9">
        <f t="shared" ref="AB132:AB195" si="62">(R132-Z132)/Z132</f>
        <v>-1.0211823580602278E-2</v>
      </c>
      <c r="AC132" s="9"/>
      <c r="AD132" s="17">
        <f t="shared" ref="AD132:AD195" si="63">(R132-Z132)/Z132</f>
        <v>-1.0211823580602278E-2</v>
      </c>
      <c r="AE132" s="102">
        <f t="shared" si="50"/>
        <v>2.8492214448685438E-3</v>
      </c>
      <c r="AF132" s="18">
        <f t="shared" ref="AF132:AF195" si="64">(F132-H132)/F132</f>
        <v>0.13383297644539616</v>
      </c>
      <c r="AG132" s="9">
        <f t="shared" ref="AG132:AG195" si="65">1-(1-AF132)^(1/20)</f>
        <v>7.1581337010926394E-3</v>
      </c>
    </row>
    <row r="133" spans="1:33" x14ac:dyDescent="0.2">
      <c r="A133" s="16">
        <v>1979</v>
      </c>
      <c r="B133" s="16">
        <v>37500</v>
      </c>
      <c r="C133" s="16">
        <v>0.04</v>
      </c>
      <c r="D133" s="16">
        <v>2.8000000000000001E-2</v>
      </c>
      <c r="E133" s="16">
        <v>13900</v>
      </c>
      <c r="F133" s="16">
        <v>10130</v>
      </c>
      <c r="G133" s="16">
        <v>13900</v>
      </c>
      <c r="H133" s="16">
        <v>8830</v>
      </c>
      <c r="I133">
        <f>Inputs_refs!$B$1-A133</f>
        <v>42.5</v>
      </c>
      <c r="J133" s="9">
        <f t="shared" si="51"/>
        <v>-0.27122302158273381</v>
      </c>
      <c r="K133" s="10">
        <f t="shared" si="52"/>
        <v>0.72877697841726619</v>
      </c>
      <c r="L133" s="11">
        <f t="shared" si="53"/>
        <v>-3770</v>
      </c>
      <c r="N133" s="9">
        <f t="shared" si="54"/>
        <v>0.3647482014388489</v>
      </c>
      <c r="O133" s="12">
        <f t="shared" si="55"/>
        <v>0.6352517985611511</v>
      </c>
      <c r="P133" s="11">
        <f t="shared" si="56"/>
        <v>-5070</v>
      </c>
      <c r="R133" s="35">
        <f t="shared" si="57"/>
        <v>-88400</v>
      </c>
      <c r="S133" s="38">
        <f t="shared" si="58"/>
        <v>-0.31798561151079136</v>
      </c>
      <c r="V133" s="10"/>
      <c r="W133" s="11">
        <f t="shared" si="59"/>
        <v>8732.5992503399757</v>
      </c>
      <c r="X133" s="11">
        <f t="shared" si="60"/>
        <v>-1.1030662475653942E-2</v>
      </c>
      <c r="Z133" s="35">
        <f t="shared" si="61"/>
        <v>-89701.40441834621</v>
      </c>
      <c r="AA133" s="56">
        <f t="shared" si="49"/>
        <v>-0.32266692236815181</v>
      </c>
      <c r="AB133" s="9">
        <f t="shared" si="62"/>
        <v>-1.4508183308666682E-2</v>
      </c>
      <c r="AC133" s="9"/>
      <c r="AD133" s="17">
        <f t="shared" si="63"/>
        <v>-1.4508183308666682E-2</v>
      </c>
      <c r="AE133" s="102">
        <f t="shared" si="50"/>
        <v>4.6813108573604545E-3</v>
      </c>
      <c r="AF133" s="18">
        <f t="shared" si="64"/>
        <v>0.12833168805528133</v>
      </c>
      <c r="AG133" s="9">
        <f t="shared" si="65"/>
        <v>6.8437890579055027E-3</v>
      </c>
    </row>
    <row r="134" spans="1:33" x14ac:dyDescent="0.2">
      <c r="A134" s="16">
        <v>1979</v>
      </c>
      <c r="B134" s="16">
        <v>42500</v>
      </c>
      <c r="C134" s="16">
        <v>0.04</v>
      </c>
      <c r="D134" s="16">
        <v>2.8000000000000001E-2</v>
      </c>
      <c r="E134" s="16">
        <v>15740</v>
      </c>
      <c r="F134" s="16">
        <v>10780</v>
      </c>
      <c r="G134" s="16">
        <v>15740</v>
      </c>
      <c r="H134" s="16">
        <v>9480</v>
      </c>
      <c r="I134">
        <f>Inputs_refs!$B$1-A134</f>
        <v>42.5</v>
      </c>
      <c r="J134" s="9">
        <f t="shared" si="51"/>
        <v>-0.31512071156289706</v>
      </c>
      <c r="K134" s="10">
        <f t="shared" si="52"/>
        <v>0.68487928843710288</v>
      </c>
      <c r="L134" s="11">
        <f t="shared" si="53"/>
        <v>-4960</v>
      </c>
      <c r="N134" s="9">
        <f t="shared" si="54"/>
        <v>0.397712833545108</v>
      </c>
      <c r="O134" s="12">
        <f t="shared" si="55"/>
        <v>0.602287166454892</v>
      </c>
      <c r="P134" s="11">
        <f t="shared" si="56"/>
        <v>-6260</v>
      </c>
      <c r="R134" s="35">
        <f t="shared" si="57"/>
        <v>-112200</v>
      </c>
      <c r="S134" s="38">
        <f t="shared" si="58"/>
        <v>-0.35641677255400256</v>
      </c>
      <c r="V134" s="10"/>
      <c r="W134" s="11">
        <f t="shared" si="59"/>
        <v>9292.9338517931828</v>
      </c>
      <c r="X134" s="11">
        <f t="shared" si="60"/>
        <v>-1.973271605557143E-2</v>
      </c>
      <c r="Z134" s="35">
        <f t="shared" si="61"/>
        <v>-114419.06610363003</v>
      </c>
      <c r="AA134" s="56">
        <f t="shared" si="49"/>
        <v>-0.36346590248929489</v>
      </c>
      <c r="AB134" s="9">
        <f t="shared" si="62"/>
        <v>-1.9394198704787612E-2</v>
      </c>
      <c r="AC134" s="9"/>
      <c r="AD134" s="17">
        <f t="shared" si="63"/>
        <v>-1.9394198704787612E-2</v>
      </c>
      <c r="AE134" s="102">
        <f t="shared" si="50"/>
        <v>7.0491299352923309E-3</v>
      </c>
      <c r="AF134" s="18">
        <f t="shared" si="64"/>
        <v>0.12059369202226346</v>
      </c>
      <c r="AG134" s="9">
        <f t="shared" si="65"/>
        <v>6.4048136403033196E-3</v>
      </c>
    </row>
    <row r="135" spans="1:33" s="77" customFormat="1" x14ac:dyDescent="0.2">
      <c r="A135" s="77">
        <v>1979</v>
      </c>
      <c r="B135" s="77">
        <v>47500</v>
      </c>
      <c r="C135" s="77">
        <v>0.04</v>
      </c>
      <c r="D135" s="77">
        <v>2.8000000000000001E-2</v>
      </c>
      <c r="E135" s="77">
        <v>17550</v>
      </c>
      <c r="F135" s="77">
        <v>11430</v>
      </c>
      <c r="G135" s="77">
        <v>17550</v>
      </c>
      <c r="H135" s="77">
        <v>10130</v>
      </c>
      <c r="I135" s="77">
        <f>Inputs_refs!$B$1-A135</f>
        <v>42.5</v>
      </c>
      <c r="J135" s="78">
        <f t="shared" si="51"/>
        <v>-0.3487179487179487</v>
      </c>
      <c r="K135" s="79">
        <f t="shared" si="52"/>
        <v>0.6512820512820513</v>
      </c>
      <c r="L135" s="80">
        <f t="shared" si="53"/>
        <v>-6120</v>
      </c>
      <c r="N135" s="78">
        <f t="shared" si="54"/>
        <v>0.42279202279202277</v>
      </c>
      <c r="O135" s="81">
        <f t="shared" si="55"/>
        <v>0.57720797720797723</v>
      </c>
      <c r="P135" s="80">
        <f t="shared" si="56"/>
        <v>-7420</v>
      </c>
      <c r="R135" s="80">
        <f t="shared" si="57"/>
        <v>-135400</v>
      </c>
      <c r="S135" s="82">
        <f t="shared" si="58"/>
        <v>-0.38575498575498574</v>
      </c>
      <c r="V135" s="79"/>
      <c r="W135" s="80">
        <f t="shared" si="59"/>
        <v>9853.2684532463882</v>
      </c>
      <c r="X135" s="80">
        <f t="shared" si="60"/>
        <v>-2.7318020410030782E-2</v>
      </c>
      <c r="Z135" s="80">
        <f t="shared" si="61"/>
        <v>-138536.72778891385</v>
      </c>
      <c r="AA135" s="83">
        <f t="shared" si="49"/>
        <v>-0.3946915321621477</v>
      </c>
      <c r="AB135" s="78">
        <f t="shared" si="62"/>
        <v>-2.2641849847162773E-2</v>
      </c>
      <c r="AC135" s="78"/>
      <c r="AD135" s="84">
        <f t="shared" si="63"/>
        <v>-2.2641849847162773E-2</v>
      </c>
      <c r="AE135" s="102">
        <f t="shared" si="50"/>
        <v>8.9365464071619605E-3</v>
      </c>
      <c r="AF135" s="85">
        <f t="shared" si="64"/>
        <v>0.1137357830271216</v>
      </c>
      <c r="AG135" s="78">
        <f t="shared" si="65"/>
        <v>6.0188218596302079E-3</v>
      </c>
    </row>
    <row r="136" spans="1:33" s="77" customFormat="1" x14ac:dyDescent="0.2">
      <c r="A136" s="77">
        <v>1979</v>
      </c>
      <c r="B136" s="77">
        <v>52500</v>
      </c>
      <c r="C136" s="77">
        <v>0.04</v>
      </c>
      <c r="D136" s="77">
        <v>2.8000000000000001E-2</v>
      </c>
      <c r="E136" s="77">
        <v>18910</v>
      </c>
      <c r="F136" s="77">
        <v>12090</v>
      </c>
      <c r="G136" s="77">
        <v>18910</v>
      </c>
      <c r="H136" s="77">
        <v>10790</v>
      </c>
      <c r="I136" s="77">
        <f>Inputs_refs!$B$1-A136</f>
        <v>42.5</v>
      </c>
      <c r="J136" s="78">
        <f t="shared" si="51"/>
        <v>-0.36065573770491804</v>
      </c>
      <c r="K136" s="79">
        <f t="shared" si="52"/>
        <v>0.63934426229508201</v>
      </c>
      <c r="L136" s="80">
        <f t="shared" si="53"/>
        <v>-6820</v>
      </c>
      <c r="N136" s="78">
        <f t="shared" si="54"/>
        <v>0.42940243257535693</v>
      </c>
      <c r="O136" s="81">
        <f t="shared" si="55"/>
        <v>0.57059756742464307</v>
      </c>
      <c r="P136" s="80">
        <f t="shared" si="56"/>
        <v>-8120</v>
      </c>
      <c r="R136" s="80">
        <f t="shared" si="57"/>
        <v>-149400</v>
      </c>
      <c r="S136" s="82">
        <f t="shared" si="58"/>
        <v>-0.39502908514013751</v>
      </c>
      <c r="V136" s="79"/>
      <c r="W136" s="80">
        <f t="shared" si="59"/>
        <v>10422.223587029644</v>
      </c>
      <c r="X136" s="80">
        <f t="shared" si="60"/>
        <v>-3.4084931693267428E-2</v>
      </c>
      <c r="Z136" s="80">
        <f t="shared" si="61"/>
        <v>-153468.50734627893</v>
      </c>
      <c r="AA136" s="83">
        <f t="shared" si="49"/>
        <v>-0.40578664025985967</v>
      </c>
      <c r="AB136" s="78">
        <f t="shared" si="62"/>
        <v>-2.6510372822607483E-2</v>
      </c>
      <c r="AC136" s="78"/>
      <c r="AD136" s="84">
        <f t="shared" si="63"/>
        <v>-2.6510372822607483E-2</v>
      </c>
      <c r="AE136" s="102">
        <f t="shared" si="50"/>
        <v>1.0757555119722151E-2</v>
      </c>
      <c r="AF136" s="85">
        <f t="shared" si="64"/>
        <v>0.10752688172043011</v>
      </c>
      <c r="AG136" s="78">
        <f t="shared" si="65"/>
        <v>5.6717985393416326E-3</v>
      </c>
    </row>
    <row r="137" spans="1:33" x14ac:dyDescent="0.2">
      <c r="A137" s="16">
        <v>1979</v>
      </c>
      <c r="B137" s="16">
        <v>57500</v>
      </c>
      <c r="C137" s="16">
        <v>0.04</v>
      </c>
      <c r="D137" s="16">
        <v>2.8000000000000001E-2</v>
      </c>
      <c r="E137" s="16">
        <v>19840</v>
      </c>
      <c r="F137" s="16">
        <v>12730</v>
      </c>
      <c r="G137" s="16">
        <v>19840</v>
      </c>
      <c r="H137" s="16">
        <v>11430</v>
      </c>
      <c r="I137">
        <f>Inputs_refs!$B$1-A137</f>
        <v>42.5</v>
      </c>
      <c r="J137" s="9">
        <f t="shared" si="51"/>
        <v>-0.35836693548387094</v>
      </c>
      <c r="K137" s="10">
        <f t="shared" si="52"/>
        <v>0.641633064516129</v>
      </c>
      <c r="L137" s="11">
        <f t="shared" si="53"/>
        <v>-7110</v>
      </c>
      <c r="N137" s="9">
        <f t="shared" si="54"/>
        <v>0.42389112903225806</v>
      </c>
      <c r="O137" s="12">
        <f t="shared" si="55"/>
        <v>0.57610887096774188</v>
      </c>
      <c r="P137" s="11">
        <f t="shared" si="56"/>
        <v>-8410</v>
      </c>
      <c r="R137" s="35">
        <f t="shared" si="57"/>
        <v>-155200</v>
      </c>
      <c r="S137" s="38">
        <f t="shared" si="58"/>
        <v>-0.3911290322580645</v>
      </c>
      <c r="V137" s="10"/>
      <c r="W137" s="11">
        <f t="shared" si="59"/>
        <v>10973.937656152802</v>
      </c>
      <c r="X137" s="11">
        <f t="shared" si="60"/>
        <v>-3.9900467528188766E-2</v>
      </c>
      <c r="Z137" s="35">
        <f t="shared" si="61"/>
        <v>-160172.05115948149</v>
      </c>
      <c r="AA137" s="56">
        <f t="shared" si="49"/>
        <v>-0.40365940312369325</v>
      </c>
      <c r="AB137" s="9">
        <f t="shared" si="62"/>
        <v>-3.104193973598349E-2</v>
      </c>
      <c r="AC137" s="9"/>
      <c r="AD137" s="17">
        <f t="shared" si="63"/>
        <v>-3.104193973598349E-2</v>
      </c>
      <c r="AE137" s="102">
        <f t="shared" si="50"/>
        <v>1.2530370865628748E-2</v>
      </c>
      <c r="AF137" s="18">
        <f t="shared" si="64"/>
        <v>0.10212097407698351</v>
      </c>
      <c r="AG137" s="9">
        <f t="shared" si="65"/>
        <v>5.3715182630340585E-3</v>
      </c>
    </row>
    <row r="138" spans="1:33" x14ac:dyDescent="0.2">
      <c r="A138" s="16">
        <v>1979</v>
      </c>
      <c r="B138" s="16">
        <v>62500</v>
      </c>
      <c r="C138" s="16">
        <v>0.04</v>
      </c>
      <c r="D138" s="16">
        <v>2.8000000000000001E-2</v>
      </c>
      <c r="E138" s="16">
        <v>20490</v>
      </c>
      <c r="F138" s="16">
        <v>13360</v>
      </c>
      <c r="G138" s="16">
        <v>20490</v>
      </c>
      <c r="H138" s="16">
        <v>12060</v>
      </c>
      <c r="I138">
        <f>Inputs_refs!$B$1-A138</f>
        <v>42.5</v>
      </c>
      <c r="J138" s="9">
        <f t="shared" si="51"/>
        <v>-0.34797462176671545</v>
      </c>
      <c r="K138" s="10">
        <f t="shared" si="52"/>
        <v>0.65202537823328455</v>
      </c>
      <c r="L138" s="11">
        <f t="shared" si="53"/>
        <v>-7130</v>
      </c>
      <c r="N138" s="9">
        <f t="shared" si="54"/>
        <v>0.41142020497803805</v>
      </c>
      <c r="O138" s="12">
        <f t="shared" si="55"/>
        <v>0.58857979502196189</v>
      </c>
      <c r="P138" s="11">
        <f t="shared" si="56"/>
        <v>-8430</v>
      </c>
      <c r="R138" s="35">
        <f t="shared" si="57"/>
        <v>-155600</v>
      </c>
      <c r="S138" s="38">
        <f t="shared" si="58"/>
        <v>-0.37969741337237678</v>
      </c>
      <c r="V138" s="10"/>
      <c r="W138" s="11">
        <f t="shared" si="59"/>
        <v>11517.031192945911</v>
      </c>
      <c r="X138" s="11">
        <f t="shared" si="60"/>
        <v>-4.5022289142130079E-2</v>
      </c>
      <c r="Z138" s="35">
        <f t="shared" si="61"/>
        <v>-161461.47710060273</v>
      </c>
      <c r="AA138" s="56">
        <f t="shared" si="49"/>
        <v>-0.39400067618497492</v>
      </c>
      <c r="AB138" s="9">
        <f t="shared" si="62"/>
        <v>-3.630263519112107E-2</v>
      </c>
      <c r="AC138" s="9"/>
      <c r="AD138" s="17">
        <f t="shared" si="63"/>
        <v>-3.630263519112107E-2</v>
      </c>
      <c r="AE138" s="102">
        <f t="shared" si="50"/>
        <v>1.4303262812598139E-2</v>
      </c>
      <c r="AF138" s="18">
        <f t="shared" si="64"/>
        <v>9.730538922155689E-2</v>
      </c>
      <c r="AG138" s="9">
        <f t="shared" si="65"/>
        <v>5.1054713913915029E-3</v>
      </c>
    </row>
    <row r="139" spans="1:33" x14ac:dyDescent="0.2">
      <c r="A139" s="16">
        <v>1979</v>
      </c>
      <c r="B139" s="16">
        <v>67500</v>
      </c>
      <c r="C139" s="16">
        <v>0.04</v>
      </c>
      <c r="D139" s="16">
        <v>2.8000000000000001E-2</v>
      </c>
      <c r="E139" s="16">
        <v>21110</v>
      </c>
      <c r="F139" s="16">
        <v>13970</v>
      </c>
      <c r="G139" s="16">
        <v>21110</v>
      </c>
      <c r="H139" s="16">
        <v>12670</v>
      </c>
      <c r="I139">
        <f>Inputs_refs!$B$1-A139</f>
        <v>42.5</v>
      </c>
      <c r="J139" s="9">
        <f t="shared" si="51"/>
        <v>-0.33822832780672668</v>
      </c>
      <c r="K139" s="10">
        <f t="shared" si="52"/>
        <v>0.66177167219327337</v>
      </c>
      <c r="L139" s="11">
        <f t="shared" si="53"/>
        <v>-7140</v>
      </c>
      <c r="N139" s="9">
        <f t="shared" si="54"/>
        <v>0.39981051634296544</v>
      </c>
      <c r="O139" s="12">
        <f t="shared" si="55"/>
        <v>0.60018948365703462</v>
      </c>
      <c r="P139" s="11">
        <f t="shared" si="56"/>
        <v>-8440</v>
      </c>
      <c r="R139" s="35">
        <f t="shared" si="57"/>
        <v>-155800</v>
      </c>
      <c r="S139" s="38">
        <f t="shared" si="58"/>
        <v>-0.36901942207484606</v>
      </c>
      <c r="V139" s="10"/>
      <c r="W139" s="11">
        <f t="shared" si="59"/>
        <v>12042.88366507892</v>
      </c>
      <c r="X139" s="11">
        <f t="shared" si="60"/>
        <v>-4.9496159030866627E-2</v>
      </c>
      <c r="Z139" s="35">
        <f t="shared" si="61"/>
        <v>-162522.66729756136</v>
      </c>
      <c r="AA139" s="56">
        <f t="shared" si="49"/>
        <v>-0.38494236688195493</v>
      </c>
      <c r="AB139" s="9">
        <f t="shared" si="62"/>
        <v>-4.136449031600551E-2</v>
      </c>
      <c r="AC139" s="9"/>
      <c r="AD139" s="17">
        <f t="shared" si="63"/>
        <v>-4.136449031600551E-2</v>
      </c>
      <c r="AE139" s="102">
        <f t="shared" si="50"/>
        <v>1.5922944807108874E-2</v>
      </c>
      <c r="AF139" s="18">
        <f t="shared" si="64"/>
        <v>9.3056549749463133E-2</v>
      </c>
      <c r="AG139" s="9">
        <f t="shared" si="65"/>
        <v>4.8718527862242622E-3</v>
      </c>
    </row>
    <row r="140" spans="1:33" x14ac:dyDescent="0.2">
      <c r="A140" s="16">
        <v>1979</v>
      </c>
      <c r="B140" s="16">
        <v>72500</v>
      </c>
      <c r="C140" s="16">
        <v>0.04</v>
      </c>
      <c r="D140" s="16">
        <v>2.8000000000000001E-2</v>
      </c>
      <c r="E140" s="16">
        <v>21720</v>
      </c>
      <c r="F140" s="16">
        <v>14580</v>
      </c>
      <c r="G140" s="16">
        <v>21720</v>
      </c>
      <c r="H140" s="16">
        <v>13280</v>
      </c>
      <c r="I140">
        <f>Inputs_refs!$B$1-A140</f>
        <v>42.5</v>
      </c>
      <c r="J140" s="9">
        <f t="shared" si="51"/>
        <v>-0.32872928176795579</v>
      </c>
      <c r="K140" s="10">
        <f t="shared" si="52"/>
        <v>0.67127071823204421</v>
      </c>
      <c r="L140" s="11">
        <f t="shared" si="53"/>
        <v>-7140</v>
      </c>
      <c r="N140" s="9">
        <f t="shared" si="54"/>
        <v>0.38858195211786373</v>
      </c>
      <c r="O140" s="12">
        <f t="shared" si="55"/>
        <v>0.61141804788213627</v>
      </c>
      <c r="P140" s="11">
        <f t="shared" si="56"/>
        <v>-8440</v>
      </c>
      <c r="R140" s="35">
        <f t="shared" si="57"/>
        <v>-155800</v>
      </c>
      <c r="S140" s="38">
        <f t="shared" si="58"/>
        <v>-0.35865561694290976</v>
      </c>
      <c r="V140" s="10"/>
      <c r="W140" s="11">
        <f t="shared" si="59"/>
        <v>12568.736137211929</v>
      </c>
      <c r="X140" s="11">
        <f t="shared" si="60"/>
        <v>-5.3559025812354784E-2</v>
      </c>
      <c r="Z140" s="35">
        <f t="shared" si="61"/>
        <v>-163383.85749452002</v>
      </c>
      <c r="AA140" s="56">
        <f t="shared" si="49"/>
        <v>-0.37611385242753226</v>
      </c>
      <c r="AB140" s="9">
        <f t="shared" si="62"/>
        <v>-4.6417422203257688E-2</v>
      </c>
      <c r="AC140" s="9"/>
      <c r="AD140" s="17">
        <f t="shared" si="63"/>
        <v>-4.6417422203257688E-2</v>
      </c>
      <c r="AE140" s="102">
        <f t="shared" si="50"/>
        <v>1.7458235484622497E-2</v>
      </c>
      <c r="AF140" s="18">
        <f t="shared" si="64"/>
        <v>8.9163237311385465E-2</v>
      </c>
      <c r="AG140" s="9">
        <f t="shared" si="65"/>
        <v>4.6586935922140471E-3</v>
      </c>
    </row>
    <row r="141" spans="1:33" x14ac:dyDescent="0.2">
      <c r="A141" s="16">
        <v>1979</v>
      </c>
      <c r="B141" s="16">
        <v>77500</v>
      </c>
      <c r="C141" s="16">
        <v>0.04</v>
      </c>
      <c r="D141" s="16">
        <v>2.8000000000000001E-2</v>
      </c>
      <c r="E141" s="16">
        <v>22330</v>
      </c>
      <c r="F141" s="16">
        <v>15200</v>
      </c>
      <c r="G141" s="16">
        <v>22330</v>
      </c>
      <c r="H141" s="16">
        <v>13900</v>
      </c>
      <c r="I141">
        <f>Inputs_refs!$B$1-A141</f>
        <v>42.5</v>
      </c>
      <c r="J141" s="9">
        <f t="shared" si="51"/>
        <v>-0.31930138826690552</v>
      </c>
      <c r="K141" s="10">
        <f t="shared" si="52"/>
        <v>0.68069861173309454</v>
      </c>
      <c r="L141" s="11">
        <f t="shared" si="53"/>
        <v>-7130</v>
      </c>
      <c r="N141" s="9">
        <f t="shared" si="54"/>
        <v>0.37751903269144649</v>
      </c>
      <c r="O141" s="12">
        <f t="shared" si="55"/>
        <v>0.62248096730855351</v>
      </c>
      <c r="P141" s="11">
        <f t="shared" si="56"/>
        <v>-8430</v>
      </c>
      <c r="R141" s="35">
        <f t="shared" si="57"/>
        <v>-155600</v>
      </c>
      <c r="S141" s="38">
        <f t="shared" si="58"/>
        <v>-0.34841021047917597</v>
      </c>
      <c r="V141" s="10"/>
      <c r="W141" s="11">
        <f t="shared" si="59"/>
        <v>13103.209141674988</v>
      </c>
      <c r="X141" s="11">
        <f t="shared" si="60"/>
        <v>-5.732308333273467E-2</v>
      </c>
      <c r="Z141" s="35">
        <f t="shared" si="61"/>
        <v>-164059.16556355997</v>
      </c>
      <c r="AA141" s="56">
        <f t="shared" si="49"/>
        <v>-0.36735146789870127</v>
      </c>
      <c r="AB141" s="9">
        <f t="shared" si="62"/>
        <v>-5.1561676145931122E-2</v>
      </c>
      <c r="AC141" s="9"/>
      <c r="AD141" s="17">
        <f t="shared" si="63"/>
        <v>-5.1561676145931122E-2</v>
      </c>
      <c r="AE141" s="102">
        <f t="shared" si="50"/>
        <v>1.8941257419525293E-2</v>
      </c>
      <c r="AF141" s="18">
        <f t="shared" si="64"/>
        <v>8.5526315789473686E-2</v>
      </c>
      <c r="AG141" s="9">
        <f t="shared" si="65"/>
        <v>4.4603523358071051E-3</v>
      </c>
    </row>
    <row r="142" spans="1:33" x14ac:dyDescent="0.2">
      <c r="A142" s="16">
        <v>1979</v>
      </c>
      <c r="B142" s="16">
        <v>82500</v>
      </c>
      <c r="C142" s="16">
        <v>0.04</v>
      </c>
      <c r="D142" s="16">
        <v>2.8000000000000001E-2</v>
      </c>
      <c r="E142" s="16">
        <v>22940</v>
      </c>
      <c r="F142" s="16">
        <v>15810</v>
      </c>
      <c r="G142" s="16">
        <v>22940</v>
      </c>
      <c r="H142" s="16">
        <v>14510</v>
      </c>
      <c r="I142">
        <f>Inputs_refs!$B$1-A142</f>
        <v>42.5</v>
      </c>
      <c r="J142" s="9">
        <f t="shared" si="51"/>
        <v>-0.3108108108108108</v>
      </c>
      <c r="K142" s="10">
        <f t="shared" si="52"/>
        <v>0.68918918918918914</v>
      </c>
      <c r="L142" s="11">
        <f t="shared" si="53"/>
        <v>-7130</v>
      </c>
      <c r="N142" s="9">
        <f t="shared" si="54"/>
        <v>0.36748038360941587</v>
      </c>
      <c r="O142" s="12">
        <f t="shared" si="55"/>
        <v>0.63251961639058418</v>
      </c>
      <c r="P142" s="11">
        <f t="shared" si="56"/>
        <v>-8430</v>
      </c>
      <c r="R142" s="35">
        <f t="shared" si="57"/>
        <v>-155600</v>
      </c>
      <c r="S142" s="38">
        <f t="shared" si="58"/>
        <v>-0.33914559721011334</v>
      </c>
      <c r="V142" s="10"/>
      <c r="W142" s="11">
        <f t="shared" si="59"/>
        <v>13629.061613807997</v>
      </c>
      <c r="X142" s="11">
        <f t="shared" si="60"/>
        <v>-6.0712500771330342E-2</v>
      </c>
      <c r="Z142" s="35">
        <f t="shared" si="61"/>
        <v>-164920.35576051864</v>
      </c>
      <c r="AA142" s="56">
        <f t="shared" si="49"/>
        <v>-0.35946023487471368</v>
      </c>
      <c r="AB142" s="9">
        <f t="shared" si="62"/>
        <v>-5.6514283622167018E-2</v>
      </c>
      <c r="AC142" s="9"/>
      <c r="AD142" s="17">
        <f t="shared" si="63"/>
        <v>-5.6514283622167018E-2</v>
      </c>
      <c r="AE142" s="102">
        <f t="shared" si="50"/>
        <v>2.0314637664600343E-2</v>
      </c>
      <c r="AF142" s="18">
        <f t="shared" si="64"/>
        <v>8.222643896268185E-2</v>
      </c>
      <c r="AG142" s="9">
        <f t="shared" si="65"/>
        <v>4.2810393298371441E-3</v>
      </c>
    </row>
    <row r="143" spans="1:33" x14ac:dyDescent="0.2">
      <c r="A143" s="16">
        <v>1979</v>
      </c>
      <c r="B143" s="16">
        <v>87500</v>
      </c>
      <c r="C143" s="16">
        <v>0.04</v>
      </c>
      <c r="D143" s="16">
        <v>2.8000000000000001E-2</v>
      </c>
      <c r="E143" s="16">
        <v>23550</v>
      </c>
      <c r="F143" s="16">
        <v>16420</v>
      </c>
      <c r="G143" s="16">
        <v>23550</v>
      </c>
      <c r="H143" s="16">
        <v>15120</v>
      </c>
      <c r="I143">
        <f>Inputs_refs!$B$1-A143</f>
        <v>42.5</v>
      </c>
      <c r="J143" s="9">
        <f t="shared" si="51"/>
        <v>-0.30276008492569001</v>
      </c>
      <c r="K143" s="10">
        <f t="shared" si="52"/>
        <v>0.69723991507430993</v>
      </c>
      <c r="L143" s="11">
        <f t="shared" si="53"/>
        <v>-7130</v>
      </c>
      <c r="N143" s="9">
        <f t="shared" si="54"/>
        <v>0.35796178343949042</v>
      </c>
      <c r="O143" s="12">
        <f t="shared" si="55"/>
        <v>0.64203821656050952</v>
      </c>
      <c r="P143" s="11">
        <f t="shared" si="56"/>
        <v>-8430</v>
      </c>
      <c r="R143" s="35">
        <f t="shared" si="57"/>
        <v>-155600</v>
      </c>
      <c r="S143" s="38">
        <f t="shared" si="58"/>
        <v>-0.33036093418259022</v>
      </c>
      <c r="V143" s="10"/>
      <c r="W143" s="11">
        <f t="shared" si="59"/>
        <v>14154.914085941007</v>
      </c>
      <c r="X143" s="11">
        <f t="shared" si="60"/>
        <v>-6.3828433469510101E-2</v>
      </c>
      <c r="Z143" s="35">
        <f t="shared" si="61"/>
        <v>-165781.54595747724</v>
      </c>
      <c r="AA143" s="56">
        <f t="shared" si="49"/>
        <v>-0.3519778045806311</v>
      </c>
      <c r="AB143" s="9">
        <f t="shared" si="62"/>
        <v>-6.1415436191485352E-2</v>
      </c>
      <c r="AC143" s="9"/>
      <c r="AD143" s="17">
        <f t="shared" si="63"/>
        <v>-6.1415436191485352E-2</v>
      </c>
      <c r="AE143" s="102">
        <f t="shared" si="50"/>
        <v>2.1616870398040888E-2</v>
      </c>
      <c r="AF143" s="18">
        <f t="shared" si="64"/>
        <v>7.9171741778319121E-2</v>
      </c>
      <c r="AG143" s="9">
        <f t="shared" si="65"/>
        <v>4.1155942966702996E-3</v>
      </c>
    </row>
    <row r="144" spans="1:33" x14ac:dyDescent="0.2">
      <c r="A144" s="16">
        <v>1979</v>
      </c>
      <c r="B144" s="16">
        <v>92500</v>
      </c>
      <c r="C144" s="16">
        <v>0.04</v>
      </c>
      <c r="D144" s="16">
        <v>2.8000000000000001E-2</v>
      </c>
      <c r="E144" s="16">
        <v>24160</v>
      </c>
      <c r="F144" s="16">
        <v>17030</v>
      </c>
      <c r="G144" s="16">
        <v>24160</v>
      </c>
      <c r="H144" s="16">
        <v>15730</v>
      </c>
      <c r="I144">
        <f>Inputs_refs!$B$1-A144</f>
        <v>42.5</v>
      </c>
      <c r="J144" s="9">
        <f t="shared" si="51"/>
        <v>-0.29511589403973509</v>
      </c>
      <c r="K144" s="10">
        <f t="shared" si="52"/>
        <v>0.70488410596026485</v>
      </c>
      <c r="L144" s="11">
        <f t="shared" si="53"/>
        <v>-7130</v>
      </c>
      <c r="N144" s="9">
        <f t="shared" si="54"/>
        <v>0.34892384105960267</v>
      </c>
      <c r="O144" s="12">
        <f t="shared" si="55"/>
        <v>0.65107615894039739</v>
      </c>
      <c r="P144" s="11">
        <f t="shared" si="56"/>
        <v>-8430</v>
      </c>
      <c r="R144" s="35">
        <f t="shared" si="57"/>
        <v>-155600</v>
      </c>
      <c r="S144" s="38">
        <f t="shared" si="58"/>
        <v>-0.32201986754966888</v>
      </c>
      <c r="V144" s="10"/>
      <c r="W144" s="11">
        <f t="shared" si="59"/>
        <v>14680.766558074016</v>
      </c>
      <c r="X144" s="11">
        <f t="shared" si="60"/>
        <v>-6.670269815168367E-2</v>
      </c>
      <c r="Z144" s="35">
        <f t="shared" si="61"/>
        <v>-166642.7361544359</v>
      </c>
      <c r="AA144" s="56">
        <f t="shared" si="49"/>
        <v>-0.3448732122401405</v>
      </c>
      <c r="AB144" s="9">
        <f t="shared" si="62"/>
        <v>-6.6265931592734181E-2</v>
      </c>
      <c r="AC144" s="9"/>
      <c r="AD144" s="17">
        <f t="shared" si="63"/>
        <v>-6.6265931592734181E-2</v>
      </c>
      <c r="AE144" s="102">
        <f t="shared" si="50"/>
        <v>2.2853344690471622E-2</v>
      </c>
      <c r="AF144" s="18">
        <f t="shared" si="64"/>
        <v>7.6335877862595422E-2</v>
      </c>
      <c r="AG144" s="9">
        <f t="shared" si="65"/>
        <v>3.9624675055960346E-3</v>
      </c>
    </row>
    <row r="145" spans="1:33" x14ac:dyDescent="0.2">
      <c r="A145" s="16">
        <v>1979</v>
      </c>
      <c r="B145" s="16">
        <v>97500</v>
      </c>
      <c r="C145" s="16">
        <v>0.04</v>
      </c>
      <c r="D145" s="16">
        <v>2.8000000000000001E-2</v>
      </c>
      <c r="E145" s="16">
        <v>24770</v>
      </c>
      <c r="F145" s="16">
        <v>17640</v>
      </c>
      <c r="G145" s="16">
        <v>24770</v>
      </c>
      <c r="H145" s="16">
        <v>16340</v>
      </c>
      <c r="I145">
        <f>Inputs_refs!$B$1-A145</f>
        <v>42.5</v>
      </c>
      <c r="J145" s="9">
        <f t="shared" si="51"/>
        <v>-0.28784820347194184</v>
      </c>
      <c r="K145" s="10">
        <f t="shared" si="52"/>
        <v>0.71215179652805816</v>
      </c>
      <c r="L145" s="11">
        <f t="shared" si="53"/>
        <v>-7130</v>
      </c>
      <c r="N145" s="9">
        <f t="shared" si="54"/>
        <v>0.34033104561970123</v>
      </c>
      <c r="O145" s="12">
        <f t="shared" si="55"/>
        <v>0.65966895438029871</v>
      </c>
      <c r="P145" s="11">
        <f t="shared" si="56"/>
        <v>-8430</v>
      </c>
      <c r="R145" s="35">
        <f t="shared" si="57"/>
        <v>-155600</v>
      </c>
      <c r="S145" s="38">
        <f t="shared" si="58"/>
        <v>-0.31408962454582157</v>
      </c>
      <c r="V145" s="10"/>
      <c r="W145" s="11">
        <f t="shared" si="59"/>
        <v>15206.619030207026</v>
      </c>
      <c r="X145" s="11">
        <f t="shared" si="60"/>
        <v>-6.936236045244637E-2</v>
      </c>
      <c r="Z145" s="35">
        <f t="shared" si="61"/>
        <v>-167503.92635139462</v>
      </c>
      <c r="AA145" s="56">
        <f t="shared" si="49"/>
        <v>-0.33811854330115992</v>
      </c>
      <c r="AB145" s="9">
        <f t="shared" si="62"/>
        <v>-7.1066551159058911E-2</v>
      </c>
      <c r="AC145" s="9"/>
      <c r="AD145" s="17">
        <f t="shared" si="63"/>
        <v>-7.1066551159058911E-2</v>
      </c>
      <c r="AE145" s="102">
        <f t="shared" si="50"/>
        <v>2.4028918755338358E-2</v>
      </c>
      <c r="AF145" s="18">
        <f t="shared" si="64"/>
        <v>7.3696145124716547E-2</v>
      </c>
      <c r="AG145" s="9">
        <f t="shared" si="65"/>
        <v>3.8203319499853228E-3</v>
      </c>
    </row>
    <row r="146" spans="1:33" x14ac:dyDescent="0.2">
      <c r="A146" s="16">
        <v>1979</v>
      </c>
      <c r="B146" s="16">
        <v>102500</v>
      </c>
      <c r="C146" s="16">
        <v>0.04</v>
      </c>
      <c r="D146" s="16">
        <v>2.8000000000000001E-2</v>
      </c>
      <c r="E146" s="16">
        <v>25390</v>
      </c>
      <c r="F146" s="16">
        <v>18250</v>
      </c>
      <c r="G146" s="16">
        <v>25390</v>
      </c>
      <c r="H146" s="16">
        <v>16950</v>
      </c>
      <c r="I146">
        <f>Inputs_refs!$B$1-A146</f>
        <v>42.5</v>
      </c>
      <c r="J146" s="9">
        <f t="shared" si="51"/>
        <v>-0.28121307601417883</v>
      </c>
      <c r="K146" s="10">
        <f t="shared" si="52"/>
        <v>0.71878692398582122</v>
      </c>
      <c r="L146" s="11">
        <f t="shared" si="53"/>
        <v>-7140</v>
      </c>
      <c r="N146" s="9">
        <f t="shared" si="54"/>
        <v>0.33241433635289486</v>
      </c>
      <c r="O146" s="12">
        <f t="shared" si="55"/>
        <v>0.66758566364710514</v>
      </c>
      <c r="P146" s="11">
        <f t="shared" si="56"/>
        <v>-8440</v>
      </c>
      <c r="R146" s="35">
        <f t="shared" si="57"/>
        <v>-155800</v>
      </c>
      <c r="S146" s="38">
        <f t="shared" si="58"/>
        <v>-0.30681370618353682</v>
      </c>
      <c r="V146" s="10"/>
      <c r="W146" s="11">
        <f t="shared" si="59"/>
        <v>15732.471502340035</v>
      </c>
      <c r="X146" s="11">
        <f t="shared" si="60"/>
        <v>-7.183058983244632E-2</v>
      </c>
      <c r="Z146" s="35">
        <f t="shared" si="61"/>
        <v>-168565.11654835322</v>
      </c>
      <c r="AA146" s="56">
        <f t="shared" si="49"/>
        <v>-0.33195178524685548</v>
      </c>
      <c r="AB146" s="9">
        <f t="shared" si="62"/>
        <v>-7.5728103238320521E-2</v>
      </c>
      <c r="AC146" s="9"/>
      <c r="AD146" s="17">
        <f t="shared" si="63"/>
        <v>-7.5728103238320521E-2</v>
      </c>
      <c r="AE146" s="102">
        <f t="shared" si="50"/>
        <v>2.5138079063318663E-2</v>
      </c>
      <c r="AF146" s="18">
        <f t="shared" si="64"/>
        <v>7.1232876712328766E-2</v>
      </c>
      <c r="AG146" s="9">
        <f t="shared" si="65"/>
        <v>3.6880447056447663E-3</v>
      </c>
    </row>
    <row r="147" spans="1:33" x14ac:dyDescent="0.2">
      <c r="A147" s="16">
        <v>1979</v>
      </c>
      <c r="B147" s="16">
        <v>107500</v>
      </c>
      <c r="C147" s="16">
        <v>0.04</v>
      </c>
      <c r="D147" s="16">
        <v>2.8000000000000001E-2</v>
      </c>
      <c r="E147" s="16">
        <v>26000</v>
      </c>
      <c r="F147" s="16">
        <v>18860</v>
      </c>
      <c r="G147" s="16">
        <v>26000</v>
      </c>
      <c r="H147" s="16">
        <v>17560</v>
      </c>
      <c r="I147">
        <f>Inputs_refs!$B$1-A147</f>
        <v>42.5</v>
      </c>
      <c r="J147" s="9">
        <f t="shared" si="51"/>
        <v>-0.27461538461538459</v>
      </c>
      <c r="K147" s="10">
        <f t="shared" si="52"/>
        <v>0.72538461538461541</v>
      </c>
      <c r="L147" s="11">
        <f t="shared" si="53"/>
        <v>-7140</v>
      </c>
      <c r="N147" s="9">
        <f t="shared" si="54"/>
        <v>0.32461538461538464</v>
      </c>
      <c r="O147" s="12">
        <f t="shared" si="55"/>
        <v>0.67538461538461536</v>
      </c>
      <c r="P147" s="11">
        <f t="shared" si="56"/>
        <v>-8440</v>
      </c>
      <c r="R147" s="35">
        <f t="shared" si="57"/>
        <v>-155800</v>
      </c>
      <c r="S147" s="38">
        <f t="shared" si="58"/>
        <v>-0.29961538461538462</v>
      </c>
      <c r="V147" s="10"/>
      <c r="W147" s="11">
        <f t="shared" si="59"/>
        <v>16258.323974473044</v>
      </c>
      <c r="X147" s="11">
        <f t="shared" si="60"/>
        <v>-7.4127336305635338E-2</v>
      </c>
      <c r="Z147" s="35">
        <f t="shared" si="61"/>
        <v>-169426.30674531189</v>
      </c>
      <c r="AA147" s="56">
        <f t="shared" si="49"/>
        <v>-0.32581982066406134</v>
      </c>
      <c r="AB147" s="9">
        <f t="shared" si="62"/>
        <v>-8.0426156994589229E-2</v>
      </c>
      <c r="AC147" s="9"/>
      <c r="AD147" s="17">
        <f t="shared" si="63"/>
        <v>-8.0426156994589229E-2</v>
      </c>
      <c r="AE147" s="102">
        <f t="shared" si="50"/>
        <v>2.6204436048676727E-2</v>
      </c>
      <c r="AF147" s="18">
        <f t="shared" si="64"/>
        <v>6.8928950159066804E-2</v>
      </c>
      <c r="AG147" s="9">
        <f t="shared" si="65"/>
        <v>3.5646160676662264E-3</v>
      </c>
    </row>
    <row r="148" spans="1:33" x14ac:dyDescent="0.2">
      <c r="A148" s="16">
        <v>1979</v>
      </c>
      <c r="B148" s="16">
        <v>112500</v>
      </c>
      <c r="C148" s="16">
        <v>0.04</v>
      </c>
      <c r="D148" s="16">
        <v>2.8000000000000001E-2</v>
      </c>
      <c r="E148" s="16">
        <v>26610</v>
      </c>
      <c r="F148" s="16">
        <v>19480</v>
      </c>
      <c r="G148" s="16">
        <v>26610</v>
      </c>
      <c r="H148" s="16">
        <v>18180</v>
      </c>
      <c r="I148">
        <f>Inputs_refs!$B$1-A148</f>
        <v>42.5</v>
      </c>
      <c r="J148" s="9">
        <f t="shared" si="51"/>
        <v>-0.26794438181134911</v>
      </c>
      <c r="K148" s="10">
        <f t="shared" si="52"/>
        <v>0.73205561818865084</v>
      </c>
      <c r="L148" s="11">
        <f t="shared" si="53"/>
        <v>-7130</v>
      </c>
      <c r="N148" s="9">
        <f t="shared" si="54"/>
        <v>0.31679819616685456</v>
      </c>
      <c r="O148" s="12">
        <f t="shared" si="55"/>
        <v>0.68320180383314544</v>
      </c>
      <c r="P148" s="11">
        <f t="shared" si="56"/>
        <v>-8430</v>
      </c>
      <c r="R148" s="35">
        <f t="shared" si="57"/>
        <v>-155600</v>
      </c>
      <c r="S148" s="38">
        <f t="shared" si="58"/>
        <v>-0.29237128898910186</v>
      </c>
      <c r="V148" s="10"/>
      <c r="W148" s="11">
        <f t="shared" si="59"/>
        <v>16792.796978936101</v>
      </c>
      <c r="X148" s="11">
        <f t="shared" si="60"/>
        <v>-7.6303796538168239E-2</v>
      </c>
      <c r="Z148" s="35">
        <f t="shared" si="61"/>
        <v>-170101.61481435184</v>
      </c>
      <c r="AA148" s="56">
        <f t="shared" si="49"/>
        <v>-0.31961971968123232</v>
      </c>
      <c r="AB148" s="9">
        <f t="shared" si="62"/>
        <v>-8.5252658125431882E-2</v>
      </c>
      <c r="AC148" s="9"/>
      <c r="AD148" s="17">
        <f t="shared" si="63"/>
        <v>-8.5252658125431882E-2</v>
      </c>
      <c r="AE148" s="102">
        <f t="shared" si="50"/>
        <v>2.7248430692130454E-2</v>
      </c>
      <c r="AF148" s="18">
        <f t="shared" si="64"/>
        <v>6.6735112936344973E-2</v>
      </c>
      <c r="AG148" s="9">
        <f t="shared" si="65"/>
        <v>3.4473546543768441E-3</v>
      </c>
    </row>
    <row r="149" spans="1:33" x14ac:dyDescent="0.2">
      <c r="A149" s="16">
        <v>1979</v>
      </c>
      <c r="B149" s="16">
        <v>117500</v>
      </c>
      <c r="C149" s="16">
        <v>0.04</v>
      </c>
      <c r="D149" s="16">
        <v>2.8000000000000001E-2</v>
      </c>
      <c r="E149" s="16">
        <v>27220</v>
      </c>
      <c r="F149" s="16">
        <v>20090</v>
      </c>
      <c r="G149" s="16">
        <v>27220</v>
      </c>
      <c r="H149" s="16">
        <v>18790</v>
      </c>
      <c r="I149">
        <f>Inputs_refs!$B$1-A149</f>
        <v>42.5</v>
      </c>
      <c r="J149" s="9">
        <f t="shared" si="51"/>
        <v>-0.26193975018368848</v>
      </c>
      <c r="K149" s="10">
        <f t="shared" si="52"/>
        <v>0.73806024981631158</v>
      </c>
      <c r="L149" s="11">
        <f t="shared" si="53"/>
        <v>-7130</v>
      </c>
      <c r="N149" s="9">
        <f t="shared" si="54"/>
        <v>0.30969875091844234</v>
      </c>
      <c r="O149" s="12">
        <f t="shared" si="55"/>
        <v>0.69030124908155766</v>
      </c>
      <c r="P149" s="11">
        <f t="shared" si="56"/>
        <v>-8430</v>
      </c>
      <c r="R149" s="35">
        <f t="shared" si="57"/>
        <v>-155600</v>
      </c>
      <c r="S149" s="38">
        <f t="shared" si="58"/>
        <v>-0.28581925055106538</v>
      </c>
      <c r="V149" s="10"/>
      <c r="W149" s="11">
        <f t="shared" si="59"/>
        <v>17318.649451069112</v>
      </c>
      <c r="X149" s="11">
        <f t="shared" si="60"/>
        <v>-7.8304978655182975E-2</v>
      </c>
      <c r="Z149" s="35">
        <f t="shared" si="61"/>
        <v>-170962.8050113105</v>
      </c>
      <c r="AA149" s="56">
        <f t="shared" si="49"/>
        <v>-0.31403895115964459</v>
      </c>
      <c r="AB149" s="9">
        <f t="shared" si="62"/>
        <v>-8.9860510947361513E-2</v>
      </c>
      <c r="AC149" s="9"/>
      <c r="AD149" s="17">
        <f t="shared" si="63"/>
        <v>-8.9860510947361513E-2</v>
      </c>
      <c r="AE149" s="102">
        <f t="shared" si="50"/>
        <v>2.8219700608579201E-2</v>
      </c>
      <c r="AF149" s="18">
        <f t="shared" si="64"/>
        <v>6.4708810353409654E-2</v>
      </c>
      <c r="AG149" s="9">
        <f t="shared" si="65"/>
        <v>3.339280430133762E-3</v>
      </c>
    </row>
    <row r="150" spans="1:33" x14ac:dyDescent="0.2">
      <c r="A150" s="16">
        <v>1979</v>
      </c>
      <c r="B150" s="16">
        <v>122500</v>
      </c>
      <c r="C150" s="16">
        <v>0.04</v>
      </c>
      <c r="D150" s="16">
        <v>2.8000000000000001E-2</v>
      </c>
      <c r="E150" s="16">
        <v>27830</v>
      </c>
      <c r="F150" s="16">
        <v>20700</v>
      </c>
      <c r="G150" s="16">
        <v>27830</v>
      </c>
      <c r="H150" s="16">
        <v>19400</v>
      </c>
      <c r="I150">
        <f>Inputs_refs!$B$1-A150</f>
        <v>42.5</v>
      </c>
      <c r="J150" s="9">
        <f t="shared" si="51"/>
        <v>-0.256198347107438</v>
      </c>
      <c r="K150" s="10">
        <f t="shared" si="52"/>
        <v>0.74380165289256195</v>
      </c>
      <c r="L150" s="11">
        <f t="shared" si="53"/>
        <v>-7130</v>
      </c>
      <c r="N150" s="9">
        <f t="shared" si="54"/>
        <v>0.3029105282069709</v>
      </c>
      <c r="O150" s="12">
        <f t="shared" si="55"/>
        <v>0.69708947179302916</v>
      </c>
      <c r="P150" s="11">
        <f t="shared" si="56"/>
        <v>-8430</v>
      </c>
      <c r="R150" s="35">
        <f t="shared" si="57"/>
        <v>-155600</v>
      </c>
      <c r="S150" s="38">
        <f t="shared" si="58"/>
        <v>-0.27955443765720445</v>
      </c>
      <c r="V150" s="10"/>
      <c r="W150" s="11">
        <f t="shared" si="59"/>
        <v>17844.501923202122</v>
      </c>
      <c r="X150" s="11">
        <f t="shared" si="60"/>
        <v>-8.0180313237004003E-2</v>
      </c>
      <c r="Z150" s="35">
        <f t="shared" si="61"/>
        <v>-171823.99520826916</v>
      </c>
      <c r="AA150" s="56">
        <f t="shared" si="49"/>
        <v>-0.30870283005438226</v>
      </c>
      <c r="AB150" s="9">
        <f t="shared" si="62"/>
        <v>-9.4422174205668619E-2</v>
      </c>
      <c r="AC150" s="9"/>
      <c r="AD150" s="17">
        <f t="shared" si="63"/>
        <v>-9.4422174205668619E-2</v>
      </c>
      <c r="AE150" s="102">
        <f t="shared" si="50"/>
        <v>2.9148392397177814E-2</v>
      </c>
      <c r="AF150" s="18">
        <f t="shared" si="64"/>
        <v>6.280193236714976E-2</v>
      </c>
      <c r="AG150" s="9">
        <f t="shared" si="65"/>
        <v>3.2377787627915211E-3</v>
      </c>
    </row>
    <row r="151" spans="1:33" x14ac:dyDescent="0.2">
      <c r="A151" s="16">
        <v>1979</v>
      </c>
      <c r="B151" s="16">
        <v>127500</v>
      </c>
      <c r="C151" s="16">
        <v>0.04</v>
      </c>
      <c r="D151" s="16">
        <v>2.8000000000000001E-2</v>
      </c>
      <c r="E151" s="16">
        <v>28440</v>
      </c>
      <c r="F151" s="16">
        <v>21310</v>
      </c>
      <c r="G151" s="16">
        <v>28440</v>
      </c>
      <c r="H151" s="16">
        <v>20010</v>
      </c>
      <c r="I151">
        <f>Inputs_refs!$B$1-A151</f>
        <v>42.5</v>
      </c>
      <c r="J151" s="9">
        <f t="shared" si="51"/>
        <v>-0.25070323488045004</v>
      </c>
      <c r="K151" s="10">
        <f t="shared" si="52"/>
        <v>0.7492967651195499</v>
      </c>
      <c r="L151" s="11">
        <f t="shared" si="53"/>
        <v>-7130</v>
      </c>
      <c r="N151" s="9">
        <f t="shared" si="54"/>
        <v>0.29641350210970463</v>
      </c>
      <c r="O151" s="12">
        <f t="shared" si="55"/>
        <v>0.70358649789029537</v>
      </c>
      <c r="P151" s="11">
        <f t="shared" si="56"/>
        <v>-8430</v>
      </c>
      <c r="R151" s="35">
        <f t="shared" si="57"/>
        <v>-155600</v>
      </c>
      <c r="S151" s="38">
        <f t="shared" si="58"/>
        <v>-0.27355836849507736</v>
      </c>
      <c r="V151" s="10"/>
      <c r="W151" s="11">
        <f t="shared" si="59"/>
        <v>18370.354395335133</v>
      </c>
      <c r="X151" s="11">
        <f t="shared" si="60"/>
        <v>-8.1941309578454136E-2</v>
      </c>
      <c r="Z151" s="35">
        <f t="shared" si="61"/>
        <v>-172685.18540522782</v>
      </c>
      <c r="AA151" s="56">
        <f t="shared" si="49"/>
        <v>-0.30359561428485904</v>
      </c>
      <c r="AB151" s="9">
        <f t="shared" si="62"/>
        <v>-9.893833894977877E-2</v>
      </c>
      <c r="AC151" s="9"/>
      <c r="AD151" s="17">
        <f t="shared" si="63"/>
        <v>-9.893833894977877E-2</v>
      </c>
      <c r="AE151" s="102">
        <f t="shared" si="50"/>
        <v>3.0037245789781675E-2</v>
      </c>
      <c r="AF151" s="18">
        <f t="shared" si="64"/>
        <v>6.1004223369310183E-2</v>
      </c>
      <c r="AG151" s="9">
        <f t="shared" si="65"/>
        <v>3.1422675864288818E-3</v>
      </c>
    </row>
    <row r="152" spans="1:33" x14ac:dyDescent="0.2">
      <c r="A152" s="16">
        <v>1979</v>
      </c>
      <c r="B152" s="16">
        <v>132500</v>
      </c>
      <c r="C152" s="16">
        <v>0.04</v>
      </c>
      <c r="D152" s="16">
        <v>2.8000000000000001E-2</v>
      </c>
      <c r="E152" s="16">
        <v>29060</v>
      </c>
      <c r="F152" s="16">
        <v>21920</v>
      </c>
      <c r="G152" s="16">
        <v>29060</v>
      </c>
      <c r="H152" s="16">
        <v>20620</v>
      </c>
      <c r="I152">
        <f>Inputs_refs!$B$1-A152</f>
        <v>42.5</v>
      </c>
      <c r="J152" s="9">
        <f t="shared" si="51"/>
        <v>-0.24569855471438404</v>
      </c>
      <c r="K152" s="10">
        <f t="shared" si="52"/>
        <v>0.75430144528561593</v>
      </c>
      <c r="L152" s="11">
        <f t="shared" si="53"/>
        <v>-7140</v>
      </c>
      <c r="N152" s="9">
        <f t="shared" si="54"/>
        <v>0.29043358568479011</v>
      </c>
      <c r="O152" s="12">
        <f t="shared" si="55"/>
        <v>0.70956641431520995</v>
      </c>
      <c r="P152" s="11">
        <f t="shared" si="56"/>
        <v>-8440</v>
      </c>
      <c r="R152" s="35">
        <f t="shared" si="57"/>
        <v>-155800</v>
      </c>
      <c r="S152" s="38">
        <f t="shared" si="58"/>
        <v>-0.26806607019958706</v>
      </c>
      <c r="V152" s="10"/>
      <c r="W152" s="11">
        <f t="shared" si="59"/>
        <v>18896.20686746814</v>
      </c>
      <c r="X152" s="11">
        <f t="shared" si="60"/>
        <v>-8.3598115059741046E-2</v>
      </c>
      <c r="Z152" s="35">
        <f t="shared" si="61"/>
        <v>-173746.37560218648</v>
      </c>
      <c r="AA152" s="56">
        <f t="shared" si="49"/>
        <v>-0.29894421129075444</v>
      </c>
      <c r="AB152" s="9">
        <f t="shared" si="62"/>
        <v>-0.1032906473011955</v>
      </c>
      <c r="AC152" s="9"/>
      <c r="AD152" s="17">
        <f t="shared" si="63"/>
        <v>-0.1032906473011955</v>
      </c>
      <c r="AE152" s="102">
        <f t="shared" si="50"/>
        <v>3.0878141091167377E-2</v>
      </c>
      <c r="AF152" s="18">
        <f t="shared" si="64"/>
        <v>5.930656934306569E-2</v>
      </c>
      <c r="AG152" s="9">
        <f t="shared" si="65"/>
        <v>3.0522316155654483E-3</v>
      </c>
    </row>
    <row r="153" spans="1:33" x14ac:dyDescent="0.2">
      <c r="A153" s="16">
        <v>1979</v>
      </c>
      <c r="B153" s="16">
        <v>137500</v>
      </c>
      <c r="C153" s="16">
        <v>0.04</v>
      </c>
      <c r="D153" s="16">
        <v>2.8000000000000001E-2</v>
      </c>
      <c r="E153" s="16">
        <v>29670</v>
      </c>
      <c r="F153" s="16">
        <v>22530</v>
      </c>
      <c r="G153" s="16">
        <v>29670</v>
      </c>
      <c r="H153" s="16">
        <v>21230</v>
      </c>
      <c r="I153">
        <f>Inputs_refs!$B$1-A153</f>
        <v>42.5</v>
      </c>
      <c r="J153" s="9">
        <f t="shared" si="51"/>
        <v>-0.24064711830131447</v>
      </c>
      <c r="K153" s="10">
        <f t="shared" si="52"/>
        <v>0.75935288169868553</v>
      </c>
      <c r="L153" s="11">
        <f t="shared" si="53"/>
        <v>-7140</v>
      </c>
      <c r="N153" s="9">
        <f t="shared" si="54"/>
        <v>0.28446241995281429</v>
      </c>
      <c r="O153" s="12">
        <f t="shared" si="55"/>
        <v>0.71553758004718571</v>
      </c>
      <c r="P153" s="11">
        <f t="shared" si="56"/>
        <v>-8440</v>
      </c>
      <c r="R153" s="35">
        <f t="shared" si="57"/>
        <v>-155800</v>
      </c>
      <c r="S153" s="38">
        <f t="shared" si="58"/>
        <v>-0.26255476912706438</v>
      </c>
      <c r="V153" s="10"/>
      <c r="W153" s="11">
        <f t="shared" si="59"/>
        <v>19422.05933960115</v>
      </c>
      <c r="X153" s="11">
        <f t="shared" si="60"/>
        <v>-8.5159710805409794E-2</v>
      </c>
      <c r="Z153" s="35">
        <f t="shared" si="61"/>
        <v>-174607.56579914514</v>
      </c>
      <c r="AA153" s="56">
        <f t="shared" si="49"/>
        <v>-0.29424935254321732</v>
      </c>
      <c r="AB153" s="9">
        <f t="shared" si="62"/>
        <v>-0.10771334972265688</v>
      </c>
      <c r="AC153" s="9"/>
      <c r="AD153" s="17">
        <f t="shared" si="63"/>
        <v>-0.10771334972265688</v>
      </c>
      <c r="AE153" s="102">
        <f t="shared" si="50"/>
        <v>3.1694583416152944E-2</v>
      </c>
      <c r="AF153" s="18">
        <f t="shared" si="64"/>
        <v>5.7700843320017757E-2</v>
      </c>
      <c r="AG153" s="9">
        <f t="shared" si="65"/>
        <v>2.9672130323040724E-3</v>
      </c>
    </row>
    <row r="154" spans="1:33" x14ac:dyDescent="0.2">
      <c r="A154" s="16">
        <v>1979</v>
      </c>
      <c r="B154" s="16">
        <v>142500</v>
      </c>
      <c r="C154" s="16">
        <v>0.04</v>
      </c>
      <c r="D154" s="16">
        <v>2.8000000000000001E-2</v>
      </c>
      <c r="E154" s="16">
        <v>30280</v>
      </c>
      <c r="F154" s="16">
        <v>23140</v>
      </c>
      <c r="G154" s="16">
        <v>30280</v>
      </c>
      <c r="H154" s="16">
        <v>21840</v>
      </c>
      <c r="I154">
        <f>Inputs_refs!$B$1-A154</f>
        <v>42.5</v>
      </c>
      <c r="J154" s="9">
        <f t="shared" si="51"/>
        <v>-0.2357992073976222</v>
      </c>
      <c r="K154" s="10">
        <f t="shared" si="52"/>
        <v>0.76420079260237783</v>
      </c>
      <c r="L154" s="11">
        <f t="shared" si="53"/>
        <v>-7140</v>
      </c>
      <c r="N154" s="9">
        <f t="shared" si="54"/>
        <v>0.27873183619550856</v>
      </c>
      <c r="O154" s="12">
        <f t="shared" si="55"/>
        <v>0.72126816380449144</v>
      </c>
      <c r="P154" s="11">
        <f t="shared" si="56"/>
        <v>-8440</v>
      </c>
      <c r="R154" s="35">
        <f t="shared" si="57"/>
        <v>-155800</v>
      </c>
      <c r="S154" s="38">
        <f t="shared" si="58"/>
        <v>-0.25726552179656537</v>
      </c>
      <c r="V154" s="10"/>
      <c r="W154" s="11">
        <f t="shared" si="59"/>
        <v>19947.91181173416</v>
      </c>
      <c r="X154" s="11">
        <f t="shared" si="60"/>
        <v>-8.6634074554296683E-2</v>
      </c>
      <c r="Z154" s="35">
        <f t="shared" si="61"/>
        <v>-175468.75599610375</v>
      </c>
      <c r="AA154" s="56">
        <f t="shared" si="49"/>
        <v>-0.289743652569524</v>
      </c>
      <c r="AB154" s="9">
        <f t="shared" si="62"/>
        <v>-0.11209263942431147</v>
      </c>
      <c r="AC154" s="9"/>
      <c r="AD154" s="17">
        <f t="shared" si="63"/>
        <v>-0.11209263942431147</v>
      </c>
      <c r="AE154" s="102">
        <f t="shared" si="50"/>
        <v>3.2478130772958635E-2</v>
      </c>
      <c r="AF154" s="18">
        <f t="shared" si="64"/>
        <v>5.6179775280898875E-2</v>
      </c>
      <c r="AG154" s="9">
        <f t="shared" si="65"/>
        <v>2.8868036900763228E-3</v>
      </c>
    </row>
    <row r="155" spans="1:33" x14ac:dyDescent="0.2">
      <c r="A155" s="16">
        <v>1979</v>
      </c>
      <c r="B155" s="16">
        <v>147500</v>
      </c>
      <c r="C155" s="16">
        <v>0.04</v>
      </c>
      <c r="D155" s="16">
        <v>2.8000000000000001E-2</v>
      </c>
      <c r="E155" s="16">
        <v>30890</v>
      </c>
      <c r="F155" s="16">
        <v>23760</v>
      </c>
      <c r="G155" s="16">
        <v>30890</v>
      </c>
      <c r="H155" s="16">
        <v>22460</v>
      </c>
      <c r="I155">
        <f>Inputs_refs!$B$1-A155</f>
        <v>42.5</v>
      </c>
      <c r="J155" s="9">
        <f t="shared" si="51"/>
        <v>-0.2308190352865005</v>
      </c>
      <c r="K155" s="10">
        <f t="shared" si="52"/>
        <v>0.7691809647134995</v>
      </c>
      <c r="L155" s="11">
        <f t="shared" si="53"/>
        <v>-7130</v>
      </c>
      <c r="N155" s="9">
        <f t="shared" si="54"/>
        <v>0.27290385237941084</v>
      </c>
      <c r="O155" s="12">
        <f t="shared" si="55"/>
        <v>0.72709614762058916</v>
      </c>
      <c r="P155" s="11">
        <f t="shared" si="56"/>
        <v>-8430</v>
      </c>
      <c r="R155" s="35">
        <f t="shared" si="57"/>
        <v>-155600</v>
      </c>
      <c r="S155" s="38">
        <f t="shared" si="58"/>
        <v>-0.25186144383295567</v>
      </c>
      <c r="V155" s="10"/>
      <c r="W155" s="11">
        <f t="shared" si="59"/>
        <v>20482.384816197216</v>
      </c>
      <c r="X155" s="11">
        <f t="shared" si="60"/>
        <v>-8.8050542466731233E-2</v>
      </c>
      <c r="Z155" s="35">
        <f t="shared" si="61"/>
        <v>-176144.0640651437</v>
      </c>
      <c r="AA155" s="56">
        <f t="shared" si="49"/>
        <v>-0.28511502762244045</v>
      </c>
      <c r="AB155" s="9">
        <f t="shared" si="62"/>
        <v>-0.11663216795966425</v>
      </c>
      <c r="AC155" s="9"/>
      <c r="AD155" s="17">
        <f t="shared" si="63"/>
        <v>-0.11663216795966425</v>
      </c>
      <c r="AE155" s="102">
        <f t="shared" si="50"/>
        <v>3.3253583789484786E-2</v>
      </c>
      <c r="AF155" s="18">
        <f t="shared" si="64"/>
        <v>5.4713804713804715E-2</v>
      </c>
      <c r="AG155" s="9">
        <f t="shared" si="65"/>
        <v>2.809423422153623E-3</v>
      </c>
    </row>
    <row r="156" spans="1:33" x14ac:dyDescent="0.2">
      <c r="A156" s="16">
        <v>1979</v>
      </c>
      <c r="B156" s="16">
        <v>200000</v>
      </c>
      <c r="C156" s="16">
        <v>0.04</v>
      </c>
      <c r="D156" s="16">
        <v>2.8000000000000001E-2</v>
      </c>
      <c r="E156" s="16">
        <v>37310</v>
      </c>
      <c r="F156" s="16">
        <v>30180</v>
      </c>
      <c r="G156" s="16">
        <v>37310</v>
      </c>
      <c r="H156" s="16">
        <v>28880</v>
      </c>
      <c r="I156">
        <f>Inputs_refs!$B$1-A156</f>
        <v>42.5</v>
      </c>
      <c r="J156" s="9">
        <f t="shared" si="51"/>
        <v>-0.19110158134548377</v>
      </c>
      <c r="K156" s="10">
        <f t="shared" si="52"/>
        <v>0.80889841865451617</v>
      </c>
      <c r="L156" s="11">
        <f t="shared" si="53"/>
        <v>-7130</v>
      </c>
      <c r="N156" s="9">
        <f t="shared" si="54"/>
        <v>0.22594478692039668</v>
      </c>
      <c r="O156" s="12">
        <f t="shared" si="55"/>
        <v>0.77405521307960334</v>
      </c>
      <c r="P156" s="11">
        <f t="shared" si="56"/>
        <v>-8430</v>
      </c>
      <c r="R156" s="35">
        <f t="shared" si="57"/>
        <v>-155600</v>
      </c>
      <c r="S156" s="38">
        <f t="shared" si="58"/>
        <v>-0.20852318413294024</v>
      </c>
      <c r="V156" s="10"/>
      <c r="W156" s="11">
        <f t="shared" si="59"/>
        <v>26016.766572088891</v>
      </c>
      <c r="X156" s="11">
        <f t="shared" si="60"/>
        <v>-9.9142431714373591E-2</v>
      </c>
      <c r="Z156" s="35">
        <f t="shared" si="61"/>
        <v>-185207.73794133146</v>
      </c>
      <c r="AA156" s="56">
        <f t="shared" si="49"/>
        <v>-0.24820120335209256</v>
      </c>
      <c r="AB156" s="9">
        <f t="shared" si="62"/>
        <v>-0.15986231606970089</v>
      </c>
      <c r="AC156" s="9"/>
      <c r="AD156" s="17">
        <f t="shared" si="63"/>
        <v>-0.15986231606970089</v>
      </c>
      <c r="AE156" s="102">
        <f t="shared" si="50"/>
        <v>3.9678019219152316E-2</v>
      </c>
      <c r="AF156" s="18">
        <f t="shared" si="64"/>
        <v>4.3074884029158385E-2</v>
      </c>
      <c r="AG156" s="9">
        <f t="shared" si="65"/>
        <v>2.1990854266314974E-3</v>
      </c>
    </row>
    <row r="157" spans="1:33" x14ac:dyDescent="0.2">
      <c r="A157" s="16">
        <v>1974</v>
      </c>
      <c r="B157" s="16">
        <v>2500</v>
      </c>
      <c r="C157" s="16">
        <v>0.04</v>
      </c>
      <c r="D157" s="16">
        <v>2.8000000000000001E-2</v>
      </c>
      <c r="E157" s="16">
        <v>710</v>
      </c>
      <c r="F157" s="16">
        <v>590</v>
      </c>
      <c r="G157" s="16">
        <v>710</v>
      </c>
      <c r="H157" s="16">
        <v>500</v>
      </c>
      <c r="I157">
        <f>Inputs_refs!$B$1-A157</f>
        <v>47.5</v>
      </c>
      <c r="J157" s="9">
        <f t="shared" si="51"/>
        <v>-0.16901408450704225</v>
      </c>
      <c r="K157" s="10">
        <f t="shared" si="52"/>
        <v>0.83098591549295775</v>
      </c>
      <c r="L157" s="11">
        <f t="shared" si="53"/>
        <v>-120</v>
      </c>
      <c r="N157" s="9">
        <f t="shared" si="54"/>
        <v>0.29577464788732394</v>
      </c>
      <c r="O157" s="12">
        <f t="shared" si="55"/>
        <v>0.70422535211267601</v>
      </c>
      <c r="P157" s="11">
        <f t="shared" si="56"/>
        <v>-210</v>
      </c>
      <c r="R157" s="35">
        <f t="shared" si="57"/>
        <v>-3300</v>
      </c>
      <c r="S157" s="38">
        <f t="shared" si="58"/>
        <v>-0.23239436619718309</v>
      </c>
      <c r="V157" s="10"/>
      <c r="W157" s="11">
        <f t="shared" si="59"/>
        <v>508.61140747291074</v>
      </c>
      <c r="X157" s="11">
        <f t="shared" si="60"/>
        <v>1.7222814945821483E-2</v>
      </c>
      <c r="Z157" s="35">
        <f t="shared" si="61"/>
        <v>-3232.954452796077</v>
      </c>
      <c r="AA157" s="56">
        <f t="shared" si="49"/>
        <v>-0.22767284878845612</v>
      </c>
      <c r="AB157" s="9">
        <f t="shared" si="62"/>
        <v>2.0738166337585569E-2</v>
      </c>
      <c r="AC157" s="9"/>
      <c r="AD157" s="17">
        <f t="shared" si="63"/>
        <v>2.0738166337585569E-2</v>
      </c>
      <c r="AE157" s="102">
        <f t="shared" si="50"/>
        <v>-4.7215174087269773E-3</v>
      </c>
      <c r="AF157" s="18">
        <f t="shared" si="64"/>
        <v>0.15254237288135594</v>
      </c>
      <c r="AG157" s="9">
        <f t="shared" si="65"/>
        <v>8.2415724061002393E-3</v>
      </c>
    </row>
    <row r="158" spans="1:33" x14ac:dyDescent="0.2">
      <c r="A158" s="16">
        <v>1974</v>
      </c>
      <c r="B158" s="16">
        <v>7500</v>
      </c>
      <c r="C158" s="16">
        <v>0.04</v>
      </c>
      <c r="D158" s="16">
        <v>2.8000000000000001E-2</v>
      </c>
      <c r="E158" s="16">
        <v>2130</v>
      </c>
      <c r="F158" s="16">
        <v>1790</v>
      </c>
      <c r="G158" s="16">
        <v>2130</v>
      </c>
      <c r="H158" s="16">
        <v>1540</v>
      </c>
      <c r="I158">
        <f>Inputs_refs!$B$1-A158</f>
        <v>47.5</v>
      </c>
      <c r="J158" s="9">
        <f t="shared" si="51"/>
        <v>-0.15962441314553991</v>
      </c>
      <c r="K158" s="10">
        <f t="shared" si="52"/>
        <v>0.84037558685446012</v>
      </c>
      <c r="L158" s="11">
        <f t="shared" si="53"/>
        <v>-340</v>
      </c>
      <c r="N158" s="9">
        <f t="shared" si="54"/>
        <v>0.27699530516431925</v>
      </c>
      <c r="O158" s="12">
        <f t="shared" si="55"/>
        <v>0.72300469483568075</v>
      </c>
      <c r="P158" s="11">
        <f t="shared" si="56"/>
        <v>-590</v>
      </c>
      <c r="R158" s="35">
        <f t="shared" si="57"/>
        <v>-9300</v>
      </c>
      <c r="S158" s="38">
        <f t="shared" si="58"/>
        <v>-0.21830985915492956</v>
      </c>
      <c r="V158" s="10"/>
      <c r="W158" s="11">
        <f t="shared" si="59"/>
        <v>1543.0752870788308</v>
      </c>
      <c r="X158" s="11">
        <f t="shared" si="60"/>
        <v>1.9969396615784397E-3</v>
      </c>
      <c r="Z158" s="35">
        <f t="shared" si="61"/>
        <v>-9327.0991025508119</v>
      </c>
      <c r="AA158" s="56">
        <f t="shared" si="49"/>
        <v>-0.21894598832278903</v>
      </c>
      <c r="AB158" s="9">
        <f t="shared" si="62"/>
        <v>-2.9054159554711689E-3</v>
      </c>
      <c r="AC158" s="9"/>
      <c r="AD158" s="17">
        <f t="shared" si="63"/>
        <v>-2.9054159554711689E-3</v>
      </c>
      <c r="AE158" s="102">
        <f t="shared" si="50"/>
        <v>6.3612916785946161E-4</v>
      </c>
      <c r="AF158" s="18">
        <f t="shared" si="64"/>
        <v>0.13966480446927373</v>
      </c>
      <c r="AG158" s="9">
        <f t="shared" si="65"/>
        <v>7.4934432757778335E-3</v>
      </c>
    </row>
    <row r="159" spans="1:33" x14ac:dyDescent="0.2">
      <c r="A159" s="16">
        <v>1974</v>
      </c>
      <c r="B159" s="16">
        <v>12500</v>
      </c>
      <c r="C159" s="16">
        <v>0.04</v>
      </c>
      <c r="D159" s="16">
        <v>2.8000000000000001E-2</v>
      </c>
      <c r="E159" s="16">
        <v>3570</v>
      </c>
      <c r="F159" s="16">
        <v>2990</v>
      </c>
      <c r="G159" s="16">
        <v>3570</v>
      </c>
      <c r="H159" s="16">
        <v>2580</v>
      </c>
      <c r="I159">
        <f>Inputs_refs!$B$1-A159</f>
        <v>47.5</v>
      </c>
      <c r="J159" s="9">
        <f t="shared" si="51"/>
        <v>-0.16246498599439776</v>
      </c>
      <c r="K159" s="10">
        <f t="shared" si="52"/>
        <v>0.83753501400560226</v>
      </c>
      <c r="L159" s="11">
        <f t="shared" si="53"/>
        <v>-580</v>
      </c>
      <c r="N159" s="9">
        <f t="shared" si="54"/>
        <v>0.27731092436974791</v>
      </c>
      <c r="O159" s="12">
        <f t="shared" si="55"/>
        <v>0.72268907563025209</v>
      </c>
      <c r="P159" s="11">
        <f t="shared" si="56"/>
        <v>-990</v>
      </c>
      <c r="R159" s="35">
        <f t="shared" si="57"/>
        <v>-15700</v>
      </c>
      <c r="S159" s="38">
        <f t="shared" si="58"/>
        <v>-0.21988795518207283</v>
      </c>
      <c r="V159" s="10"/>
      <c r="W159" s="11">
        <f t="shared" si="59"/>
        <v>2577.5391666847509</v>
      </c>
      <c r="X159" s="11">
        <f t="shared" si="60"/>
        <v>-9.5381136249966933E-4</v>
      </c>
      <c r="Z159" s="35">
        <f t="shared" si="61"/>
        <v>-15821.243752305549</v>
      </c>
      <c r="AA159" s="56">
        <f t="shared" si="49"/>
        <v>-0.2215860469510581</v>
      </c>
      <c r="AB159" s="9">
        <f t="shared" si="62"/>
        <v>-7.6633515167150159E-3</v>
      </c>
      <c r="AC159" s="9"/>
      <c r="AD159" s="17">
        <f t="shared" si="63"/>
        <v>-7.6633515167150159E-3</v>
      </c>
      <c r="AE159" s="102">
        <f t="shared" si="50"/>
        <v>1.698091768985277E-3</v>
      </c>
      <c r="AF159" s="18">
        <f t="shared" si="64"/>
        <v>0.13712374581939799</v>
      </c>
      <c r="AG159" s="9">
        <f t="shared" si="65"/>
        <v>7.3470767252294955E-3</v>
      </c>
    </row>
    <row r="160" spans="1:33" x14ac:dyDescent="0.2">
      <c r="A160" s="16">
        <v>1974</v>
      </c>
      <c r="B160" s="16">
        <v>17500</v>
      </c>
      <c r="C160" s="16">
        <v>0.04</v>
      </c>
      <c r="D160" s="16">
        <v>2.8000000000000001E-2</v>
      </c>
      <c r="E160" s="16">
        <v>5010</v>
      </c>
      <c r="F160" s="16">
        <v>4190</v>
      </c>
      <c r="G160" s="16">
        <v>5010</v>
      </c>
      <c r="H160" s="16">
        <v>3610</v>
      </c>
      <c r="I160">
        <f>Inputs_refs!$B$1-A160</f>
        <v>47.5</v>
      </c>
      <c r="J160" s="9">
        <f t="shared" si="51"/>
        <v>-0.16367265469061876</v>
      </c>
      <c r="K160" s="10">
        <f t="shared" si="52"/>
        <v>0.83632734530938124</v>
      </c>
      <c r="L160" s="11">
        <f t="shared" si="53"/>
        <v>-820</v>
      </c>
      <c r="N160" s="9">
        <f t="shared" si="54"/>
        <v>0.27944111776447106</v>
      </c>
      <c r="O160" s="12">
        <f t="shared" si="55"/>
        <v>0.720558882235529</v>
      </c>
      <c r="P160" s="11">
        <f t="shared" si="56"/>
        <v>-1400</v>
      </c>
      <c r="R160" s="35">
        <f t="shared" si="57"/>
        <v>-22200</v>
      </c>
      <c r="S160" s="38">
        <f t="shared" si="58"/>
        <v>-0.22155688622754491</v>
      </c>
      <c r="V160" s="10"/>
      <c r="W160" s="11">
        <f t="shared" si="59"/>
        <v>3612.0030462906711</v>
      </c>
      <c r="X160" s="11">
        <f t="shared" si="60"/>
        <v>5.5486046832995469E-4</v>
      </c>
      <c r="Z160" s="35">
        <f t="shared" si="61"/>
        <v>-22315.388402060285</v>
      </c>
      <c r="AA160" s="56">
        <f t="shared" si="49"/>
        <v>-0.22270846708643</v>
      </c>
      <c r="AB160" s="9">
        <f t="shared" si="62"/>
        <v>-5.1707996285483481E-3</v>
      </c>
      <c r="AC160" s="9"/>
      <c r="AD160" s="17">
        <f t="shared" si="63"/>
        <v>-5.1707996285483481E-3</v>
      </c>
      <c r="AE160" s="102">
        <f t="shared" si="50"/>
        <v>1.1515808588850873E-3</v>
      </c>
      <c r="AF160" s="18">
        <f t="shared" si="64"/>
        <v>0.13842482100238662</v>
      </c>
      <c r="AG160" s="9">
        <f t="shared" si="65"/>
        <v>7.421968228907172E-3</v>
      </c>
    </row>
    <row r="161" spans="1:33" x14ac:dyDescent="0.2">
      <c r="A161" s="16">
        <v>1974</v>
      </c>
      <c r="B161" s="16">
        <v>22500</v>
      </c>
      <c r="C161" s="16">
        <v>0.04</v>
      </c>
      <c r="D161" s="16">
        <v>2.8000000000000001E-2</v>
      </c>
      <c r="E161" s="16">
        <v>6430</v>
      </c>
      <c r="F161" s="16">
        <v>5390</v>
      </c>
      <c r="G161" s="16">
        <v>6430</v>
      </c>
      <c r="H161" s="16">
        <v>4650</v>
      </c>
      <c r="I161">
        <f>Inputs_refs!$B$1-A161</f>
        <v>47.5</v>
      </c>
      <c r="J161" s="9">
        <f t="shared" si="51"/>
        <v>-0.16174183514774496</v>
      </c>
      <c r="K161" s="10">
        <f t="shared" si="52"/>
        <v>0.83825816485225502</v>
      </c>
      <c r="L161" s="11">
        <f t="shared" si="53"/>
        <v>-1040</v>
      </c>
      <c r="N161" s="9">
        <f t="shared" si="54"/>
        <v>0.27682737169517885</v>
      </c>
      <c r="O161" s="12">
        <f t="shared" si="55"/>
        <v>0.7231726283048211</v>
      </c>
      <c r="P161" s="11">
        <f t="shared" si="56"/>
        <v>-1780</v>
      </c>
      <c r="R161" s="35">
        <f t="shared" si="57"/>
        <v>-28200</v>
      </c>
      <c r="S161" s="38">
        <f t="shared" si="58"/>
        <v>-0.21928460342146189</v>
      </c>
      <c r="V161" s="10"/>
      <c r="W161" s="11">
        <f t="shared" si="59"/>
        <v>4646.4669258965914</v>
      </c>
      <c r="X161" s="11">
        <f t="shared" si="60"/>
        <v>-7.5980088245345811E-4</v>
      </c>
      <c r="Z161" s="35">
        <f t="shared" si="61"/>
        <v>-28409.533051815015</v>
      </c>
      <c r="AA161" s="56">
        <f t="shared" si="49"/>
        <v>-0.22091394286014787</v>
      </c>
      <c r="AB161" s="9">
        <f t="shared" si="62"/>
        <v>-7.3754486366550244E-3</v>
      </c>
      <c r="AC161" s="9"/>
      <c r="AD161" s="17">
        <f t="shared" si="63"/>
        <v>-7.3754486366550244E-3</v>
      </c>
      <c r="AE161" s="102">
        <f t="shared" si="50"/>
        <v>1.6293394386859839E-3</v>
      </c>
      <c r="AF161" s="18">
        <f t="shared" si="64"/>
        <v>0.13729128014842301</v>
      </c>
      <c r="AG161" s="9">
        <f t="shared" si="65"/>
        <v>7.3567141894620436E-3</v>
      </c>
    </row>
    <row r="162" spans="1:33" x14ac:dyDescent="0.2">
      <c r="A162" s="16">
        <v>1974</v>
      </c>
      <c r="B162" s="16">
        <v>27500</v>
      </c>
      <c r="C162" s="16">
        <v>0.04</v>
      </c>
      <c r="D162" s="16">
        <v>2.8000000000000001E-2</v>
      </c>
      <c r="E162" s="16">
        <v>7870</v>
      </c>
      <c r="F162" s="16">
        <v>6590</v>
      </c>
      <c r="G162" s="16">
        <v>7870</v>
      </c>
      <c r="H162" s="16">
        <v>5680</v>
      </c>
      <c r="I162">
        <f>Inputs_refs!$B$1-A162</f>
        <v>47.5</v>
      </c>
      <c r="J162" s="9">
        <f t="shared" si="51"/>
        <v>-0.16264294790343076</v>
      </c>
      <c r="K162" s="10">
        <f t="shared" si="52"/>
        <v>0.8373570520965693</v>
      </c>
      <c r="L162" s="11">
        <f t="shared" si="53"/>
        <v>-1280</v>
      </c>
      <c r="N162" s="9">
        <f t="shared" si="54"/>
        <v>0.27827191867852608</v>
      </c>
      <c r="O162" s="12">
        <f t="shared" si="55"/>
        <v>0.72172808132147392</v>
      </c>
      <c r="P162" s="11">
        <f t="shared" si="56"/>
        <v>-2190</v>
      </c>
      <c r="R162" s="35">
        <f t="shared" si="57"/>
        <v>-34700</v>
      </c>
      <c r="S162" s="38">
        <f t="shared" si="58"/>
        <v>-0.22045743329097839</v>
      </c>
      <c r="V162" s="10"/>
      <c r="W162" s="11">
        <f t="shared" si="59"/>
        <v>5680.9308055025112</v>
      </c>
      <c r="X162" s="11">
        <f t="shared" si="60"/>
        <v>1.6387420818860001E-4</v>
      </c>
      <c r="Z162" s="35">
        <f t="shared" si="61"/>
        <v>-34903.677701569744</v>
      </c>
      <c r="AA162" s="56">
        <f t="shared" si="49"/>
        <v>-0.22175144664275567</v>
      </c>
      <c r="AB162" s="9">
        <f t="shared" si="62"/>
        <v>-5.8354223675571087E-3</v>
      </c>
      <c r="AC162" s="9"/>
      <c r="AD162" s="17">
        <f t="shared" si="63"/>
        <v>-5.8354223675571087E-3</v>
      </c>
      <c r="AE162" s="102">
        <f t="shared" si="50"/>
        <v>1.2940133517772845E-3</v>
      </c>
      <c r="AF162" s="18">
        <f t="shared" si="64"/>
        <v>0.13808801213960548</v>
      </c>
      <c r="AG162" s="9">
        <f t="shared" si="65"/>
        <v>7.4025707912360739E-3</v>
      </c>
    </row>
    <row r="163" spans="1:33" x14ac:dyDescent="0.2">
      <c r="A163" s="16">
        <v>1974</v>
      </c>
      <c r="B163" s="16">
        <v>32500</v>
      </c>
      <c r="C163" s="16">
        <v>0.04</v>
      </c>
      <c r="D163" s="16">
        <v>2.8000000000000001E-2</v>
      </c>
      <c r="E163" s="16">
        <v>9290</v>
      </c>
      <c r="F163" s="16">
        <v>7540</v>
      </c>
      <c r="G163" s="16">
        <v>9290</v>
      </c>
      <c r="H163" s="16">
        <v>6520</v>
      </c>
      <c r="I163">
        <f>Inputs_refs!$B$1-A163</f>
        <v>47.5</v>
      </c>
      <c r="J163" s="9">
        <f t="shared" si="51"/>
        <v>-0.18837459634015069</v>
      </c>
      <c r="K163" s="10">
        <f t="shared" si="52"/>
        <v>0.81162540365984925</v>
      </c>
      <c r="L163" s="11">
        <f t="shared" si="53"/>
        <v>-1750</v>
      </c>
      <c r="N163" s="9">
        <f t="shared" si="54"/>
        <v>0.29817007534983853</v>
      </c>
      <c r="O163" s="12">
        <f t="shared" si="55"/>
        <v>0.70182992465016147</v>
      </c>
      <c r="P163" s="11">
        <f t="shared" si="56"/>
        <v>-2770</v>
      </c>
      <c r="R163" s="35">
        <f t="shared" si="57"/>
        <v>-45200</v>
      </c>
      <c r="S163" s="38">
        <f t="shared" si="58"/>
        <v>-0.24327233584499461</v>
      </c>
      <c r="V163" s="10"/>
      <c r="W163" s="11">
        <f t="shared" si="59"/>
        <v>6499.8813768571981</v>
      </c>
      <c r="X163" s="11">
        <f t="shared" si="60"/>
        <v>-3.0856783961352575E-3</v>
      </c>
      <c r="Z163" s="35">
        <f t="shared" si="61"/>
        <v>-45644.87554929225</v>
      </c>
      <c r="AA163" s="56">
        <f t="shared" si="49"/>
        <v>-0.24566671447412405</v>
      </c>
      <c r="AB163" s="9">
        <f t="shared" si="62"/>
        <v>-9.746451139116933E-3</v>
      </c>
      <c r="AC163" s="9"/>
      <c r="AD163" s="17">
        <f t="shared" si="63"/>
        <v>-9.746451139116933E-3</v>
      </c>
      <c r="AE163" s="102">
        <f t="shared" si="50"/>
        <v>2.3943786291294455E-3</v>
      </c>
      <c r="AF163" s="18">
        <f t="shared" si="64"/>
        <v>0.13527851458885942</v>
      </c>
      <c r="AG163" s="9">
        <f t="shared" si="65"/>
        <v>7.2410466782492078E-3</v>
      </c>
    </row>
    <row r="164" spans="1:33" x14ac:dyDescent="0.2">
      <c r="A164" s="16">
        <v>1974</v>
      </c>
      <c r="B164" s="16">
        <v>37500</v>
      </c>
      <c r="C164" s="16">
        <v>0.04</v>
      </c>
      <c r="D164" s="16">
        <v>2.8000000000000001E-2</v>
      </c>
      <c r="E164" s="16">
        <v>10730</v>
      </c>
      <c r="F164" s="16">
        <v>8210</v>
      </c>
      <c r="G164" s="16">
        <v>10730</v>
      </c>
      <c r="H164" s="16">
        <v>7150</v>
      </c>
      <c r="I164">
        <f>Inputs_refs!$B$1-A164</f>
        <v>47.5</v>
      </c>
      <c r="J164" s="9">
        <f t="shared" si="51"/>
        <v>-0.23485554520037277</v>
      </c>
      <c r="K164" s="10">
        <f t="shared" si="52"/>
        <v>0.76514445479962723</v>
      </c>
      <c r="L164" s="11">
        <f t="shared" si="53"/>
        <v>-2520</v>
      </c>
      <c r="N164" s="9">
        <f t="shared" si="54"/>
        <v>0.33364398881640261</v>
      </c>
      <c r="O164" s="12">
        <f t="shared" si="55"/>
        <v>0.66635601118359744</v>
      </c>
      <c r="P164" s="11">
        <f t="shared" si="56"/>
        <v>-3580</v>
      </c>
      <c r="R164" s="35">
        <f t="shared" si="57"/>
        <v>-61000</v>
      </c>
      <c r="S164" s="38">
        <f t="shared" si="58"/>
        <v>-0.28424976700838772</v>
      </c>
      <c r="V164" s="10"/>
      <c r="W164" s="11">
        <f t="shared" si="59"/>
        <v>7077.4570429705036</v>
      </c>
      <c r="X164" s="11">
        <f t="shared" si="60"/>
        <v>-1.0145868116013481E-2</v>
      </c>
      <c r="Z164" s="35">
        <f t="shared" si="61"/>
        <v>-61990.77297873862</v>
      </c>
      <c r="AA164" s="56">
        <f t="shared" si="49"/>
        <v>-0.28886660288321819</v>
      </c>
      <c r="AB164" s="9">
        <f t="shared" si="62"/>
        <v>-1.5982587909952852E-2</v>
      </c>
      <c r="AC164" s="9"/>
      <c r="AD164" s="17">
        <f t="shared" si="63"/>
        <v>-1.5982587909952852E-2</v>
      </c>
      <c r="AE164" s="102">
        <f t="shared" si="50"/>
        <v>4.6168358748304716E-3</v>
      </c>
      <c r="AF164" s="18">
        <f t="shared" si="64"/>
        <v>0.12911084043848964</v>
      </c>
      <c r="AG164" s="9">
        <f t="shared" si="65"/>
        <v>6.8881952134076663E-3</v>
      </c>
    </row>
    <row r="165" spans="1:33" x14ac:dyDescent="0.2">
      <c r="A165" s="16">
        <v>1974</v>
      </c>
      <c r="B165" s="16">
        <v>42500</v>
      </c>
      <c r="C165" s="16">
        <v>0.04</v>
      </c>
      <c r="D165" s="16">
        <v>2.8000000000000001E-2</v>
      </c>
      <c r="E165" s="16">
        <v>12160</v>
      </c>
      <c r="F165" s="16">
        <v>8710</v>
      </c>
      <c r="G165" s="16">
        <v>12160</v>
      </c>
      <c r="H165" s="16">
        <v>7650</v>
      </c>
      <c r="I165">
        <f>Inputs_refs!$B$1-A165</f>
        <v>47.5</v>
      </c>
      <c r="J165" s="9">
        <f t="shared" si="51"/>
        <v>-0.28371710526315791</v>
      </c>
      <c r="K165" s="10">
        <f t="shared" si="52"/>
        <v>0.71628289473684215</v>
      </c>
      <c r="L165" s="11">
        <f t="shared" si="53"/>
        <v>-3450</v>
      </c>
      <c r="N165" s="9">
        <f t="shared" si="54"/>
        <v>0.37088815789473684</v>
      </c>
      <c r="O165" s="12">
        <f t="shared" si="55"/>
        <v>0.62911184210526316</v>
      </c>
      <c r="P165" s="11">
        <f t="shared" si="56"/>
        <v>-4510</v>
      </c>
      <c r="R165" s="35">
        <f t="shared" si="57"/>
        <v>-79600</v>
      </c>
      <c r="S165" s="38">
        <f t="shared" si="58"/>
        <v>-0.32730263157894735</v>
      </c>
      <c r="V165" s="10"/>
      <c r="W165" s="11">
        <f t="shared" si="59"/>
        <v>7508.4836594729704</v>
      </c>
      <c r="X165" s="11">
        <f t="shared" si="60"/>
        <v>-1.8498868042748962E-2</v>
      </c>
      <c r="Z165" s="35">
        <f t="shared" si="61"/>
        <v>-81296.666582803096</v>
      </c>
      <c r="AA165" s="56">
        <f t="shared" si="49"/>
        <v>-0.33427905667271007</v>
      </c>
      <c r="AB165" s="9">
        <f t="shared" si="62"/>
        <v>-2.0870063363237538E-2</v>
      </c>
      <c r="AC165" s="9"/>
      <c r="AD165" s="17">
        <f t="shared" si="63"/>
        <v>-2.0870063363237538E-2</v>
      </c>
      <c r="AE165" s="102">
        <f t="shared" si="50"/>
        <v>6.9764250937627281E-3</v>
      </c>
      <c r="AF165" s="18">
        <f t="shared" si="64"/>
        <v>0.12169919632606199</v>
      </c>
      <c r="AG165" s="9">
        <f t="shared" si="65"/>
        <v>6.4673035369714471E-3</v>
      </c>
    </row>
    <row r="166" spans="1:33" x14ac:dyDescent="0.2">
      <c r="A166" s="16">
        <v>1974</v>
      </c>
      <c r="B166" s="16">
        <v>47500</v>
      </c>
      <c r="C166" s="16">
        <v>0.04</v>
      </c>
      <c r="D166" s="16">
        <v>2.8000000000000001E-2</v>
      </c>
      <c r="E166" s="16">
        <v>13590</v>
      </c>
      <c r="F166" s="16">
        <v>9210</v>
      </c>
      <c r="G166" s="16">
        <v>13590</v>
      </c>
      <c r="H166" s="16">
        <v>8150</v>
      </c>
      <c r="I166">
        <f>Inputs_refs!$B$1-A166</f>
        <v>47.5</v>
      </c>
      <c r="J166" s="9">
        <f t="shared" si="51"/>
        <v>-0.32229580573951433</v>
      </c>
      <c r="K166" s="10">
        <f t="shared" si="52"/>
        <v>0.67770419426048567</v>
      </c>
      <c r="L166" s="11">
        <f t="shared" si="53"/>
        <v>-4380</v>
      </c>
      <c r="N166" s="9">
        <f t="shared" si="54"/>
        <v>0.40029433406916853</v>
      </c>
      <c r="O166" s="12">
        <f t="shared" si="55"/>
        <v>0.59970566593083152</v>
      </c>
      <c r="P166" s="11">
        <f t="shared" si="56"/>
        <v>-5440</v>
      </c>
      <c r="R166" s="35">
        <f t="shared" si="57"/>
        <v>-98200</v>
      </c>
      <c r="S166" s="38">
        <f t="shared" si="58"/>
        <v>-0.3612950699043414</v>
      </c>
      <c r="V166" s="10"/>
      <c r="W166" s="11">
        <f t="shared" si="59"/>
        <v>7939.5102759754363</v>
      </c>
      <c r="X166" s="11">
        <f t="shared" si="60"/>
        <v>-2.5826960003013946E-2</v>
      </c>
      <c r="Z166" s="35">
        <f t="shared" si="61"/>
        <v>-100602.56018686757</v>
      </c>
      <c r="AA166" s="56">
        <f t="shared" si="49"/>
        <v>-0.37013451135712866</v>
      </c>
      <c r="AB166" s="9">
        <f t="shared" si="62"/>
        <v>-2.3881700251016054E-2</v>
      </c>
      <c r="AC166" s="9"/>
      <c r="AD166" s="17">
        <f t="shared" si="63"/>
        <v>-2.3881700251016054E-2</v>
      </c>
      <c r="AE166" s="102">
        <f t="shared" si="50"/>
        <v>8.8394414527872556E-3</v>
      </c>
      <c r="AF166" s="18">
        <f t="shared" si="64"/>
        <v>0.11509229098805646</v>
      </c>
      <c r="AG166" s="9">
        <f t="shared" si="65"/>
        <v>6.0949461473264188E-3</v>
      </c>
    </row>
    <row r="167" spans="1:33" x14ac:dyDescent="0.2">
      <c r="A167" s="16">
        <v>1974</v>
      </c>
      <c r="B167" s="16">
        <v>52500</v>
      </c>
      <c r="C167" s="16">
        <v>0.04</v>
      </c>
      <c r="D167" s="16">
        <v>2.8000000000000001E-2</v>
      </c>
      <c r="E167" s="16">
        <v>14820</v>
      </c>
      <c r="F167" s="16">
        <v>9720</v>
      </c>
      <c r="G167" s="16">
        <v>14820</v>
      </c>
      <c r="H167" s="16">
        <v>8660</v>
      </c>
      <c r="I167">
        <f>Inputs_refs!$B$1-A167</f>
        <v>47.5</v>
      </c>
      <c r="J167" s="9">
        <f t="shared" si="51"/>
        <v>-0.34412955465587042</v>
      </c>
      <c r="K167" s="10">
        <f t="shared" si="52"/>
        <v>0.65587044534412953</v>
      </c>
      <c r="L167" s="11">
        <f t="shared" si="53"/>
        <v>-5100</v>
      </c>
      <c r="N167" s="9">
        <f t="shared" si="54"/>
        <v>0.41565452091767879</v>
      </c>
      <c r="O167" s="12">
        <f t="shared" si="55"/>
        <v>0.58434547908232115</v>
      </c>
      <c r="P167" s="11">
        <f t="shared" si="56"/>
        <v>-6160</v>
      </c>
      <c r="R167" s="35">
        <f t="shared" si="57"/>
        <v>-112600</v>
      </c>
      <c r="S167" s="38">
        <f t="shared" si="58"/>
        <v>-0.37989203778677461</v>
      </c>
      <c r="V167" s="10"/>
      <c r="W167" s="11">
        <f t="shared" si="59"/>
        <v>8379.1574248079523</v>
      </c>
      <c r="X167" s="11">
        <f t="shared" si="60"/>
        <v>-3.2429858567211048E-2</v>
      </c>
      <c r="Z167" s="35">
        <f t="shared" si="61"/>
        <v>-115722.57166301334</v>
      </c>
      <c r="AA167" s="56">
        <f t="shared" si="49"/>
        <v>-0.39042702990220424</v>
      </c>
      <c r="AB167" s="9">
        <f t="shared" si="62"/>
        <v>-2.6983255022246966E-2</v>
      </c>
      <c r="AC167" s="9"/>
      <c r="AD167" s="17">
        <f t="shared" si="63"/>
        <v>-2.6983255022246966E-2</v>
      </c>
      <c r="AE167" s="102">
        <f t="shared" si="50"/>
        <v>1.0534992115429631E-2</v>
      </c>
      <c r="AF167" s="18">
        <f t="shared" si="64"/>
        <v>0.10905349794238683</v>
      </c>
      <c r="AG167" s="9">
        <f t="shared" si="65"/>
        <v>5.7569099146232983E-3</v>
      </c>
    </row>
    <row r="168" spans="1:33" x14ac:dyDescent="0.2">
      <c r="A168" s="16">
        <v>1974</v>
      </c>
      <c r="B168" s="16">
        <v>57500</v>
      </c>
      <c r="C168" s="16">
        <v>0.04</v>
      </c>
      <c r="D168" s="16">
        <v>2.8000000000000001E-2</v>
      </c>
      <c r="E168" s="16">
        <v>15620</v>
      </c>
      <c r="F168" s="16">
        <v>10210</v>
      </c>
      <c r="G168" s="16">
        <v>15620</v>
      </c>
      <c r="H168" s="16">
        <v>9150</v>
      </c>
      <c r="I168">
        <f>Inputs_refs!$B$1-A168</f>
        <v>47.5</v>
      </c>
      <c r="J168" s="9">
        <f t="shared" si="51"/>
        <v>-0.34635083226632524</v>
      </c>
      <c r="K168" s="10">
        <f t="shared" si="52"/>
        <v>0.65364916773367476</v>
      </c>
      <c r="L168" s="11">
        <f t="shared" si="53"/>
        <v>-5410</v>
      </c>
      <c r="N168" s="9">
        <f t="shared" si="54"/>
        <v>0.41421254801536489</v>
      </c>
      <c r="O168" s="12">
        <f t="shared" si="55"/>
        <v>0.58578745198463511</v>
      </c>
      <c r="P168" s="11">
        <f t="shared" si="56"/>
        <v>-6470</v>
      </c>
      <c r="R168" s="35">
        <f t="shared" si="57"/>
        <v>-118800</v>
      </c>
      <c r="S168" s="38">
        <f t="shared" si="58"/>
        <v>-0.38028169014084506</v>
      </c>
      <c r="V168" s="10"/>
      <c r="W168" s="11">
        <f t="shared" si="59"/>
        <v>8801.5635089803709</v>
      </c>
      <c r="X168" s="11">
        <f t="shared" si="60"/>
        <v>-3.8080490821817387E-2</v>
      </c>
      <c r="Z168" s="35">
        <f t="shared" si="61"/>
        <v>-122614.34739499653</v>
      </c>
      <c r="AA168" s="56">
        <f t="shared" si="49"/>
        <v>-0.39249150894685186</v>
      </c>
      <c r="AB168" s="9">
        <f t="shared" si="62"/>
        <v>-3.110849159200579E-2</v>
      </c>
      <c r="AC168" s="9"/>
      <c r="AD168" s="17">
        <f t="shared" si="63"/>
        <v>-3.110849159200579E-2</v>
      </c>
      <c r="AE168" s="102">
        <f t="shared" si="50"/>
        <v>1.22098188060068E-2</v>
      </c>
      <c r="AF168" s="18">
        <f t="shared" si="64"/>
        <v>0.10381978452497552</v>
      </c>
      <c r="AG168" s="9">
        <f t="shared" si="65"/>
        <v>5.4656960764671858E-3</v>
      </c>
    </row>
    <row r="169" spans="1:33" x14ac:dyDescent="0.2">
      <c r="A169" s="16">
        <v>1974</v>
      </c>
      <c r="B169" s="16">
        <v>62500</v>
      </c>
      <c r="C169" s="16">
        <v>0.04</v>
      </c>
      <c r="D169" s="16">
        <v>2.8000000000000001E-2</v>
      </c>
      <c r="E169" s="16">
        <v>16130</v>
      </c>
      <c r="F169" s="16">
        <v>10690</v>
      </c>
      <c r="G169" s="16">
        <v>16130</v>
      </c>
      <c r="H169" s="16">
        <v>9630</v>
      </c>
      <c r="I169">
        <f>Inputs_refs!$B$1-A169</f>
        <v>47.5</v>
      </c>
      <c r="J169" s="9">
        <f t="shared" si="51"/>
        <v>-0.33725976441413513</v>
      </c>
      <c r="K169" s="10">
        <f t="shared" si="52"/>
        <v>0.66274023558586481</v>
      </c>
      <c r="L169" s="11">
        <f t="shared" si="53"/>
        <v>-5440</v>
      </c>
      <c r="N169" s="9">
        <f t="shared" si="54"/>
        <v>0.40297582145071298</v>
      </c>
      <c r="O169" s="12">
        <f t="shared" si="55"/>
        <v>0.59702417854928702</v>
      </c>
      <c r="P169" s="11">
        <f t="shared" si="56"/>
        <v>-6500</v>
      </c>
      <c r="R169" s="35">
        <f t="shared" si="57"/>
        <v>-119400</v>
      </c>
      <c r="S169" s="38">
        <f t="shared" si="58"/>
        <v>-0.37011779293242403</v>
      </c>
      <c r="V169" s="10"/>
      <c r="W169" s="11">
        <f t="shared" si="59"/>
        <v>9215.3490608227385</v>
      </c>
      <c r="X169" s="11">
        <f t="shared" si="60"/>
        <v>-4.3058249135748863E-2</v>
      </c>
      <c r="Z169" s="35">
        <f t="shared" si="61"/>
        <v>-123892.00525489842</v>
      </c>
      <c r="AA169" s="56">
        <f t="shared" si="49"/>
        <v>-0.38404217375975952</v>
      </c>
      <c r="AB169" s="9">
        <f t="shared" si="62"/>
        <v>-3.6257426342050592E-2</v>
      </c>
      <c r="AC169" s="9"/>
      <c r="AD169" s="17">
        <f t="shared" si="63"/>
        <v>-3.6257426342050592E-2</v>
      </c>
      <c r="AE169" s="102">
        <f t="shared" si="50"/>
        <v>1.3924380827335492E-2</v>
      </c>
      <c r="AF169" s="18">
        <f t="shared" si="64"/>
        <v>9.9158091674462115E-2</v>
      </c>
      <c r="AG169" s="9">
        <f t="shared" si="65"/>
        <v>5.2076677977831443E-3</v>
      </c>
    </row>
    <row r="170" spans="1:33" x14ac:dyDescent="0.2">
      <c r="A170" s="16">
        <v>1974</v>
      </c>
      <c r="B170" s="16">
        <v>67500</v>
      </c>
      <c r="C170" s="16">
        <v>0.04</v>
      </c>
      <c r="D170" s="16">
        <v>2.8000000000000001E-2</v>
      </c>
      <c r="E170" s="16">
        <v>16590</v>
      </c>
      <c r="F170" s="16">
        <v>11150</v>
      </c>
      <c r="G170" s="16">
        <v>16590</v>
      </c>
      <c r="H170" s="16">
        <v>10090</v>
      </c>
      <c r="I170">
        <f>Inputs_refs!$B$1-A170</f>
        <v>47.5</v>
      </c>
      <c r="J170" s="9">
        <f t="shared" si="51"/>
        <v>-0.32790837854128996</v>
      </c>
      <c r="K170" s="10">
        <f t="shared" si="52"/>
        <v>0.67209162145871004</v>
      </c>
      <c r="L170" s="11">
        <f t="shared" si="53"/>
        <v>-5440</v>
      </c>
      <c r="N170" s="9">
        <f t="shared" si="54"/>
        <v>0.39180229053646776</v>
      </c>
      <c r="O170" s="12">
        <f t="shared" si="55"/>
        <v>0.60819770946353224</v>
      </c>
      <c r="P170" s="11">
        <f t="shared" si="56"/>
        <v>-6500</v>
      </c>
      <c r="R170" s="35">
        <f t="shared" si="57"/>
        <v>-119400</v>
      </c>
      <c r="S170" s="38">
        <f t="shared" si="58"/>
        <v>-0.35985533453887886</v>
      </c>
      <c r="V170" s="10"/>
      <c r="W170" s="11">
        <f t="shared" si="59"/>
        <v>9611.8935480050077</v>
      </c>
      <c r="X170" s="11">
        <f t="shared" si="60"/>
        <v>-4.7384187511892203E-2</v>
      </c>
      <c r="Z170" s="35">
        <f t="shared" si="61"/>
        <v>-124541.42737063774</v>
      </c>
      <c r="AA170" s="56">
        <f t="shared" si="49"/>
        <v>-0.37535089623459233</v>
      </c>
      <c r="AB170" s="9">
        <f t="shared" si="62"/>
        <v>-4.1282868513597117E-2</v>
      </c>
      <c r="AC170" s="9"/>
      <c r="AD170" s="17">
        <f t="shared" si="63"/>
        <v>-4.1282868513597117E-2</v>
      </c>
      <c r="AE170" s="102">
        <f t="shared" si="50"/>
        <v>1.5495561695713478E-2</v>
      </c>
      <c r="AF170" s="18">
        <f t="shared" si="64"/>
        <v>9.5067264573991034E-2</v>
      </c>
      <c r="AG170" s="9">
        <f t="shared" si="65"/>
        <v>4.9822802389367649E-3</v>
      </c>
    </row>
    <row r="171" spans="1:33" x14ac:dyDescent="0.2">
      <c r="A171" s="16">
        <v>1974</v>
      </c>
      <c r="B171" s="16">
        <v>72500</v>
      </c>
      <c r="C171" s="16">
        <v>0.04</v>
      </c>
      <c r="D171" s="16">
        <v>2.8000000000000001E-2</v>
      </c>
      <c r="E171" s="16">
        <v>17050</v>
      </c>
      <c r="F171" s="16">
        <v>11610</v>
      </c>
      <c r="G171" s="16">
        <v>17050</v>
      </c>
      <c r="H171" s="16">
        <v>10550</v>
      </c>
      <c r="I171">
        <f>Inputs_refs!$B$1-A171</f>
        <v>47.5</v>
      </c>
      <c r="J171" s="9">
        <f t="shared" si="51"/>
        <v>-0.31906158357771264</v>
      </c>
      <c r="K171" s="10">
        <f t="shared" si="52"/>
        <v>0.68093841642228736</v>
      </c>
      <c r="L171" s="11">
        <f t="shared" si="53"/>
        <v>-5440</v>
      </c>
      <c r="N171" s="9">
        <f t="shared" si="54"/>
        <v>0.38123167155425219</v>
      </c>
      <c r="O171" s="12">
        <f t="shared" si="55"/>
        <v>0.61876832844574781</v>
      </c>
      <c r="P171" s="11">
        <f t="shared" si="56"/>
        <v>-6500</v>
      </c>
      <c r="R171" s="35">
        <f t="shared" si="57"/>
        <v>-119400</v>
      </c>
      <c r="S171" s="38">
        <f t="shared" si="58"/>
        <v>-0.35014662756598242</v>
      </c>
      <c r="V171" s="10"/>
      <c r="W171" s="11">
        <f t="shared" si="59"/>
        <v>10008.438035187277</v>
      </c>
      <c r="X171" s="11">
        <f t="shared" si="60"/>
        <v>-5.133288765997375E-2</v>
      </c>
      <c r="Z171" s="35">
        <f t="shared" si="61"/>
        <v>-125190.84948637706</v>
      </c>
      <c r="AA171" s="56">
        <f t="shared" si="49"/>
        <v>-0.36712859086914096</v>
      </c>
      <c r="AB171" s="9">
        <f t="shared" si="62"/>
        <v>-4.6256172157432371E-2</v>
      </c>
      <c r="AC171" s="9"/>
      <c r="AD171" s="17">
        <f t="shared" si="63"/>
        <v>-4.6256172157432371E-2</v>
      </c>
      <c r="AE171" s="102">
        <f t="shared" si="50"/>
        <v>1.6981963303158543E-2</v>
      </c>
      <c r="AF171" s="18">
        <f t="shared" si="64"/>
        <v>9.1300602928509902E-2</v>
      </c>
      <c r="AG171" s="9">
        <f t="shared" si="65"/>
        <v>4.7756071422260238E-3</v>
      </c>
    </row>
    <row r="172" spans="1:33" x14ac:dyDescent="0.2">
      <c r="A172" s="16">
        <v>1974</v>
      </c>
      <c r="B172" s="16">
        <v>77500</v>
      </c>
      <c r="C172" s="16">
        <v>0.04</v>
      </c>
      <c r="D172" s="16">
        <v>2.8000000000000001E-2</v>
      </c>
      <c r="E172" s="16">
        <v>17510</v>
      </c>
      <c r="F172" s="16">
        <v>12070</v>
      </c>
      <c r="G172" s="16">
        <v>17510</v>
      </c>
      <c r="H172" s="16">
        <v>11010</v>
      </c>
      <c r="I172">
        <f>Inputs_refs!$B$1-A172</f>
        <v>47.5</v>
      </c>
      <c r="J172" s="9">
        <f t="shared" si="51"/>
        <v>-0.31067961165048541</v>
      </c>
      <c r="K172" s="10">
        <f t="shared" si="52"/>
        <v>0.68932038834951459</v>
      </c>
      <c r="L172" s="11">
        <f t="shared" si="53"/>
        <v>-5440</v>
      </c>
      <c r="N172" s="9">
        <f t="shared" si="54"/>
        <v>0.37121644774414619</v>
      </c>
      <c r="O172" s="12">
        <f t="shared" si="55"/>
        <v>0.62878355225585381</v>
      </c>
      <c r="P172" s="11">
        <f t="shared" si="56"/>
        <v>-6500</v>
      </c>
      <c r="R172" s="35">
        <f t="shared" si="57"/>
        <v>-119400</v>
      </c>
      <c r="S172" s="38">
        <f t="shared" si="58"/>
        <v>-0.3409480296973158</v>
      </c>
      <c r="V172" s="10"/>
      <c r="W172" s="11">
        <f t="shared" si="59"/>
        <v>10404.982522369546</v>
      </c>
      <c r="X172" s="11">
        <f t="shared" si="60"/>
        <v>-5.4951632845636138E-2</v>
      </c>
      <c r="Z172" s="35">
        <f t="shared" si="61"/>
        <v>-125840.27160211635</v>
      </c>
      <c r="AA172" s="56">
        <f t="shared" si="49"/>
        <v>-0.35933829697920144</v>
      </c>
      <c r="AB172" s="9">
        <f t="shared" si="62"/>
        <v>-5.1178144485251091E-2</v>
      </c>
      <c r="AC172" s="9"/>
      <c r="AD172" s="17">
        <f t="shared" si="63"/>
        <v>-5.1178144485251091E-2</v>
      </c>
      <c r="AE172" s="102">
        <f t="shared" si="50"/>
        <v>1.8390267281885642E-2</v>
      </c>
      <c r="AF172" s="18">
        <f t="shared" si="64"/>
        <v>8.7821043910521951E-2</v>
      </c>
      <c r="AG172" s="9">
        <f t="shared" si="65"/>
        <v>4.5854089824787225E-3</v>
      </c>
    </row>
    <row r="173" spans="1:33" x14ac:dyDescent="0.2">
      <c r="A173" s="16">
        <v>1974</v>
      </c>
      <c r="B173" s="16">
        <v>82500</v>
      </c>
      <c r="C173" s="16">
        <v>0.04</v>
      </c>
      <c r="D173" s="16">
        <v>2.8000000000000001E-2</v>
      </c>
      <c r="E173" s="16">
        <v>17970</v>
      </c>
      <c r="F173" s="16">
        <v>12530</v>
      </c>
      <c r="G173" s="16">
        <v>17970</v>
      </c>
      <c r="H173" s="16">
        <v>11470</v>
      </c>
      <c r="I173">
        <f>Inputs_refs!$B$1-A173</f>
        <v>47.5</v>
      </c>
      <c r="J173" s="9">
        <f t="shared" si="51"/>
        <v>-0.30272676683361155</v>
      </c>
      <c r="K173" s="10">
        <f t="shared" si="52"/>
        <v>0.69727323316638845</v>
      </c>
      <c r="L173" s="11">
        <f t="shared" si="53"/>
        <v>-5440</v>
      </c>
      <c r="N173" s="9">
        <f t="shared" si="54"/>
        <v>0.3617139677239844</v>
      </c>
      <c r="O173" s="12">
        <f t="shared" si="55"/>
        <v>0.63828603227601555</v>
      </c>
      <c r="P173" s="11">
        <f t="shared" si="56"/>
        <v>-6500</v>
      </c>
      <c r="R173" s="35">
        <f t="shared" si="57"/>
        <v>-119400</v>
      </c>
      <c r="S173" s="38">
        <f t="shared" si="58"/>
        <v>-0.332220367278798</v>
      </c>
      <c r="V173" s="10"/>
      <c r="W173" s="11">
        <f t="shared" si="59"/>
        <v>10801.527009551815</v>
      </c>
      <c r="X173" s="11">
        <f t="shared" si="60"/>
        <v>-5.8280121224776341E-2</v>
      </c>
      <c r="Z173" s="35">
        <f t="shared" si="61"/>
        <v>-126489.69371785567</v>
      </c>
      <c r="AA173" s="56">
        <f t="shared" si="49"/>
        <v>-0.35194683839136248</v>
      </c>
      <c r="AB173" s="9">
        <f t="shared" si="62"/>
        <v>-5.6049576131235949E-2</v>
      </c>
      <c r="AC173" s="9"/>
      <c r="AD173" s="17">
        <f t="shared" si="63"/>
        <v>-5.6049576131235949E-2</v>
      </c>
      <c r="AE173" s="102">
        <f t="shared" si="50"/>
        <v>1.9726471112564481E-2</v>
      </c>
      <c r="AF173" s="18">
        <f t="shared" si="64"/>
        <v>8.4596967278531526E-2</v>
      </c>
      <c r="AG173" s="9">
        <f t="shared" si="65"/>
        <v>4.4097900845413429E-3</v>
      </c>
    </row>
    <row r="174" spans="1:33" x14ac:dyDescent="0.2">
      <c r="A174" s="16">
        <v>1974</v>
      </c>
      <c r="B174" s="16">
        <v>87500</v>
      </c>
      <c r="C174" s="16">
        <v>0.04</v>
      </c>
      <c r="D174" s="16">
        <v>2.8000000000000001E-2</v>
      </c>
      <c r="E174" s="16">
        <v>18420</v>
      </c>
      <c r="F174" s="16">
        <v>12990</v>
      </c>
      <c r="G174" s="16">
        <v>18420</v>
      </c>
      <c r="H174" s="16">
        <v>11930</v>
      </c>
      <c r="I174">
        <f>Inputs_refs!$B$1-A174</f>
        <v>47.5</v>
      </c>
      <c r="J174" s="9">
        <f t="shared" si="51"/>
        <v>-0.2947882736156352</v>
      </c>
      <c r="K174" s="10">
        <f t="shared" si="52"/>
        <v>0.7052117263843648</v>
      </c>
      <c r="L174" s="11">
        <f t="shared" si="53"/>
        <v>-5430</v>
      </c>
      <c r="N174" s="9">
        <f t="shared" si="54"/>
        <v>0.3523344191096634</v>
      </c>
      <c r="O174" s="12">
        <f t="shared" si="55"/>
        <v>0.64766558089033655</v>
      </c>
      <c r="P174" s="11">
        <f t="shared" si="56"/>
        <v>-6490</v>
      </c>
      <c r="R174" s="35">
        <f t="shared" si="57"/>
        <v>-119200</v>
      </c>
      <c r="S174" s="38">
        <f t="shared" si="58"/>
        <v>-0.32356134636264927</v>
      </c>
      <c r="V174" s="10"/>
      <c r="W174" s="11">
        <f t="shared" si="59"/>
        <v>11198.071496734085</v>
      </c>
      <c r="X174" s="11">
        <f t="shared" si="60"/>
        <v>-6.1351928186581341E-2</v>
      </c>
      <c r="Z174" s="35">
        <f t="shared" si="61"/>
        <v>-126939.11583359499</v>
      </c>
      <c r="AA174" s="56">
        <f t="shared" si="49"/>
        <v>-0.34456871833223396</v>
      </c>
      <c r="AB174" s="9">
        <f t="shared" si="62"/>
        <v>-6.0967147776105728E-2</v>
      </c>
      <c r="AC174" s="9"/>
      <c r="AD174" s="17">
        <f t="shared" si="63"/>
        <v>-6.0967147776105728E-2</v>
      </c>
      <c r="AE174" s="102">
        <f t="shared" si="50"/>
        <v>2.1007371969584687E-2</v>
      </c>
      <c r="AF174" s="18">
        <f t="shared" si="64"/>
        <v>8.1601231716705164E-2</v>
      </c>
      <c r="AG174" s="9">
        <f t="shared" si="65"/>
        <v>4.2471350321940937E-3</v>
      </c>
    </row>
    <row r="175" spans="1:33" x14ac:dyDescent="0.2">
      <c r="A175" s="16">
        <v>1974</v>
      </c>
      <c r="B175" s="16">
        <v>92500</v>
      </c>
      <c r="C175" s="16">
        <v>0.04</v>
      </c>
      <c r="D175" s="16">
        <v>2.8000000000000001E-2</v>
      </c>
      <c r="E175" s="16">
        <v>18880</v>
      </c>
      <c r="F175" s="16">
        <v>13450</v>
      </c>
      <c r="G175" s="16">
        <v>18880</v>
      </c>
      <c r="H175" s="16">
        <v>12390</v>
      </c>
      <c r="I175">
        <f>Inputs_refs!$B$1-A175</f>
        <v>47.5</v>
      </c>
      <c r="J175" s="9">
        <f t="shared" si="51"/>
        <v>-0.28760593220338981</v>
      </c>
      <c r="K175" s="10">
        <f t="shared" si="52"/>
        <v>0.71239406779661019</v>
      </c>
      <c r="L175" s="11">
        <f t="shared" si="53"/>
        <v>-5430</v>
      </c>
      <c r="N175" s="9">
        <f t="shared" si="54"/>
        <v>0.34375</v>
      </c>
      <c r="O175" s="12">
        <f t="shared" si="55"/>
        <v>0.65625</v>
      </c>
      <c r="P175" s="11">
        <f t="shared" si="56"/>
        <v>-6490</v>
      </c>
      <c r="R175" s="35">
        <f t="shared" si="57"/>
        <v>-119200</v>
      </c>
      <c r="S175" s="38">
        <f t="shared" si="58"/>
        <v>-0.31567796610169491</v>
      </c>
      <c r="V175" s="10"/>
      <c r="W175" s="11">
        <f t="shared" si="59"/>
        <v>11594.615983916354</v>
      </c>
      <c r="X175" s="11">
        <f t="shared" si="60"/>
        <v>-6.4195642944604211E-2</v>
      </c>
      <c r="Z175" s="35">
        <f t="shared" si="61"/>
        <v>-127588.53794933434</v>
      </c>
      <c r="AA175" s="56">
        <f t="shared" si="49"/>
        <v>-0.33789337380649981</v>
      </c>
      <c r="AB175" s="9">
        <f t="shared" si="62"/>
        <v>-6.574679892221541E-2</v>
      </c>
      <c r="AC175" s="9"/>
      <c r="AD175" s="17">
        <f t="shared" si="63"/>
        <v>-6.574679892221541E-2</v>
      </c>
      <c r="AE175" s="102">
        <f t="shared" si="50"/>
        <v>2.2215407704804901E-2</v>
      </c>
      <c r="AF175" s="18">
        <f t="shared" si="64"/>
        <v>7.8810408921933084E-2</v>
      </c>
      <c r="AG175" s="9">
        <f t="shared" si="65"/>
        <v>4.0960586938469934E-3</v>
      </c>
    </row>
    <row r="176" spans="1:33" x14ac:dyDescent="0.2">
      <c r="A176" s="16">
        <v>1974</v>
      </c>
      <c r="B176" s="16">
        <v>97500</v>
      </c>
      <c r="C176" s="16">
        <v>0.04</v>
      </c>
      <c r="D176" s="16">
        <v>2.8000000000000001E-2</v>
      </c>
      <c r="E176" s="16">
        <v>19340</v>
      </c>
      <c r="F176" s="16">
        <v>13910</v>
      </c>
      <c r="G176" s="16">
        <v>19340</v>
      </c>
      <c r="H176" s="16">
        <v>12850</v>
      </c>
      <c r="I176">
        <f>Inputs_refs!$B$1-A176</f>
        <v>47.5</v>
      </c>
      <c r="J176" s="9">
        <f t="shared" si="51"/>
        <v>-0.28076525336091002</v>
      </c>
      <c r="K176" s="10">
        <f t="shared" si="52"/>
        <v>0.71923474663908993</v>
      </c>
      <c r="L176" s="11">
        <f t="shared" si="53"/>
        <v>-5430</v>
      </c>
      <c r="N176" s="9">
        <f t="shared" si="54"/>
        <v>0.33557394002068253</v>
      </c>
      <c r="O176" s="12">
        <f t="shared" si="55"/>
        <v>0.66442605997931747</v>
      </c>
      <c r="P176" s="11">
        <f t="shared" si="56"/>
        <v>-6490</v>
      </c>
      <c r="R176" s="35">
        <f t="shared" si="57"/>
        <v>-119200</v>
      </c>
      <c r="S176" s="38">
        <f t="shared" si="58"/>
        <v>-0.3081695966907963</v>
      </c>
      <c r="V176" s="10"/>
      <c r="W176" s="11">
        <f t="shared" si="59"/>
        <v>11991.160471098623</v>
      </c>
      <c r="X176" s="11">
        <f t="shared" si="60"/>
        <v>-6.6835761003998212E-2</v>
      </c>
      <c r="Z176" s="35">
        <f t="shared" si="61"/>
        <v>-128237.96006507362</v>
      </c>
      <c r="AA176" s="56">
        <f t="shared" si="49"/>
        <v>-0.33153557410825651</v>
      </c>
      <c r="AB176" s="9">
        <f t="shared" si="62"/>
        <v>-7.0478039891521696E-2</v>
      </c>
      <c r="AC176" s="9"/>
      <c r="AD176" s="17">
        <f t="shared" si="63"/>
        <v>-7.0478039891521696E-2</v>
      </c>
      <c r="AE176" s="102">
        <f t="shared" si="50"/>
        <v>2.3365977417460215E-2</v>
      </c>
      <c r="AF176" s="18">
        <f t="shared" si="64"/>
        <v>7.6204169662113588E-2</v>
      </c>
      <c r="AG176" s="9">
        <f t="shared" si="65"/>
        <v>3.955366578797137E-3</v>
      </c>
    </row>
    <row r="177" spans="1:33" x14ac:dyDescent="0.2">
      <c r="A177" s="16">
        <v>1974</v>
      </c>
      <c r="B177" s="16">
        <v>102500</v>
      </c>
      <c r="C177" s="16">
        <v>0.04</v>
      </c>
      <c r="D177" s="16">
        <v>2.8000000000000001E-2</v>
      </c>
      <c r="E177" s="16">
        <v>19800</v>
      </c>
      <c r="F177" s="16">
        <v>14370</v>
      </c>
      <c r="G177" s="16">
        <v>19800</v>
      </c>
      <c r="H177" s="16">
        <v>13310</v>
      </c>
      <c r="I177">
        <f>Inputs_refs!$B$1-A177</f>
        <v>47.5</v>
      </c>
      <c r="J177" s="9">
        <f t="shared" si="51"/>
        <v>-0.27424242424242423</v>
      </c>
      <c r="K177" s="10">
        <f t="shared" si="52"/>
        <v>0.72575757575757571</v>
      </c>
      <c r="L177" s="11">
        <f t="shared" si="53"/>
        <v>-5430</v>
      </c>
      <c r="N177" s="9">
        <f t="shared" si="54"/>
        <v>0.32777777777777778</v>
      </c>
      <c r="O177" s="12">
        <f t="shared" si="55"/>
        <v>0.67222222222222228</v>
      </c>
      <c r="P177" s="11">
        <f t="shared" si="56"/>
        <v>-6490</v>
      </c>
      <c r="R177" s="35">
        <f t="shared" si="57"/>
        <v>-119200</v>
      </c>
      <c r="S177" s="38">
        <f t="shared" si="58"/>
        <v>-0.30101010101010101</v>
      </c>
      <c r="V177" s="10"/>
      <c r="W177" s="11">
        <f t="shared" si="59"/>
        <v>12387.704958280894</v>
      </c>
      <c r="X177" s="11">
        <f t="shared" si="60"/>
        <v>-6.9293391564170248E-2</v>
      </c>
      <c r="Z177" s="35">
        <f t="shared" si="61"/>
        <v>-128887.38218081294</v>
      </c>
      <c r="AA177" s="56">
        <f t="shared" si="49"/>
        <v>-0.32547318732528518</v>
      </c>
      <c r="AB177" s="9">
        <f t="shared" si="62"/>
        <v>-7.5161602454014875E-2</v>
      </c>
      <c r="AC177" s="9"/>
      <c r="AD177" s="17">
        <f t="shared" si="63"/>
        <v>-7.5161602454014875E-2</v>
      </c>
      <c r="AE177" s="102">
        <f t="shared" si="50"/>
        <v>2.4463086315184179E-2</v>
      </c>
      <c r="AF177" s="18">
        <f t="shared" si="64"/>
        <v>7.3764787752261654E-2</v>
      </c>
      <c r="AG177" s="9">
        <f t="shared" si="65"/>
        <v>3.8240231144245351E-3</v>
      </c>
    </row>
    <row r="178" spans="1:33" x14ac:dyDescent="0.2">
      <c r="A178" s="16">
        <v>1974</v>
      </c>
      <c r="B178" s="16">
        <v>107500</v>
      </c>
      <c r="C178" s="16">
        <v>0.04</v>
      </c>
      <c r="D178" s="16">
        <v>2.8000000000000001E-2</v>
      </c>
      <c r="E178" s="16">
        <v>20260</v>
      </c>
      <c r="F178" s="16">
        <v>14830</v>
      </c>
      <c r="G178" s="16">
        <v>20260</v>
      </c>
      <c r="H178" s="16">
        <v>13770</v>
      </c>
      <c r="I178">
        <f>Inputs_refs!$B$1-A178</f>
        <v>47.5</v>
      </c>
      <c r="J178" s="9">
        <f t="shared" si="51"/>
        <v>-0.26801579466929909</v>
      </c>
      <c r="K178" s="10">
        <f t="shared" si="52"/>
        <v>0.73198420533070085</v>
      </c>
      <c r="L178" s="11">
        <f t="shared" si="53"/>
        <v>-5430</v>
      </c>
      <c r="N178" s="9">
        <f t="shared" si="54"/>
        <v>0.32033563672260612</v>
      </c>
      <c r="O178" s="12">
        <f t="shared" si="55"/>
        <v>0.67966436327739388</v>
      </c>
      <c r="P178" s="11">
        <f t="shared" si="56"/>
        <v>-6490</v>
      </c>
      <c r="R178" s="35">
        <f t="shared" si="57"/>
        <v>-119200</v>
      </c>
      <c r="S178" s="38">
        <f t="shared" si="58"/>
        <v>-0.29417571569595263</v>
      </c>
      <c r="V178" s="10"/>
      <c r="W178" s="11">
        <f t="shared" si="59"/>
        <v>12784.249445463163</v>
      </c>
      <c r="X178" s="11">
        <f t="shared" si="60"/>
        <v>-7.1586823132667884E-2</v>
      </c>
      <c r="Z178" s="35">
        <f t="shared" si="61"/>
        <v>-129536.80429655226</v>
      </c>
      <c r="AA178" s="56">
        <f t="shared" si="49"/>
        <v>-0.31968609155121486</v>
      </c>
      <c r="AB178" s="9">
        <f t="shared" si="62"/>
        <v>-7.9798203705009771E-2</v>
      </c>
      <c r="AC178" s="9"/>
      <c r="AD178" s="17">
        <f t="shared" si="63"/>
        <v>-7.9798203705009771E-2</v>
      </c>
      <c r="AE178" s="102">
        <f t="shared" si="50"/>
        <v>2.5510375855262224E-2</v>
      </c>
      <c r="AF178" s="18">
        <f t="shared" si="64"/>
        <v>7.1476736345246122E-2</v>
      </c>
      <c r="AG178" s="9">
        <f t="shared" si="65"/>
        <v>3.7011260566162107E-3</v>
      </c>
    </row>
    <row r="179" spans="1:33" x14ac:dyDescent="0.2">
      <c r="A179" s="16">
        <v>1974</v>
      </c>
      <c r="B179" s="16">
        <v>112500</v>
      </c>
      <c r="C179" s="16">
        <v>0.04</v>
      </c>
      <c r="D179" s="16">
        <v>2.8000000000000001E-2</v>
      </c>
      <c r="E179" s="16">
        <v>20720</v>
      </c>
      <c r="F179" s="16">
        <v>15280</v>
      </c>
      <c r="G179" s="16">
        <v>20720</v>
      </c>
      <c r="H179" s="16">
        <v>14220</v>
      </c>
      <c r="I179">
        <f>Inputs_refs!$B$1-A179</f>
        <v>47.5</v>
      </c>
      <c r="J179" s="9">
        <f t="shared" si="51"/>
        <v>-0.26254826254826252</v>
      </c>
      <c r="K179" s="10">
        <f t="shared" si="52"/>
        <v>0.73745173745173742</v>
      </c>
      <c r="L179" s="11">
        <f t="shared" si="53"/>
        <v>-5440</v>
      </c>
      <c r="N179" s="9">
        <f t="shared" si="54"/>
        <v>0.31370656370656369</v>
      </c>
      <c r="O179" s="12">
        <f t="shared" si="55"/>
        <v>0.68629343629343631</v>
      </c>
      <c r="P179" s="11">
        <f t="shared" si="56"/>
        <v>-6500</v>
      </c>
      <c r="R179" s="35">
        <f t="shared" si="57"/>
        <v>-119400</v>
      </c>
      <c r="S179" s="38">
        <f t="shared" si="58"/>
        <v>-0.28812741312741313</v>
      </c>
      <c r="V179" s="10"/>
      <c r="W179" s="11">
        <f t="shared" si="59"/>
        <v>13172.173400315383</v>
      </c>
      <c r="X179" s="11">
        <f t="shared" si="60"/>
        <v>-7.3686821356161517E-2</v>
      </c>
      <c r="Z179" s="35">
        <f t="shared" si="61"/>
        <v>-130372.10854021029</v>
      </c>
      <c r="AA179" s="56">
        <f t="shared" si="49"/>
        <v>-0.314604509025604</v>
      </c>
      <c r="AB179" s="9">
        <f t="shared" si="62"/>
        <v>-8.4159937758667105E-2</v>
      </c>
      <c r="AC179" s="9"/>
      <c r="AD179" s="17">
        <f t="shared" si="63"/>
        <v>-8.4159937758667105E-2</v>
      </c>
      <c r="AE179" s="102">
        <f t="shared" si="50"/>
        <v>2.6477095898190861E-2</v>
      </c>
      <c r="AF179" s="18">
        <f t="shared" si="64"/>
        <v>6.9371727748691103E-2</v>
      </c>
      <c r="AG179" s="9">
        <f t="shared" si="65"/>
        <v>3.5883145249844262E-3</v>
      </c>
    </row>
    <row r="180" spans="1:33" x14ac:dyDescent="0.2">
      <c r="A180" s="16">
        <v>1974</v>
      </c>
      <c r="B180" s="16">
        <v>117500</v>
      </c>
      <c r="C180" s="16">
        <v>0.04</v>
      </c>
      <c r="D180" s="16">
        <v>2.8000000000000001E-2</v>
      </c>
      <c r="E180" s="16">
        <v>21180</v>
      </c>
      <c r="F180" s="16">
        <v>15740</v>
      </c>
      <c r="G180" s="16">
        <v>21180</v>
      </c>
      <c r="H180" s="16">
        <v>14680</v>
      </c>
      <c r="I180">
        <f>Inputs_refs!$B$1-A180</f>
        <v>47.5</v>
      </c>
      <c r="J180" s="9">
        <f t="shared" si="51"/>
        <v>-0.25684608120868746</v>
      </c>
      <c r="K180" s="10">
        <f t="shared" si="52"/>
        <v>0.74315391879131254</v>
      </c>
      <c r="L180" s="11">
        <f t="shared" si="53"/>
        <v>-5440</v>
      </c>
      <c r="N180" s="9">
        <f t="shared" si="54"/>
        <v>0.3068932955618508</v>
      </c>
      <c r="O180" s="12">
        <f t="shared" si="55"/>
        <v>0.69310670443814915</v>
      </c>
      <c r="P180" s="11">
        <f t="shared" si="56"/>
        <v>-6500</v>
      </c>
      <c r="R180" s="35">
        <f t="shared" si="57"/>
        <v>-119400</v>
      </c>
      <c r="S180" s="38">
        <f t="shared" si="58"/>
        <v>-0.2818696883852691</v>
      </c>
      <c r="V180" s="10"/>
      <c r="W180" s="11">
        <f t="shared" si="59"/>
        <v>13568.717887497653</v>
      </c>
      <c r="X180" s="11">
        <f t="shared" si="60"/>
        <v>-7.5700416382993699E-2</v>
      </c>
      <c r="Z180" s="35">
        <f t="shared" si="61"/>
        <v>-131021.53065594955</v>
      </c>
      <c r="AA180" s="56">
        <f t="shared" si="49"/>
        <v>-0.30930484101971095</v>
      </c>
      <c r="AB180" s="9">
        <f t="shared" si="62"/>
        <v>-8.8699396181430815E-2</v>
      </c>
      <c r="AC180" s="9"/>
      <c r="AD180" s="17">
        <f t="shared" si="63"/>
        <v>-8.8699396181430815E-2</v>
      </c>
      <c r="AE180" s="102">
        <f t="shared" si="50"/>
        <v>2.7435152634441851E-2</v>
      </c>
      <c r="AF180" s="18">
        <f t="shared" si="64"/>
        <v>6.734434561626429E-2</v>
      </c>
      <c r="AG180" s="9">
        <f t="shared" si="65"/>
        <v>3.4798920821722534E-3</v>
      </c>
    </row>
    <row r="181" spans="1:33" x14ac:dyDescent="0.2">
      <c r="A181" s="16">
        <v>1974</v>
      </c>
      <c r="B181" s="16">
        <v>122500</v>
      </c>
      <c r="C181" s="16">
        <v>0.04</v>
      </c>
      <c r="D181" s="16">
        <v>2.8000000000000001E-2</v>
      </c>
      <c r="E181" s="16">
        <v>21640</v>
      </c>
      <c r="F181" s="16">
        <v>16200</v>
      </c>
      <c r="G181" s="16">
        <v>21640</v>
      </c>
      <c r="H181" s="16">
        <v>15140</v>
      </c>
      <c r="I181">
        <f>Inputs_refs!$B$1-A181</f>
        <v>47.5</v>
      </c>
      <c r="J181" s="9">
        <f t="shared" si="51"/>
        <v>-0.25138632162661739</v>
      </c>
      <c r="K181" s="10">
        <f t="shared" si="52"/>
        <v>0.74861367837338266</v>
      </c>
      <c r="L181" s="11">
        <f t="shared" si="53"/>
        <v>-5440</v>
      </c>
      <c r="N181" s="9">
        <f t="shared" si="54"/>
        <v>0.30036968576709799</v>
      </c>
      <c r="O181" s="12">
        <f t="shared" si="55"/>
        <v>0.69963031423290201</v>
      </c>
      <c r="P181" s="11">
        <f t="shared" si="56"/>
        <v>-6500</v>
      </c>
      <c r="R181" s="35">
        <f t="shared" si="57"/>
        <v>-119400</v>
      </c>
      <c r="S181" s="38">
        <f t="shared" si="58"/>
        <v>-0.27587800369685767</v>
      </c>
      <c r="V181" s="10"/>
      <c r="W181" s="11">
        <f t="shared" si="59"/>
        <v>13965.262374679922</v>
      </c>
      <c r="X181" s="11">
        <f t="shared" si="60"/>
        <v>-7.7591652927349944E-2</v>
      </c>
      <c r="Z181" s="35">
        <f t="shared" si="61"/>
        <v>-131670.95277168893</v>
      </c>
      <c r="AA181" s="56">
        <f t="shared" si="49"/>
        <v>-0.30423048237451233</v>
      </c>
      <c r="AB181" s="9">
        <f t="shared" si="62"/>
        <v>-9.3194075939939211E-2</v>
      </c>
      <c r="AC181" s="9"/>
      <c r="AD181" s="17">
        <f t="shared" si="63"/>
        <v>-9.3194075939939211E-2</v>
      </c>
      <c r="AE181" s="102">
        <f t="shared" si="50"/>
        <v>2.8352478677654669E-2</v>
      </c>
      <c r="AF181" s="18">
        <f t="shared" si="64"/>
        <v>6.5432098765432101E-2</v>
      </c>
      <c r="AG181" s="9">
        <f t="shared" si="65"/>
        <v>3.3778319577127958E-3</v>
      </c>
    </row>
    <row r="182" spans="1:33" x14ac:dyDescent="0.2">
      <c r="A182" s="16">
        <v>1974</v>
      </c>
      <c r="B182" s="16">
        <v>127500</v>
      </c>
      <c r="C182" s="16">
        <v>0.04</v>
      </c>
      <c r="D182" s="16">
        <v>2.8000000000000001E-2</v>
      </c>
      <c r="E182" s="16">
        <v>22100</v>
      </c>
      <c r="F182" s="16">
        <v>16660</v>
      </c>
      <c r="G182" s="16">
        <v>22100</v>
      </c>
      <c r="H182" s="16">
        <v>15600</v>
      </c>
      <c r="I182">
        <f>Inputs_refs!$B$1-A182</f>
        <v>47.5</v>
      </c>
      <c r="J182" s="9">
        <f t="shared" si="51"/>
        <v>-0.24615384615384617</v>
      </c>
      <c r="K182" s="10">
        <f t="shared" si="52"/>
        <v>0.75384615384615383</v>
      </c>
      <c r="L182" s="11">
        <f t="shared" si="53"/>
        <v>-5440</v>
      </c>
      <c r="N182" s="9">
        <f t="shared" si="54"/>
        <v>0.29411764705882354</v>
      </c>
      <c r="O182" s="12">
        <f t="shared" si="55"/>
        <v>0.70588235294117652</v>
      </c>
      <c r="P182" s="11">
        <f t="shared" si="56"/>
        <v>-6500</v>
      </c>
      <c r="R182" s="35">
        <f t="shared" si="57"/>
        <v>-119400</v>
      </c>
      <c r="S182" s="38">
        <f t="shared" si="58"/>
        <v>-0.27013574660633483</v>
      </c>
      <c r="V182" s="10"/>
      <c r="W182" s="11">
        <f t="shared" si="59"/>
        <v>14361.806861862191</v>
      </c>
      <c r="X182" s="11">
        <f t="shared" si="60"/>
        <v>-7.937135500883391E-2</v>
      </c>
      <c r="Z182" s="35">
        <f t="shared" si="61"/>
        <v>-132320.37488742825</v>
      </c>
      <c r="AA182" s="56">
        <f t="shared" si="49"/>
        <v>-0.29936736399870645</v>
      </c>
      <c r="AB182" s="9">
        <f t="shared" si="62"/>
        <v>-9.7644636348863695E-2</v>
      </c>
      <c r="AC182" s="9"/>
      <c r="AD182" s="17">
        <f t="shared" si="63"/>
        <v>-9.7644636348863695E-2</v>
      </c>
      <c r="AE182" s="102">
        <f t="shared" si="50"/>
        <v>2.9231617392371623E-2</v>
      </c>
      <c r="AF182" s="18">
        <f t="shared" si="64"/>
        <v>6.3625450180072027E-2</v>
      </c>
      <c r="AG182" s="9">
        <f t="shared" si="65"/>
        <v>3.2815898993279191E-3</v>
      </c>
    </row>
    <row r="183" spans="1:33" x14ac:dyDescent="0.2">
      <c r="A183" s="16">
        <v>1974</v>
      </c>
      <c r="B183" s="16">
        <v>132500</v>
      </c>
      <c r="C183" s="16">
        <v>0.04</v>
      </c>
      <c r="D183" s="16">
        <v>2.8000000000000001E-2</v>
      </c>
      <c r="E183" s="16">
        <v>22560</v>
      </c>
      <c r="F183" s="16">
        <v>17120</v>
      </c>
      <c r="G183" s="16">
        <v>22560</v>
      </c>
      <c r="H183" s="16">
        <v>16060</v>
      </c>
      <c r="I183">
        <f>Inputs_refs!$B$1-A183</f>
        <v>47.5</v>
      </c>
      <c r="J183" s="9">
        <f t="shared" si="51"/>
        <v>-0.24113475177304963</v>
      </c>
      <c r="K183" s="10">
        <f t="shared" si="52"/>
        <v>0.75886524822695034</v>
      </c>
      <c r="L183" s="11">
        <f t="shared" si="53"/>
        <v>-5440</v>
      </c>
      <c r="N183" s="9">
        <f t="shared" si="54"/>
        <v>0.28812056737588654</v>
      </c>
      <c r="O183" s="12">
        <f t="shared" si="55"/>
        <v>0.71187943262411346</v>
      </c>
      <c r="P183" s="11">
        <f t="shared" si="56"/>
        <v>-6500</v>
      </c>
      <c r="R183" s="35">
        <f t="shared" si="57"/>
        <v>-119400</v>
      </c>
      <c r="S183" s="38">
        <f t="shared" si="58"/>
        <v>-0.2646276595744681</v>
      </c>
      <c r="V183" s="10"/>
      <c r="W183" s="11">
        <f t="shared" si="59"/>
        <v>14758.35134904446</v>
      </c>
      <c r="X183" s="11">
        <f t="shared" si="60"/>
        <v>-8.1049106535214188E-2</v>
      </c>
      <c r="Z183" s="35">
        <f t="shared" si="61"/>
        <v>-132969.79700316751</v>
      </c>
      <c r="AA183" s="56">
        <f t="shared" si="49"/>
        <v>-0.29470256428006986</v>
      </c>
      <c r="AB183" s="9">
        <f t="shared" si="62"/>
        <v>-0.10205172384255244</v>
      </c>
      <c r="AC183" s="9"/>
      <c r="AD183" s="17">
        <f t="shared" si="63"/>
        <v>-0.10205172384255244</v>
      </c>
      <c r="AE183" s="102">
        <f t="shared" si="50"/>
        <v>3.0074904705601757E-2</v>
      </c>
      <c r="AF183" s="18">
        <f t="shared" si="64"/>
        <v>6.191588785046729E-2</v>
      </c>
      <c r="AG183" s="9">
        <f t="shared" si="65"/>
        <v>3.1906820303346795E-3</v>
      </c>
    </row>
    <row r="184" spans="1:33" x14ac:dyDescent="0.2">
      <c r="A184" s="16">
        <v>1974</v>
      </c>
      <c r="B184" s="16">
        <v>137500</v>
      </c>
      <c r="C184" s="16">
        <v>0.04</v>
      </c>
      <c r="D184" s="16">
        <v>2.8000000000000001E-2</v>
      </c>
      <c r="E184" s="16">
        <v>23020</v>
      </c>
      <c r="F184" s="16">
        <v>17580</v>
      </c>
      <c r="G184" s="16">
        <v>23020</v>
      </c>
      <c r="H184" s="16">
        <v>16520</v>
      </c>
      <c r="I184">
        <f>Inputs_refs!$B$1-A184</f>
        <v>47.5</v>
      </c>
      <c r="J184" s="9">
        <f t="shared" si="51"/>
        <v>-0.2363162467419635</v>
      </c>
      <c r="K184" s="10">
        <f t="shared" si="52"/>
        <v>0.7636837532580365</v>
      </c>
      <c r="L184" s="11">
        <f t="shared" si="53"/>
        <v>-5440</v>
      </c>
      <c r="N184" s="9">
        <f t="shared" si="54"/>
        <v>0.28236316246741966</v>
      </c>
      <c r="O184" s="12">
        <f t="shared" si="55"/>
        <v>0.71763683753258034</v>
      </c>
      <c r="P184" s="11">
        <f t="shared" si="56"/>
        <v>-6500</v>
      </c>
      <c r="R184" s="35">
        <f t="shared" si="57"/>
        <v>-119400</v>
      </c>
      <c r="S184" s="38">
        <f t="shared" si="58"/>
        <v>-0.25933970460469158</v>
      </c>
      <c r="V184" s="10"/>
      <c r="W184" s="11">
        <f t="shared" si="59"/>
        <v>15154.895836226729</v>
      </c>
      <c r="X184" s="11">
        <f t="shared" si="60"/>
        <v>-8.2633423957219773E-2</v>
      </c>
      <c r="Z184" s="35">
        <f t="shared" si="61"/>
        <v>-133619.21911890688</v>
      </c>
      <c r="AA184" s="56">
        <f t="shared" si="49"/>
        <v>-0.29022419443724345</v>
      </c>
      <c r="AB184" s="9">
        <f t="shared" si="62"/>
        <v>-0.10641597228803809</v>
      </c>
      <c r="AC184" s="9"/>
      <c r="AD184" s="17">
        <f t="shared" si="63"/>
        <v>-0.10641597228803809</v>
      </c>
      <c r="AE184" s="102">
        <f t="shared" si="50"/>
        <v>3.0884489832551876E-2</v>
      </c>
      <c r="AF184" s="18">
        <f t="shared" si="64"/>
        <v>6.0295790671217292E-2</v>
      </c>
      <c r="AG184" s="9">
        <f t="shared" si="65"/>
        <v>3.1046767008716669E-3</v>
      </c>
    </row>
    <row r="185" spans="1:33" x14ac:dyDescent="0.2">
      <c r="A185" s="16">
        <v>1974</v>
      </c>
      <c r="B185" s="16">
        <v>142500</v>
      </c>
      <c r="C185" s="16">
        <v>0.04</v>
      </c>
      <c r="D185" s="16">
        <v>2.8000000000000001E-2</v>
      </c>
      <c r="E185" s="16">
        <v>23480</v>
      </c>
      <c r="F185" s="16">
        <v>18040</v>
      </c>
      <c r="G185" s="16">
        <v>23480</v>
      </c>
      <c r="H185" s="16">
        <v>16980</v>
      </c>
      <c r="I185">
        <f>Inputs_refs!$B$1-A185</f>
        <v>47.5</v>
      </c>
      <c r="J185" s="9">
        <f t="shared" si="51"/>
        <v>-0.23168654173764908</v>
      </c>
      <c r="K185" s="10">
        <f t="shared" si="52"/>
        <v>0.76831345826235098</v>
      </c>
      <c r="L185" s="11">
        <f t="shared" si="53"/>
        <v>-5440</v>
      </c>
      <c r="N185" s="9">
        <f t="shared" si="54"/>
        <v>0.27683134582623509</v>
      </c>
      <c r="O185" s="12">
        <f t="shared" si="55"/>
        <v>0.72316865417376486</v>
      </c>
      <c r="P185" s="11">
        <f t="shared" si="56"/>
        <v>-6500</v>
      </c>
      <c r="R185" s="35">
        <f t="shared" si="57"/>
        <v>-119400</v>
      </c>
      <c r="S185" s="38">
        <f t="shared" si="58"/>
        <v>-0.25425894378194208</v>
      </c>
      <c r="V185" s="10"/>
      <c r="W185" s="11">
        <f t="shared" si="59"/>
        <v>15551.440323408999</v>
      </c>
      <c r="X185" s="11">
        <f t="shared" si="60"/>
        <v>-8.4131900859305137E-2</v>
      </c>
      <c r="Z185" s="35">
        <f t="shared" si="61"/>
        <v>-134268.64123464614</v>
      </c>
      <c r="AA185" s="56">
        <f t="shared" si="49"/>
        <v>-0.28592129734805399</v>
      </c>
      <c r="AB185" s="9">
        <f t="shared" si="62"/>
        <v>-0.11073800328895783</v>
      </c>
      <c r="AC185" s="9"/>
      <c r="AD185" s="17">
        <f t="shared" si="63"/>
        <v>-0.11073800328895783</v>
      </c>
      <c r="AE185" s="102">
        <f t="shared" si="50"/>
        <v>3.1662353566111912E-2</v>
      </c>
      <c r="AF185" s="18">
        <f t="shared" si="64"/>
        <v>5.8758314855875834E-2</v>
      </c>
      <c r="AG185" s="9">
        <f t="shared" si="65"/>
        <v>3.0231876246171741E-3</v>
      </c>
    </row>
    <row r="186" spans="1:33" x14ac:dyDescent="0.2">
      <c r="A186" s="16">
        <v>1974</v>
      </c>
      <c r="B186" s="16">
        <v>147500</v>
      </c>
      <c r="C186" s="16">
        <v>0.04</v>
      </c>
      <c r="D186" s="16">
        <v>2.8000000000000001E-2</v>
      </c>
      <c r="E186" s="16">
        <v>23940</v>
      </c>
      <c r="F186" s="16">
        <v>18500</v>
      </c>
      <c r="G186" s="16">
        <v>23940</v>
      </c>
      <c r="H186" s="16">
        <v>17440</v>
      </c>
      <c r="I186">
        <f>Inputs_refs!$B$1-A186</f>
        <v>47.5</v>
      </c>
      <c r="J186" s="9">
        <f t="shared" si="51"/>
        <v>-0.22723475355054301</v>
      </c>
      <c r="K186" s="10">
        <f t="shared" si="52"/>
        <v>0.77276524644945699</v>
      </c>
      <c r="L186" s="11">
        <f t="shared" si="53"/>
        <v>-5440</v>
      </c>
      <c r="N186" s="9">
        <f t="shared" si="54"/>
        <v>0.27151211361737676</v>
      </c>
      <c r="O186" s="12">
        <f t="shared" si="55"/>
        <v>0.72848788638262318</v>
      </c>
      <c r="P186" s="11">
        <f t="shared" si="56"/>
        <v>-6500</v>
      </c>
      <c r="R186" s="35">
        <f t="shared" si="57"/>
        <v>-119400</v>
      </c>
      <c r="S186" s="38">
        <f t="shared" si="58"/>
        <v>-0.24937343358395989</v>
      </c>
      <c r="V186" s="10"/>
      <c r="W186" s="11">
        <f t="shared" si="59"/>
        <v>15947.984810591268</v>
      </c>
      <c r="X186" s="11">
        <f t="shared" si="60"/>
        <v>-8.5551329667931886E-2</v>
      </c>
      <c r="Z186" s="35">
        <f t="shared" si="61"/>
        <v>-134918.06335038546</v>
      </c>
      <c r="AA186" s="56">
        <f t="shared" si="49"/>
        <v>-0.28178375804174072</v>
      </c>
      <c r="AB186" s="9">
        <f t="shared" si="62"/>
        <v>-0.11501842648070539</v>
      </c>
      <c r="AC186" s="9"/>
      <c r="AD186" s="17">
        <f t="shared" si="63"/>
        <v>-0.11501842648070539</v>
      </c>
      <c r="AE186" s="102">
        <f t="shared" si="50"/>
        <v>3.2410324457780831E-2</v>
      </c>
      <c r="AF186" s="18">
        <f t="shared" si="64"/>
        <v>5.7297297297297295E-2</v>
      </c>
      <c r="AG186" s="9">
        <f t="shared" si="65"/>
        <v>2.9458680704056439E-3</v>
      </c>
    </row>
    <row r="187" spans="1:33" x14ac:dyDescent="0.2">
      <c r="A187" s="16">
        <v>1974</v>
      </c>
      <c r="B187" s="16">
        <v>200000</v>
      </c>
      <c r="C187" s="16">
        <v>0.04</v>
      </c>
      <c r="D187" s="16">
        <v>2.8000000000000001E-2</v>
      </c>
      <c r="E187" s="16">
        <v>28770</v>
      </c>
      <c r="F187" s="16">
        <v>23330</v>
      </c>
      <c r="G187" s="16">
        <v>28770</v>
      </c>
      <c r="H187" s="16">
        <v>22270</v>
      </c>
      <c r="I187">
        <f>Inputs_refs!$B$1-A187</f>
        <v>47.5</v>
      </c>
      <c r="J187" s="9">
        <f t="shared" si="51"/>
        <v>-0.18908585331942995</v>
      </c>
      <c r="K187" s="10">
        <f t="shared" si="52"/>
        <v>0.81091414668057005</v>
      </c>
      <c r="L187" s="11">
        <f t="shared" si="53"/>
        <v>-5440</v>
      </c>
      <c r="N187" s="9">
        <f t="shared" si="54"/>
        <v>0.2259297879735836</v>
      </c>
      <c r="O187" s="12">
        <f t="shared" si="55"/>
        <v>0.77407021202641646</v>
      </c>
      <c r="P187" s="11">
        <f t="shared" si="56"/>
        <v>-6500</v>
      </c>
      <c r="R187" s="35">
        <f t="shared" si="57"/>
        <v>-119400</v>
      </c>
      <c r="S187" s="38">
        <f t="shared" si="58"/>
        <v>-0.20750782064650677</v>
      </c>
      <c r="V187" s="10"/>
      <c r="W187" s="11">
        <f t="shared" si="59"/>
        <v>20111.701926005098</v>
      </c>
      <c r="X187" s="11">
        <f t="shared" si="60"/>
        <v>-9.6915045980911607E-2</v>
      </c>
      <c r="Z187" s="35">
        <f t="shared" si="61"/>
        <v>-141736.99556564831</v>
      </c>
      <c r="AA187" s="56">
        <f t="shared" si="49"/>
        <v>-0.2463277642781514</v>
      </c>
      <c r="AB187" s="9">
        <f t="shared" si="62"/>
        <v>-0.15759467368773514</v>
      </c>
      <c r="AC187" s="9"/>
      <c r="AD187" s="17">
        <f t="shared" si="63"/>
        <v>-0.15759467368773514</v>
      </c>
      <c r="AE187" s="102">
        <f t="shared" si="50"/>
        <v>3.8819943631644621E-2</v>
      </c>
      <c r="AF187" s="18">
        <f t="shared" si="64"/>
        <v>4.5435062151735962E-2</v>
      </c>
      <c r="AG187" s="9">
        <f t="shared" si="65"/>
        <v>2.3222795650584827E-3</v>
      </c>
    </row>
    <row r="188" spans="1:33" x14ac:dyDescent="0.2">
      <c r="A188" s="16">
        <v>1969</v>
      </c>
      <c r="B188" s="16">
        <v>2500</v>
      </c>
      <c r="C188" s="16">
        <v>0.04</v>
      </c>
      <c r="D188" s="16">
        <v>2.8000000000000001E-2</v>
      </c>
      <c r="E188" s="16">
        <v>510</v>
      </c>
      <c r="F188" s="16">
        <v>430</v>
      </c>
      <c r="G188" s="16">
        <v>510</v>
      </c>
      <c r="H188" s="16">
        <v>370</v>
      </c>
      <c r="I188">
        <f>Inputs_refs!$B$1-A188</f>
        <v>52.5</v>
      </c>
      <c r="J188" s="9">
        <f t="shared" si="51"/>
        <v>-0.15686274509803921</v>
      </c>
      <c r="K188" s="10">
        <f t="shared" si="52"/>
        <v>0.84313725490196079</v>
      </c>
      <c r="L188" s="11">
        <f t="shared" si="53"/>
        <v>-80</v>
      </c>
      <c r="N188" s="9">
        <f t="shared" si="54"/>
        <v>0.27450980392156865</v>
      </c>
      <c r="O188" s="12">
        <f t="shared" si="55"/>
        <v>0.72549019607843135</v>
      </c>
      <c r="P188" s="11">
        <f t="shared" si="56"/>
        <v>-140</v>
      </c>
      <c r="R188" s="35">
        <f t="shared" si="57"/>
        <v>-2200</v>
      </c>
      <c r="S188" s="38">
        <f t="shared" si="58"/>
        <v>-0.21568627450980393</v>
      </c>
      <c r="V188" s="10"/>
      <c r="W188" s="11">
        <f t="shared" si="59"/>
        <v>370.68289019212136</v>
      </c>
      <c r="X188" s="11">
        <f t="shared" si="60"/>
        <v>1.8456491678955753E-3</v>
      </c>
      <c r="Z188" s="35">
        <f t="shared" si="61"/>
        <v>-2207.0684994954463</v>
      </c>
      <c r="AA188" s="56">
        <f t="shared" si="49"/>
        <v>-0.2163792646564163</v>
      </c>
      <c r="AB188" s="9">
        <f t="shared" si="62"/>
        <v>-3.2026643020197244E-3</v>
      </c>
      <c r="AC188" s="9"/>
      <c r="AD188" s="17">
        <f t="shared" si="63"/>
        <v>-3.2026643020197244E-3</v>
      </c>
      <c r="AE188" s="102">
        <f t="shared" si="50"/>
        <v>6.9299014661236558E-4</v>
      </c>
      <c r="AF188" s="18">
        <f t="shared" si="64"/>
        <v>0.13953488372093023</v>
      </c>
      <c r="AG188" s="9">
        <f t="shared" si="65"/>
        <v>7.4859498042387784E-3</v>
      </c>
    </row>
    <row r="189" spans="1:33" x14ac:dyDescent="0.2">
      <c r="A189" s="16">
        <v>1969</v>
      </c>
      <c r="B189" s="16">
        <v>7500</v>
      </c>
      <c r="C189" s="16">
        <v>0.04</v>
      </c>
      <c r="D189" s="16">
        <v>2.8000000000000001E-2</v>
      </c>
      <c r="E189" s="16">
        <v>1540</v>
      </c>
      <c r="F189" s="16">
        <v>1310</v>
      </c>
      <c r="G189" s="16">
        <v>1540</v>
      </c>
      <c r="H189" s="16">
        <v>1130</v>
      </c>
      <c r="I189">
        <f>Inputs_refs!$B$1-A189</f>
        <v>52.5</v>
      </c>
      <c r="J189" s="9">
        <f t="shared" si="51"/>
        <v>-0.14935064935064934</v>
      </c>
      <c r="K189" s="10">
        <f t="shared" si="52"/>
        <v>0.85064935064935066</v>
      </c>
      <c r="L189" s="11">
        <f t="shared" si="53"/>
        <v>-230</v>
      </c>
      <c r="N189" s="9">
        <f t="shared" si="54"/>
        <v>0.26623376623376621</v>
      </c>
      <c r="O189" s="12">
        <f t="shared" si="55"/>
        <v>0.73376623376623373</v>
      </c>
      <c r="P189" s="11">
        <f t="shared" si="56"/>
        <v>-410</v>
      </c>
      <c r="R189" s="35">
        <f t="shared" si="57"/>
        <v>-6400</v>
      </c>
      <c r="S189" s="38">
        <f t="shared" si="58"/>
        <v>-0.20779220779220781</v>
      </c>
      <c r="V189" s="10"/>
      <c r="W189" s="11">
        <f t="shared" si="59"/>
        <v>1129.2897352364628</v>
      </c>
      <c r="X189" s="11">
        <f t="shared" si="60"/>
        <v>-6.2855288808603982E-4</v>
      </c>
      <c r="Z189" s="35">
        <f t="shared" si="61"/>
        <v>-6449.441242648918</v>
      </c>
      <c r="AA189" s="56">
        <f t="shared" si="49"/>
        <v>-0.20939744294314669</v>
      </c>
      <c r="AB189" s="9">
        <f t="shared" si="62"/>
        <v>-7.6659730337525246E-3</v>
      </c>
      <c r="AC189" s="9"/>
      <c r="AD189" s="17">
        <f t="shared" si="63"/>
        <v>-7.6659730337525246E-3</v>
      </c>
      <c r="AE189" s="102">
        <f t="shared" si="50"/>
        <v>1.6052351509388829E-3</v>
      </c>
      <c r="AF189" s="18">
        <f t="shared" si="64"/>
        <v>0.13740458015267176</v>
      </c>
      <c r="AG189" s="9">
        <f t="shared" si="65"/>
        <v>7.3632328151810311E-3</v>
      </c>
    </row>
    <row r="190" spans="1:33" x14ac:dyDescent="0.2">
      <c r="A190" s="16">
        <v>1969</v>
      </c>
      <c r="B190" s="16">
        <v>12500</v>
      </c>
      <c r="C190" s="16">
        <v>0.04</v>
      </c>
      <c r="D190" s="16">
        <v>2.8000000000000001E-2</v>
      </c>
      <c r="E190" s="16">
        <v>2570</v>
      </c>
      <c r="F190" s="16">
        <v>2200</v>
      </c>
      <c r="G190" s="16">
        <v>2570</v>
      </c>
      <c r="H190" s="16">
        <v>1900</v>
      </c>
      <c r="I190">
        <f>Inputs_refs!$B$1-A190</f>
        <v>52.5</v>
      </c>
      <c r="J190" s="9">
        <f t="shared" si="51"/>
        <v>-0.14396887159533073</v>
      </c>
      <c r="K190" s="10">
        <f t="shared" si="52"/>
        <v>0.85603112840466922</v>
      </c>
      <c r="L190" s="11">
        <f t="shared" si="53"/>
        <v>-370</v>
      </c>
      <c r="N190" s="9">
        <f t="shared" si="54"/>
        <v>0.26070038910505838</v>
      </c>
      <c r="O190" s="12">
        <f t="shared" si="55"/>
        <v>0.73929961089494167</v>
      </c>
      <c r="P190" s="11">
        <f t="shared" si="56"/>
        <v>-670</v>
      </c>
      <c r="R190" s="35">
        <f t="shared" si="57"/>
        <v>-10400</v>
      </c>
      <c r="S190" s="38">
        <f t="shared" si="58"/>
        <v>-0.20233463035019456</v>
      </c>
      <c r="V190" s="10"/>
      <c r="W190" s="11">
        <f t="shared" si="59"/>
        <v>1896.5171126108535</v>
      </c>
      <c r="X190" s="11">
        <f t="shared" si="60"/>
        <v>-1.8330986258665929E-3</v>
      </c>
      <c r="Z190" s="35">
        <f t="shared" si="61"/>
        <v>-10505.931857883676</v>
      </c>
      <c r="AA190" s="56">
        <f t="shared" si="49"/>
        <v>-0.2043955614374256</v>
      </c>
      <c r="AB190" s="9">
        <f t="shared" si="62"/>
        <v>-1.0083052062077106E-2</v>
      </c>
      <c r="AC190" s="9"/>
      <c r="AD190" s="17">
        <f t="shared" si="63"/>
        <v>-1.0083052062077106E-2</v>
      </c>
      <c r="AE190" s="102">
        <f t="shared" si="50"/>
        <v>2.0609310872310438E-3</v>
      </c>
      <c r="AF190" s="18">
        <f t="shared" si="64"/>
        <v>0.13636363636363635</v>
      </c>
      <c r="AG190" s="9">
        <f t="shared" si="65"/>
        <v>7.3033735096418306E-3</v>
      </c>
    </row>
    <row r="191" spans="1:33" x14ac:dyDescent="0.2">
      <c r="A191" s="16">
        <v>1969</v>
      </c>
      <c r="B191" s="16">
        <v>17500</v>
      </c>
      <c r="C191" s="16">
        <v>0.04</v>
      </c>
      <c r="D191" s="16">
        <v>2.8000000000000001E-2</v>
      </c>
      <c r="E191" s="16">
        <v>3610</v>
      </c>
      <c r="F191" s="16">
        <v>3090</v>
      </c>
      <c r="G191" s="16">
        <v>3610</v>
      </c>
      <c r="H191" s="16">
        <v>2670</v>
      </c>
      <c r="I191">
        <f>Inputs_refs!$B$1-A191</f>
        <v>52.5</v>
      </c>
      <c r="J191" s="9">
        <f t="shared" si="51"/>
        <v>-0.1440443213296399</v>
      </c>
      <c r="K191" s="10">
        <f t="shared" si="52"/>
        <v>0.85595567867036015</v>
      </c>
      <c r="L191" s="11">
        <f t="shared" si="53"/>
        <v>-520</v>
      </c>
      <c r="N191" s="9">
        <f t="shared" si="54"/>
        <v>0.26038781163434904</v>
      </c>
      <c r="O191" s="12">
        <f t="shared" si="55"/>
        <v>0.73961218836565101</v>
      </c>
      <c r="P191" s="11">
        <f t="shared" si="56"/>
        <v>-940</v>
      </c>
      <c r="R191" s="35">
        <f t="shared" si="57"/>
        <v>-14600</v>
      </c>
      <c r="S191" s="38">
        <f t="shared" si="58"/>
        <v>-0.20221606648199447</v>
      </c>
      <c r="V191" s="10"/>
      <c r="W191" s="11">
        <f t="shared" si="59"/>
        <v>2663.7444899852444</v>
      </c>
      <c r="X191" s="11">
        <f t="shared" si="60"/>
        <v>-2.3428876459758805E-3</v>
      </c>
      <c r="Z191" s="35">
        <f t="shared" si="61"/>
        <v>-14762.422473118444</v>
      </c>
      <c r="AA191" s="56">
        <f t="shared" si="49"/>
        <v>-0.20446568522324715</v>
      </c>
      <c r="AB191" s="9">
        <f t="shared" si="62"/>
        <v>-1.100242683165357E-2</v>
      </c>
      <c r="AC191" s="9"/>
      <c r="AD191" s="17">
        <f t="shared" si="63"/>
        <v>-1.100242683165357E-2</v>
      </c>
      <c r="AE191" s="102">
        <f t="shared" si="50"/>
        <v>2.2496187412526791E-3</v>
      </c>
      <c r="AF191" s="18">
        <f t="shared" si="64"/>
        <v>0.13592233009708737</v>
      </c>
      <c r="AG191" s="9">
        <f t="shared" si="65"/>
        <v>7.2780169495829661E-3</v>
      </c>
    </row>
    <row r="192" spans="1:33" x14ac:dyDescent="0.2">
      <c r="A192" s="16">
        <v>1969</v>
      </c>
      <c r="B192" s="16">
        <v>22500</v>
      </c>
      <c r="C192" s="16">
        <v>0.04</v>
      </c>
      <c r="D192" s="16">
        <v>2.8000000000000001E-2</v>
      </c>
      <c r="E192" s="16">
        <v>4640</v>
      </c>
      <c r="F192" s="16">
        <v>3960</v>
      </c>
      <c r="G192" s="16">
        <v>4640</v>
      </c>
      <c r="H192" s="16">
        <v>3420</v>
      </c>
      <c r="I192">
        <f>Inputs_refs!$B$1-A192</f>
        <v>52.5</v>
      </c>
      <c r="J192" s="9">
        <f t="shared" si="51"/>
        <v>-0.14655172413793102</v>
      </c>
      <c r="K192" s="10">
        <f t="shared" si="52"/>
        <v>0.85344827586206895</v>
      </c>
      <c r="L192" s="11">
        <f t="shared" si="53"/>
        <v>-680</v>
      </c>
      <c r="N192" s="9">
        <f t="shared" si="54"/>
        <v>0.26293103448275862</v>
      </c>
      <c r="O192" s="12">
        <f t="shared" si="55"/>
        <v>0.73706896551724133</v>
      </c>
      <c r="P192" s="11">
        <f t="shared" si="56"/>
        <v>-1220</v>
      </c>
      <c r="R192" s="35">
        <f t="shared" si="57"/>
        <v>-19000</v>
      </c>
      <c r="S192" s="38">
        <f t="shared" si="58"/>
        <v>-0.20474137931034483</v>
      </c>
      <c r="V192" s="10"/>
      <c r="W192" s="11">
        <f t="shared" si="59"/>
        <v>3413.7308026995365</v>
      </c>
      <c r="X192" s="11">
        <f t="shared" si="60"/>
        <v>-1.8330986258665131E-3</v>
      </c>
      <c r="Z192" s="35">
        <f t="shared" si="61"/>
        <v>-19190.677344190626</v>
      </c>
      <c r="AA192" s="56">
        <f t="shared" si="49"/>
        <v>-0.20679609207101968</v>
      </c>
      <c r="AB192" s="9">
        <f t="shared" si="62"/>
        <v>-9.9359361199591913E-3</v>
      </c>
      <c r="AC192" s="9"/>
      <c r="AD192" s="17">
        <f t="shared" si="63"/>
        <v>-9.9359361199591913E-3</v>
      </c>
      <c r="AE192" s="102">
        <f t="shared" si="50"/>
        <v>2.0547127606748428E-3</v>
      </c>
      <c r="AF192" s="18">
        <f t="shared" si="64"/>
        <v>0.13636363636363635</v>
      </c>
      <c r="AG192" s="9">
        <f t="shared" si="65"/>
        <v>7.3033735096418306E-3</v>
      </c>
    </row>
    <row r="193" spans="1:33" x14ac:dyDescent="0.2">
      <c r="A193" s="16">
        <v>1969</v>
      </c>
      <c r="B193" s="16">
        <v>27500</v>
      </c>
      <c r="C193" s="16">
        <v>0.04</v>
      </c>
      <c r="D193" s="16">
        <v>2.8000000000000001E-2</v>
      </c>
      <c r="E193" s="16">
        <v>5680</v>
      </c>
      <c r="F193" s="16">
        <v>4850</v>
      </c>
      <c r="G193" s="16">
        <v>5680</v>
      </c>
      <c r="H193" s="16">
        <v>4200</v>
      </c>
      <c r="I193">
        <f>Inputs_refs!$B$1-A193</f>
        <v>52.5</v>
      </c>
      <c r="J193" s="9">
        <f t="shared" si="51"/>
        <v>-0.14612676056338028</v>
      </c>
      <c r="K193" s="10">
        <f t="shared" si="52"/>
        <v>0.85387323943661975</v>
      </c>
      <c r="L193" s="11">
        <f t="shared" si="53"/>
        <v>-830</v>
      </c>
      <c r="N193" s="9">
        <f t="shared" si="54"/>
        <v>0.26056338028169013</v>
      </c>
      <c r="O193" s="12">
        <f t="shared" si="55"/>
        <v>0.73943661971830987</v>
      </c>
      <c r="P193" s="11">
        <f t="shared" si="56"/>
        <v>-1480</v>
      </c>
      <c r="R193" s="35">
        <f t="shared" si="57"/>
        <v>-23100</v>
      </c>
      <c r="S193" s="38">
        <f t="shared" si="58"/>
        <v>-0.20334507042253522</v>
      </c>
      <c r="V193" s="10"/>
      <c r="W193" s="11">
        <f t="shared" si="59"/>
        <v>4180.958180073927</v>
      </c>
      <c r="X193" s="11">
        <f t="shared" si="60"/>
        <v>-4.5337666490650012E-3</v>
      </c>
      <c r="Z193" s="35">
        <f t="shared" si="61"/>
        <v>-23447.16795942538</v>
      </c>
      <c r="AA193" s="56">
        <f t="shared" si="49"/>
        <v>-0.20640112640339242</v>
      </c>
      <c r="AB193" s="9">
        <f t="shared" si="62"/>
        <v>-1.4806391971352098E-2</v>
      </c>
      <c r="AC193" s="9"/>
      <c r="AD193" s="17">
        <f t="shared" si="63"/>
        <v>-1.4806391971352098E-2</v>
      </c>
      <c r="AE193" s="102">
        <f t="shared" si="50"/>
        <v>3.056055980857203E-3</v>
      </c>
      <c r="AF193" s="18">
        <f t="shared" si="64"/>
        <v>0.13402061855670103</v>
      </c>
      <c r="AG193" s="9">
        <f t="shared" si="65"/>
        <v>7.1688890238008618E-3</v>
      </c>
    </row>
    <row r="194" spans="1:33" x14ac:dyDescent="0.2">
      <c r="A194" s="16">
        <v>1969</v>
      </c>
      <c r="B194" s="16">
        <v>32500</v>
      </c>
      <c r="C194" s="16">
        <v>0.04</v>
      </c>
      <c r="D194" s="16">
        <v>2.8000000000000001E-2</v>
      </c>
      <c r="E194" s="16">
        <v>6710</v>
      </c>
      <c r="F194" s="16">
        <v>5670</v>
      </c>
      <c r="G194" s="16">
        <v>6710</v>
      </c>
      <c r="H194" s="16">
        <v>4910</v>
      </c>
      <c r="I194">
        <f>Inputs_refs!$B$1-A194</f>
        <v>52.5</v>
      </c>
      <c r="J194" s="9">
        <f t="shared" si="51"/>
        <v>-0.15499254843517138</v>
      </c>
      <c r="K194" s="10">
        <f t="shared" si="52"/>
        <v>0.84500745156482859</v>
      </c>
      <c r="L194" s="11">
        <f t="shared" si="53"/>
        <v>-1040</v>
      </c>
      <c r="N194" s="9">
        <f t="shared" si="54"/>
        <v>0.26825633383010433</v>
      </c>
      <c r="O194" s="12">
        <f t="shared" si="55"/>
        <v>0.73174366616989572</v>
      </c>
      <c r="P194" s="11">
        <f t="shared" si="56"/>
        <v>-1800</v>
      </c>
      <c r="R194" s="35">
        <f t="shared" si="57"/>
        <v>-28400</v>
      </c>
      <c r="S194" s="38">
        <f t="shared" si="58"/>
        <v>-0.21162444113263784</v>
      </c>
      <c r="V194" s="10"/>
      <c r="W194" s="11">
        <f t="shared" si="59"/>
        <v>4887.8418311379728</v>
      </c>
      <c r="X194" s="11">
        <f t="shared" si="60"/>
        <v>-4.5128653486817098E-3</v>
      </c>
      <c r="Z194" s="35">
        <f t="shared" si="61"/>
        <v>-28804.833470091122</v>
      </c>
      <c r="AA194" s="56">
        <f t="shared" si="49"/>
        <v>-0.21464108397981463</v>
      </c>
      <c r="AB194" s="9">
        <f t="shared" si="62"/>
        <v>-1.4054358984976322E-2</v>
      </c>
      <c r="AC194" s="9"/>
      <c r="AD194" s="17">
        <f t="shared" si="63"/>
        <v>-1.4054358984976322E-2</v>
      </c>
      <c r="AE194" s="102">
        <f t="shared" si="50"/>
        <v>3.016642847176787E-3</v>
      </c>
      <c r="AF194" s="18">
        <f t="shared" si="64"/>
        <v>0.13403880070546736</v>
      </c>
      <c r="AG194" s="9">
        <f t="shared" si="65"/>
        <v>7.1699313109142571E-3</v>
      </c>
    </row>
    <row r="195" spans="1:33" x14ac:dyDescent="0.2">
      <c r="A195" s="16">
        <v>1969</v>
      </c>
      <c r="B195" s="16">
        <v>37500</v>
      </c>
      <c r="C195" s="16">
        <v>0.04</v>
      </c>
      <c r="D195" s="16">
        <v>2.8000000000000001E-2</v>
      </c>
      <c r="E195" s="16">
        <v>7740</v>
      </c>
      <c r="F195" s="16">
        <v>6230</v>
      </c>
      <c r="G195" s="16">
        <v>7740</v>
      </c>
      <c r="H195" s="16">
        <v>5420</v>
      </c>
      <c r="I195">
        <f>Inputs_refs!$B$1-A195</f>
        <v>52.5</v>
      </c>
      <c r="J195" s="9">
        <f t="shared" si="51"/>
        <v>-0.19509043927648578</v>
      </c>
      <c r="K195" s="10">
        <f t="shared" si="52"/>
        <v>0.80490956072351416</v>
      </c>
      <c r="L195" s="11">
        <f t="shared" si="53"/>
        <v>-1510</v>
      </c>
      <c r="N195" s="9">
        <f t="shared" si="54"/>
        <v>0.29974160206718348</v>
      </c>
      <c r="O195" s="12">
        <f t="shared" si="55"/>
        <v>0.70025839793281652</v>
      </c>
      <c r="P195" s="11">
        <f t="shared" si="56"/>
        <v>-2320</v>
      </c>
      <c r="R195" s="35">
        <f t="shared" si="57"/>
        <v>-38300</v>
      </c>
      <c r="S195" s="38">
        <f t="shared" si="58"/>
        <v>-0.24741602067183463</v>
      </c>
      <c r="V195" s="10"/>
      <c r="W195" s="11">
        <f t="shared" si="59"/>
        <v>5370.5916416207356</v>
      </c>
      <c r="X195" s="11">
        <f t="shared" si="60"/>
        <v>-9.1159332803070897E-3</v>
      </c>
      <c r="Z195" s="35">
        <f t="shared" si="61"/>
        <v>-38995.434306643336</v>
      </c>
      <c r="AA195" s="56">
        <f t="shared" ref="AA195:AA258" si="66">(Z195)/(E195*20)</f>
        <v>-0.25190849035299312</v>
      </c>
      <c r="AB195" s="9">
        <f t="shared" si="62"/>
        <v>-1.7833736667086184E-2</v>
      </c>
      <c r="AC195" s="9"/>
      <c r="AD195" s="17">
        <f t="shared" si="63"/>
        <v>-1.7833736667086184E-2</v>
      </c>
      <c r="AE195" s="102">
        <f t="shared" ref="AE195:AE258" si="67">S195-AA195</f>
        <v>4.4924696811584897E-3</v>
      </c>
      <c r="AF195" s="18">
        <f t="shared" si="64"/>
        <v>0.13001605136436598</v>
      </c>
      <c r="AG195" s="9">
        <f t="shared" si="65"/>
        <v>6.9398332312070599E-3</v>
      </c>
    </row>
    <row r="196" spans="1:33" x14ac:dyDescent="0.2">
      <c r="A196" s="16">
        <v>1969</v>
      </c>
      <c r="B196" s="16">
        <v>42500</v>
      </c>
      <c r="C196" s="16">
        <v>0.04</v>
      </c>
      <c r="D196" s="16">
        <v>2.8000000000000001E-2</v>
      </c>
      <c r="E196" s="16">
        <v>8770</v>
      </c>
      <c r="F196" s="16">
        <v>6590</v>
      </c>
      <c r="G196" s="16">
        <v>8770</v>
      </c>
      <c r="H196" s="16">
        <v>5780</v>
      </c>
      <c r="I196">
        <f>Inputs_refs!$B$1-A196</f>
        <v>52.5</v>
      </c>
      <c r="J196" s="9">
        <f t="shared" ref="J196:J259" si="68">-(E196-F196)/E196</f>
        <v>-0.24857468643101482</v>
      </c>
      <c r="K196" s="10">
        <f t="shared" ref="K196:K259" si="69">F196/E196</f>
        <v>0.75142531356898523</v>
      </c>
      <c r="L196" s="11">
        <f t="shared" ref="L196:L259" si="70">F196-E196</f>
        <v>-2180</v>
      </c>
      <c r="N196" s="9">
        <f t="shared" ref="N196:N259" si="71">(G196-H196)/G196</f>
        <v>0.34093500570125429</v>
      </c>
      <c r="O196" s="12">
        <f t="shared" ref="O196:O259" si="72">H196/G196</f>
        <v>0.65906499429874577</v>
      </c>
      <c r="P196" s="11">
        <f t="shared" ref="P196:P259" si="73">H196-G196</f>
        <v>-2990</v>
      </c>
      <c r="R196" s="35">
        <f t="shared" ref="R196:R259" si="74">20*(L196+P196)/2</f>
        <v>-51700</v>
      </c>
      <c r="S196" s="38">
        <f t="shared" ref="S196:S259" si="75">(R196)/(E196*20)</f>
        <v>-0.29475484606613456</v>
      </c>
      <c r="V196" s="10"/>
      <c r="W196" s="11">
        <f t="shared" ref="W196:W259" si="76">F196*$V$2^(19)</f>
        <v>5680.9308055025112</v>
      </c>
      <c r="X196" s="11">
        <f t="shared" ref="X196:X259" si="77">(W196-H196)/H196</f>
        <v>-1.7139999048008434E-2</v>
      </c>
      <c r="Z196" s="35">
        <f t="shared" ref="Z196:Z259" si="78">-(E196*20-F196*(1-$V$2^(20))/(1-$V$2))</f>
        <v>-52903.677701569744</v>
      </c>
      <c r="AA196" s="56">
        <f t="shared" si="66"/>
        <v>-0.30161731870906355</v>
      </c>
      <c r="AB196" s="9">
        <f t="shared" ref="AB196:AB259" si="79">(R196-Z196)/Z196</f>
        <v>-2.275225001104279E-2</v>
      </c>
      <c r="AC196" s="9"/>
      <c r="AD196" s="17">
        <f t="shared" ref="AD196:AD259" si="80">(R196-Z196)/Z196</f>
        <v>-2.275225001104279E-2</v>
      </c>
      <c r="AE196" s="102">
        <f t="shared" si="67"/>
        <v>6.8624726429289962E-3</v>
      </c>
      <c r="AF196" s="18">
        <f t="shared" ref="AF196:AF259" si="81">(F196-H196)/F196</f>
        <v>0.12291350531107739</v>
      </c>
      <c r="AG196" s="9">
        <f t="shared" ref="AG196:AG259" si="82">1-(1-AF196)^(1/20)</f>
        <v>6.5360299169430203E-3</v>
      </c>
    </row>
    <row r="197" spans="1:33" x14ac:dyDescent="0.2">
      <c r="A197" s="16">
        <v>1969</v>
      </c>
      <c r="B197" s="16">
        <v>47500</v>
      </c>
      <c r="C197" s="16">
        <v>0.04</v>
      </c>
      <c r="D197" s="16">
        <v>2.8000000000000001E-2</v>
      </c>
      <c r="E197" s="16">
        <v>9810</v>
      </c>
      <c r="F197" s="16">
        <v>6960</v>
      </c>
      <c r="G197" s="16">
        <v>9810</v>
      </c>
      <c r="H197" s="16">
        <v>6150</v>
      </c>
      <c r="I197">
        <f>Inputs_refs!$B$1-A197</f>
        <v>52.5</v>
      </c>
      <c r="J197" s="9">
        <f t="shared" si="68"/>
        <v>-0.29051987767584098</v>
      </c>
      <c r="K197" s="10">
        <f t="shared" si="69"/>
        <v>0.70948012232415902</v>
      </c>
      <c r="L197" s="11">
        <f t="shared" si="70"/>
        <v>-2850</v>
      </c>
      <c r="N197" s="9">
        <f t="shared" si="71"/>
        <v>0.37308868501529052</v>
      </c>
      <c r="O197" s="12">
        <f t="shared" si="72"/>
        <v>0.62691131498470953</v>
      </c>
      <c r="P197" s="11">
        <f t="shared" si="73"/>
        <v>-3660</v>
      </c>
      <c r="R197" s="35">
        <f t="shared" si="74"/>
        <v>-65100</v>
      </c>
      <c r="S197" s="38">
        <f t="shared" si="75"/>
        <v>-0.33180428134556578</v>
      </c>
      <c r="V197" s="10"/>
      <c r="W197" s="11">
        <f t="shared" si="76"/>
        <v>5999.890501714337</v>
      </c>
      <c r="X197" s="11">
        <f t="shared" si="77"/>
        <v>-2.4408048501733819E-2</v>
      </c>
      <c r="Z197" s="35">
        <f t="shared" si="78"/>
        <v>-66826.038968577457</v>
      </c>
      <c r="AA197" s="56">
        <f t="shared" si="66"/>
        <v>-0.34060162573179131</v>
      </c>
      <c r="AB197" s="9">
        <f t="shared" si="79"/>
        <v>-2.5828838506933877E-2</v>
      </c>
      <c r="AC197" s="9"/>
      <c r="AD197" s="17">
        <f t="shared" si="80"/>
        <v>-2.5828838506933877E-2</v>
      </c>
      <c r="AE197" s="102">
        <f t="shared" si="67"/>
        <v>8.7973443862255363E-3</v>
      </c>
      <c r="AF197" s="18">
        <f t="shared" si="81"/>
        <v>0.11637931034482758</v>
      </c>
      <c r="AG197" s="9">
        <f t="shared" si="82"/>
        <v>6.1672734407979268E-3</v>
      </c>
    </row>
    <row r="198" spans="1:33" x14ac:dyDescent="0.2">
      <c r="A198" s="16">
        <v>1969</v>
      </c>
      <c r="B198" s="16">
        <v>52500</v>
      </c>
      <c r="C198" s="16">
        <v>0.04</v>
      </c>
      <c r="D198" s="16">
        <v>2.8000000000000001E-2</v>
      </c>
      <c r="E198" s="16">
        <v>10810</v>
      </c>
      <c r="F198" s="16">
        <v>7330</v>
      </c>
      <c r="G198" s="16">
        <v>10810</v>
      </c>
      <c r="H198" s="16">
        <v>6520</v>
      </c>
      <c r="I198">
        <f>Inputs_refs!$B$1-A198</f>
        <v>52.5</v>
      </c>
      <c r="J198" s="9">
        <f t="shared" si="68"/>
        <v>-0.32192414431082333</v>
      </c>
      <c r="K198" s="10">
        <f t="shared" si="69"/>
        <v>0.67807585568917672</v>
      </c>
      <c r="L198" s="11">
        <f t="shared" si="70"/>
        <v>-3480</v>
      </c>
      <c r="N198" s="9">
        <f t="shared" si="71"/>
        <v>0.39685476410730802</v>
      </c>
      <c r="O198" s="12">
        <f t="shared" si="72"/>
        <v>0.60314523589269198</v>
      </c>
      <c r="P198" s="11">
        <f t="shared" si="73"/>
        <v>-4290</v>
      </c>
      <c r="R198" s="35">
        <f t="shared" si="74"/>
        <v>-77700</v>
      </c>
      <c r="S198" s="38">
        <f t="shared" si="75"/>
        <v>-0.35938945420906571</v>
      </c>
      <c r="V198" s="10"/>
      <c r="W198" s="11">
        <f t="shared" si="76"/>
        <v>6318.8501979261619</v>
      </c>
      <c r="X198" s="11">
        <f t="shared" si="77"/>
        <v>-3.0851196637091741E-2</v>
      </c>
      <c r="Z198" s="35">
        <f t="shared" si="78"/>
        <v>-79948.40023558517</v>
      </c>
      <c r="AA198" s="56">
        <f t="shared" si="66"/>
        <v>-0.36978908527097676</v>
      </c>
      <c r="AB198" s="9">
        <f t="shared" si="79"/>
        <v>-2.8123142288773443E-2</v>
      </c>
      <c r="AC198" s="9"/>
      <c r="AD198" s="17">
        <f t="shared" si="80"/>
        <v>-2.8123142288773443E-2</v>
      </c>
      <c r="AE198" s="102">
        <f t="shared" si="67"/>
        <v>1.0399631061911052E-2</v>
      </c>
      <c r="AF198" s="18">
        <f t="shared" si="81"/>
        <v>0.11050477489768076</v>
      </c>
      <c r="AG198" s="9">
        <f t="shared" si="82"/>
        <v>5.8379495564080397E-3</v>
      </c>
    </row>
    <row r="199" spans="1:33" x14ac:dyDescent="0.2">
      <c r="A199" s="16">
        <v>1969</v>
      </c>
      <c r="B199" s="16">
        <v>57500</v>
      </c>
      <c r="C199" s="16">
        <v>0.04</v>
      </c>
      <c r="D199" s="16">
        <v>2.8000000000000001E-2</v>
      </c>
      <c r="E199" s="16">
        <v>11500</v>
      </c>
      <c r="F199" s="16">
        <v>7690</v>
      </c>
      <c r="G199" s="16">
        <v>11500</v>
      </c>
      <c r="H199" s="16">
        <v>6880</v>
      </c>
      <c r="I199">
        <f>Inputs_refs!$B$1-A199</f>
        <v>52.5</v>
      </c>
      <c r="J199" s="9">
        <f t="shared" si="68"/>
        <v>-0.33130434782608698</v>
      </c>
      <c r="K199" s="10">
        <f t="shared" si="69"/>
        <v>0.66869565217391302</v>
      </c>
      <c r="L199" s="11">
        <f t="shared" si="70"/>
        <v>-3810</v>
      </c>
      <c r="N199" s="9">
        <f t="shared" si="71"/>
        <v>0.4017391304347826</v>
      </c>
      <c r="O199" s="12">
        <f t="shared" si="72"/>
        <v>0.5982608695652174</v>
      </c>
      <c r="P199" s="11">
        <f t="shared" si="73"/>
        <v>-4620</v>
      </c>
      <c r="R199" s="35">
        <f t="shared" si="74"/>
        <v>-84300</v>
      </c>
      <c r="S199" s="38">
        <f t="shared" si="75"/>
        <v>-0.36652173913043479</v>
      </c>
      <c r="V199" s="10"/>
      <c r="W199" s="11">
        <f t="shared" si="76"/>
        <v>6629.1893618079375</v>
      </c>
      <c r="X199" s="11">
        <f t="shared" si="77"/>
        <v>-3.6455034620939311E-2</v>
      </c>
      <c r="Z199" s="35">
        <f t="shared" si="78"/>
        <v>-87056.643630511593</v>
      </c>
      <c r="AA199" s="56">
        <f t="shared" si="66"/>
        <v>-0.37850714621961562</v>
      </c>
      <c r="AB199" s="9">
        <f t="shared" si="79"/>
        <v>-3.1664942680439442E-2</v>
      </c>
      <c r="AC199" s="9"/>
      <c r="AD199" s="17">
        <f t="shared" si="80"/>
        <v>-3.1664942680439442E-2</v>
      </c>
      <c r="AE199" s="102">
        <f t="shared" si="67"/>
        <v>1.1985407089180833E-2</v>
      </c>
      <c r="AF199" s="18">
        <f t="shared" si="81"/>
        <v>0.10533159947984395</v>
      </c>
      <c r="AG199" s="9">
        <f t="shared" si="82"/>
        <v>5.5496500586850184E-3</v>
      </c>
    </row>
    <row r="200" spans="1:33" x14ac:dyDescent="0.2">
      <c r="A200" s="16">
        <v>1969</v>
      </c>
      <c r="B200" s="16">
        <v>62500</v>
      </c>
      <c r="C200" s="16">
        <v>0.04</v>
      </c>
      <c r="D200" s="16">
        <v>2.8000000000000001E-2</v>
      </c>
      <c r="E200" s="16">
        <v>11870</v>
      </c>
      <c r="F200" s="16">
        <v>8040</v>
      </c>
      <c r="G200" s="16">
        <v>11870</v>
      </c>
      <c r="H200" s="16">
        <v>7230</v>
      </c>
      <c r="I200">
        <f>Inputs_refs!$B$1-A200</f>
        <v>52.5</v>
      </c>
      <c r="J200" s="9">
        <f t="shared" si="68"/>
        <v>-0.32266217354675653</v>
      </c>
      <c r="K200" s="10">
        <f t="shared" si="69"/>
        <v>0.67733782645324347</v>
      </c>
      <c r="L200" s="11">
        <f t="shared" si="70"/>
        <v>-3830</v>
      </c>
      <c r="N200" s="9">
        <f t="shared" si="71"/>
        <v>0.39090143218197138</v>
      </c>
      <c r="O200" s="12">
        <f t="shared" si="72"/>
        <v>0.60909856781802862</v>
      </c>
      <c r="P200" s="11">
        <f t="shared" si="73"/>
        <v>-4640</v>
      </c>
      <c r="R200" s="35">
        <f t="shared" si="74"/>
        <v>-84700</v>
      </c>
      <c r="S200" s="38">
        <f t="shared" si="75"/>
        <v>-0.35678180286436395</v>
      </c>
      <c r="V200" s="10"/>
      <c r="W200" s="11">
        <f t="shared" si="76"/>
        <v>6930.9079933596649</v>
      </c>
      <c r="X200" s="11">
        <f t="shared" si="77"/>
        <v>-4.136818902355948E-2</v>
      </c>
      <c r="Z200" s="35">
        <f t="shared" si="78"/>
        <v>-87950.769153356727</v>
      </c>
      <c r="AA200" s="56">
        <f t="shared" si="66"/>
        <v>-0.37047501749518419</v>
      </c>
      <c r="AB200" s="9">
        <f t="shared" si="79"/>
        <v>-3.696123620804808E-2</v>
      </c>
      <c r="AC200" s="9"/>
      <c r="AD200" s="17">
        <f t="shared" si="80"/>
        <v>-3.696123620804808E-2</v>
      </c>
      <c r="AE200" s="102">
        <f t="shared" si="67"/>
        <v>1.3693214630820238E-2</v>
      </c>
      <c r="AF200" s="18">
        <f t="shared" si="81"/>
        <v>0.10074626865671642</v>
      </c>
      <c r="AG200" s="9">
        <f t="shared" si="82"/>
        <v>5.2954318568574354E-3</v>
      </c>
    </row>
    <row r="201" spans="1:33" s="29" customFormat="1" x14ac:dyDescent="0.2">
      <c r="A201" s="29">
        <v>1969</v>
      </c>
      <c r="B201" s="29">
        <v>67500</v>
      </c>
      <c r="C201" s="29">
        <v>0.04</v>
      </c>
      <c r="D201" s="29">
        <v>2.8000000000000001E-2</v>
      </c>
      <c r="E201" s="29">
        <v>12190</v>
      </c>
      <c r="F201" s="29">
        <v>8360</v>
      </c>
      <c r="G201" s="29">
        <v>12190</v>
      </c>
      <c r="H201" s="29">
        <v>7550</v>
      </c>
      <c r="I201" s="29">
        <f>Inputs_refs!$B$1-A201</f>
        <v>52.5</v>
      </c>
      <c r="J201" s="88">
        <f t="shared" si="68"/>
        <v>-0.31419196062346183</v>
      </c>
      <c r="K201" s="89">
        <f t="shared" si="69"/>
        <v>0.68580803937653811</v>
      </c>
      <c r="L201" s="90">
        <f t="shared" si="70"/>
        <v>-3830</v>
      </c>
      <c r="N201" s="88">
        <f t="shared" si="71"/>
        <v>0.38063986874487282</v>
      </c>
      <c r="O201" s="91">
        <f t="shared" si="72"/>
        <v>0.61936013125512712</v>
      </c>
      <c r="P201" s="90">
        <f t="shared" si="73"/>
        <v>-4640</v>
      </c>
      <c r="R201" s="90">
        <f t="shared" si="74"/>
        <v>-84700</v>
      </c>
      <c r="S201" s="92">
        <f t="shared" si="75"/>
        <v>-0.34741591468416733</v>
      </c>
      <c r="V201" s="89"/>
      <c r="W201" s="90">
        <f t="shared" si="76"/>
        <v>7206.765027921243</v>
      </c>
      <c r="X201" s="90">
        <f t="shared" si="77"/>
        <v>-4.5461585705795629E-2</v>
      </c>
      <c r="Z201" s="90">
        <f t="shared" si="78"/>
        <v>-88402.541059957992</v>
      </c>
      <c r="AA201" s="93">
        <f t="shared" si="66"/>
        <v>-0.36260271148465134</v>
      </c>
      <c r="AB201" s="88">
        <f t="shared" si="79"/>
        <v>-4.1882744721634037E-2</v>
      </c>
      <c r="AC201" s="88"/>
      <c r="AD201" s="94">
        <f t="shared" si="80"/>
        <v>-4.1882744721634037E-2</v>
      </c>
      <c r="AE201" s="102">
        <f t="shared" si="67"/>
        <v>1.5186796800484015E-2</v>
      </c>
      <c r="AF201" s="95">
        <f t="shared" si="81"/>
        <v>9.6889952153110054E-2</v>
      </c>
      <c r="AG201" s="88">
        <f t="shared" si="82"/>
        <v>5.0825829341026862E-3</v>
      </c>
    </row>
    <row r="202" spans="1:33" s="29" customFormat="1" x14ac:dyDescent="0.2">
      <c r="A202" s="29">
        <v>1969</v>
      </c>
      <c r="B202" s="29">
        <v>72500</v>
      </c>
      <c r="C202" s="29">
        <v>0.04</v>
      </c>
      <c r="D202" s="29">
        <v>2.8000000000000001E-2</v>
      </c>
      <c r="E202" s="29">
        <v>12520</v>
      </c>
      <c r="F202" s="29">
        <v>8680</v>
      </c>
      <c r="G202" s="29">
        <v>12520</v>
      </c>
      <c r="H202" s="29">
        <v>7870</v>
      </c>
      <c r="I202" s="29">
        <f>Inputs_refs!$B$1-A202</f>
        <v>52.5</v>
      </c>
      <c r="J202" s="88">
        <f t="shared" si="68"/>
        <v>-0.30670926517571884</v>
      </c>
      <c r="K202" s="89">
        <f t="shared" si="69"/>
        <v>0.69329073482428116</v>
      </c>
      <c r="L202" s="90">
        <f t="shared" si="70"/>
        <v>-3840</v>
      </c>
      <c r="N202" s="88">
        <f t="shared" si="71"/>
        <v>0.37140575079872207</v>
      </c>
      <c r="O202" s="91">
        <f t="shared" si="72"/>
        <v>0.62859424920127793</v>
      </c>
      <c r="P202" s="90">
        <f t="shared" si="73"/>
        <v>-4650</v>
      </c>
      <c r="R202" s="90">
        <f t="shared" si="74"/>
        <v>-84900</v>
      </c>
      <c r="S202" s="92">
        <f t="shared" si="75"/>
        <v>-0.33905750798722045</v>
      </c>
      <c r="V202" s="89"/>
      <c r="W202" s="90">
        <f t="shared" si="76"/>
        <v>7482.622062482822</v>
      </c>
      <c r="X202" s="90">
        <f t="shared" si="77"/>
        <v>-4.922210133636315E-2</v>
      </c>
      <c r="Z202" s="90">
        <f t="shared" si="78"/>
        <v>-89054.312966559228</v>
      </c>
      <c r="AA202" s="93">
        <f t="shared" si="66"/>
        <v>-0.3556482147226806</v>
      </c>
      <c r="AB202" s="88">
        <f t="shared" si="79"/>
        <v>-4.6649205728185372E-2</v>
      </c>
      <c r="AC202" s="88"/>
      <c r="AD202" s="94">
        <f t="shared" si="80"/>
        <v>-4.6649205728185372E-2</v>
      </c>
      <c r="AE202" s="102">
        <f t="shared" si="67"/>
        <v>1.6590706735460148E-2</v>
      </c>
      <c r="AF202" s="95">
        <f t="shared" si="81"/>
        <v>9.3317972350230413E-2</v>
      </c>
      <c r="AG202" s="88">
        <f t="shared" si="82"/>
        <v>4.8861968235341946E-3</v>
      </c>
    </row>
    <row r="203" spans="1:33" x14ac:dyDescent="0.2">
      <c r="A203" s="16">
        <v>1969</v>
      </c>
      <c r="B203" s="16">
        <v>77500</v>
      </c>
      <c r="C203" s="16">
        <v>0.04</v>
      </c>
      <c r="D203" s="16">
        <v>2.8000000000000001E-2</v>
      </c>
      <c r="E203" s="16">
        <v>12840</v>
      </c>
      <c r="F203" s="16">
        <v>9010</v>
      </c>
      <c r="G203" s="16">
        <v>12840</v>
      </c>
      <c r="H203" s="16">
        <v>8200</v>
      </c>
      <c r="I203">
        <f>Inputs_refs!$B$1-A203</f>
        <v>52.5</v>
      </c>
      <c r="J203" s="9">
        <f t="shared" si="68"/>
        <v>-0.29828660436137072</v>
      </c>
      <c r="K203" s="10">
        <f t="shared" si="69"/>
        <v>0.70171339563862933</v>
      </c>
      <c r="L203" s="11">
        <f t="shared" si="70"/>
        <v>-3830</v>
      </c>
      <c r="N203" s="9">
        <f t="shared" si="71"/>
        <v>0.36137071651090341</v>
      </c>
      <c r="O203" s="12">
        <f t="shared" si="72"/>
        <v>0.63862928348909653</v>
      </c>
      <c r="P203" s="11">
        <f t="shared" si="73"/>
        <v>-4640</v>
      </c>
      <c r="R203" s="35">
        <f t="shared" si="74"/>
        <v>-84700</v>
      </c>
      <c r="S203" s="38">
        <f t="shared" si="75"/>
        <v>-0.32982866043613707</v>
      </c>
      <c r="V203" s="10"/>
      <c r="W203" s="11">
        <f t="shared" si="76"/>
        <v>7767.0996293744502</v>
      </c>
      <c r="X203" s="11">
        <f t="shared" si="77"/>
        <v>-5.2792728125067051E-2</v>
      </c>
      <c r="Z203" s="35">
        <f t="shared" si="78"/>
        <v>-89320.202745241811</v>
      </c>
      <c r="AA203" s="56">
        <f t="shared" si="66"/>
        <v>-0.34782010414813791</v>
      </c>
      <c r="AB203" s="9">
        <f t="shared" si="79"/>
        <v>-5.1726290393893391E-2</v>
      </c>
      <c r="AC203" s="9"/>
      <c r="AD203" s="17">
        <f t="shared" si="80"/>
        <v>-5.1726290393893391E-2</v>
      </c>
      <c r="AE203" s="102">
        <f t="shared" si="67"/>
        <v>1.7991443712000843E-2</v>
      </c>
      <c r="AF203" s="18">
        <f t="shared" si="81"/>
        <v>8.990011098779134E-2</v>
      </c>
      <c r="AG203" s="9">
        <f t="shared" si="82"/>
        <v>4.6989709960051362E-3</v>
      </c>
    </row>
    <row r="204" spans="1:33" x14ac:dyDescent="0.2">
      <c r="A204" s="16">
        <v>1969</v>
      </c>
      <c r="B204" s="16">
        <v>82500</v>
      </c>
      <c r="C204" s="16">
        <v>0.04</v>
      </c>
      <c r="D204" s="16">
        <v>2.8000000000000001E-2</v>
      </c>
      <c r="E204" s="16">
        <v>13160</v>
      </c>
      <c r="F204" s="16">
        <v>9330</v>
      </c>
      <c r="G204" s="16">
        <v>13160</v>
      </c>
      <c r="H204" s="16">
        <v>8520</v>
      </c>
      <c r="I204">
        <f>Inputs_refs!$B$1-A204</f>
        <v>52.5</v>
      </c>
      <c r="J204" s="9">
        <f t="shared" si="68"/>
        <v>-0.29103343465045595</v>
      </c>
      <c r="K204" s="10">
        <f t="shared" si="69"/>
        <v>0.70896656534954405</v>
      </c>
      <c r="L204" s="11">
        <f t="shared" si="70"/>
        <v>-3830</v>
      </c>
      <c r="N204" s="9">
        <f t="shared" si="71"/>
        <v>0.35258358662613981</v>
      </c>
      <c r="O204" s="12">
        <f t="shared" si="72"/>
        <v>0.64741641337386013</v>
      </c>
      <c r="P204" s="11">
        <f t="shared" si="73"/>
        <v>-4640</v>
      </c>
      <c r="R204" s="35">
        <f t="shared" si="74"/>
        <v>-84700</v>
      </c>
      <c r="S204" s="38">
        <f t="shared" si="75"/>
        <v>-0.32180851063829785</v>
      </c>
      <c r="V204" s="10"/>
      <c r="W204" s="11">
        <f t="shared" si="76"/>
        <v>8042.9566639360291</v>
      </c>
      <c r="X204" s="11">
        <f t="shared" si="77"/>
        <v>-5.5991001885442586E-2</v>
      </c>
      <c r="Z204" s="35">
        <f t="shared" si="78"/>
        <v>-89771.974651843047</v>
      </c>
      <c r="AA204" s="56">
        <f t="shared" si="66"/>
        <v>-0.34107893104803588</v>
      </c>
      <c r="AB204" s="9">
        <f t="shared" si="79"/>
        <v>-5.649841915044606E-2</v>
      </c>
      <c r="AC204" s="9"/>
      <c r="AD204" s="17">
        <f t="shared" si="80"/>
        <v>-5.649841915044606E-2</v>
      </c>
      <c r="AE204" s="102">
        <f t="shared" si="67"/>
        <v>1.9270420409738032E-2</v>
      </c>
      <c r="AF204" s="18">
        <f t="shared" si="81"/>
        <v>8.6816720257234734E-2</v>
      </c>
      <c r="AG204" s="9">
        <f t="shared" si="82"/>
        <v>4.5306392494984804E-3</v>
      </c>
    </row>
    <row r="205" spans="1:33" x14ac:dyDescent="0.2">
      <c r="A205" s="16">
        <v>1969</v>
      </c>
      <c r="B205" s="16">
        <v>87500</v>
      </c>
      <c r="C205" s="16">
        <v>0.04</v>
      </c>
      <c r="D205" s="16">
        <v>2.8000000000000001E-2</v>
      </c>
      <c r="E205" s="16">
        <v>13490</v>
      </c>
      <c r="F205" s="16">
        <v>9650</v>
      </c>
      <c r="G205" s="16">
        <v>13490</v>
      </c>
      <c r="H205" s="16">
        <v>8840</v>
      </c>
      <c r="I205">
        <f>Inputs_refs!$B$1-A205</f>
        <v>52.5</v>
      </c>
      <c r="J205" s="9">
        <f t="shared" si="68"/>
        <v>-0.28465530022238694</v>
      </c>
      <c r="K205" s="10">
        <f t="shared" si="69"/>
        <v>0.71534469977761306</v>
      </c>
      <c r="L205" s="11">
        <f t="shared" si="70"/>
        <v>-3840</v>
      </c>
      <c r="N205" s="9">
        <f t="shared" si="71"/>
        <v>0.34469977761304671</v>
      </c>
      <c r="O205" s="12">
        <f t="shared" si="72"/>
        <v>0.65530022238695329</v>
      </c>
      <c r="P205" s="11">
        <f t="shared" si="73"/>
        <v>-4650</v>
      </c>
      <c r="R205" s="35">
        <f t="shared" si="74"/>
        <v>-84900</v>
      </c>
      <c r="S205" s="38">
        <f t="shared" si="75"/>
        <v>-0.31467753891771683</v>
      </c>
      <c r="V205" s="10"/>
      <c r="W205" s="11">
        <f t="shared" si="76"/>
        <v>8318.8136984976081</v>
      </c>
      <c r="X205" s="11">
        <f t="shared" si="77"/>
        <v>-5.8957726414297723E-2</v>
      </c>
      <c r="Z205" s="35">
        <f t="shared" si="78"/>
        <v>-90423.746558444313</v>
      </c>
      <c r="AA205" s="56">
        <f t="shared" si="66"/>
        <v>-0.33515102504983069</v>
      </c>
      <c r="AB205" s="9">
        <f t="shared" si="79"/>
        <v>-6.1087344516012776E-2</v>
      </c>
      <c r="AC205" s="9"/>
      <c r="AD205" s="17">
        <f t="shared" si="80"/>
        <v>-6.1087344516012776E-2</v>
      </c>
      <c r="AE205" s="102">
        <f t="shared" si="67"/>
        <v>2.0473486132113861E-2</v>
      </c>
      <c r="AF205" s="18">
        <f t="shared" si="81"/>
        <v>8.3937823834196887E-2</v>
      </c>
      <c r="AG205" s="9">
        <f t="shared" si="82"/>
        <v>4.3739581946224959E-3</v>
      </c>
    </row>
    <row r="206" spans="1:33" x14ac:dyDescent="0.2">
      <c r="A206" s="16">
        <v>1969</v>
      </c>
      <c r="B206" s="16">
        <v>92500</v>
      </c>
      <c r="C206" s="16">
        <v>0.04</v>
      </c>
      <c r="D206" s="16">
        <v>2.8000000000000001E-2</v>
      </c>
      <c r="E206" s="16">
        <v>13810</v>
      </c>
      <c r="F206" s="16">
        <v>9980</v>
      </c>
      <c r="G206" s="16">
        <v>13810</v>
      </c>
      <c r="H206" s="16">
        <v>9170</v>
      </c>
      <c r="I206">
        <f>Inputs_refs!$B$1-A206</f>
        <v>52.5</v>
      </c>
      <c r="J206" s="9">
        <f t="shared" si="68"/>
        <v>-0.27733526430123101</v>
      </c>
      <c r="K206" s="10">
        <f t="shared" si="69"/>
        <v>0.72266473569876899</v>
      </c>
      <c r="L206" s="11">
        <f t="shared" si="70"/>
        <v>-3830</v>
      </c>
      <c r="N206" s="9">
        <f t="shared" si="71"/>
        <v>0.33598841419261405</v>
      </c>
      <c r="O206" s="12">
        <f t="shared" si="72"/>
        <v>0.66401158580738595</v>
      </c>
      <c r="P206" s="11">
        <f t="shared" si="73"/>
        <v>-4640</v>
      </c>
      <c r="R206" s="35">
        <f t="shared" si="74"/>
        <v>-84700</v>
      </c>
      <c r="S206" s="38">
        <f t="shared" si="75"/>
        <v>-0.30666183924692253</v>
      </c>
      <c r="V206" s="10"/>
      <c r="W206" s="11">
        <f t="shared" si="76"/>
        <v>8603.2912653892363</v>
      </c>
      <c r="X206" s="11">
        <f t="shared" si="77"/>
        <v>-6.180029821273323E-2</v>
      </c>
      <c r="Z206" s="35">
        <f t="shared" si="78"/>
        <v>-90689.636337126867</v>
      </c>
      <c r="AA206" s="56">
        <f t="shared" si="66"/>
        <v>-0.32834770578250133</v>
      </c>
      <c r="AB206" s="9">
        <f t="shared" si="79"/>
        <v>-6.6045433403891671E-2</v>
      </c>
      <c r="AC206" s="9"/>
      <c r="AD206" s="17">
        <f t="shared" si="80"/>
        <v>-6.6045433403891671E-2</v>
      </c>
      <c r="AE206" s="102">
        <f t="shared" si="67"/>
        <v>2.1685866535578802E-2</v>
      </c>
      <c r="AF206" s="18">
        <f t="shared" si="81"/>
        <v>8.1162324649298595E-2</v>
      </c>
      <c r="AG206" s="9">
        <f t="shared" si="82"/>
        <v>4.2233466842072076E-3</v>
      </c>
    </row>
    <row r="207" spans="1:33" x14ac:dyDescent="0.2">
      <c r="A207" s="16">
        <v>1969</v>
      </c>
      <c r="B207" s="16">
        <v>97500</v>
      </c>
      <c r="C207" s="16">
        <v>0.04</v>
      </c>
      <c r="D207" s="16">
        <v>2.8000000000000001E-2</v>
      </c>
      <c r="E207" s="16">
        <v>14130</v>
      </c>
      <c r="F207" s="16">
        <v>10300</v>
      </c>
      <c r="G207" s="16">
        <v>14130</v>
      </c>
      <c r="H207" s="16">
        <v>9490</v>
      </c>
      <c r="I207">
        <f>Inputs_refs!$B$1-A207</f>
        <v>52.5</v>
      </c>
      <c r="J207" s="9">
        <f t="shared" si="68"/>
        <v>-0.27105449398443027</v>
      </c>
      <c r="K207" s="10">
        <f t="shared" si="69"/>
        <v>0.72894550601556973</v>
      </c>
      <c r="L207" s="11">
        <f t="shared" si="70"/>
        <v>-3830</v>
      </c>
      <c r="N207" s="9">
        <f t="shared" si="71"/>
        <v>0.32837933474876152</v>
      </c>
      <c r="O207" s="12">
        <f t="shared" si="72"/>
        <v>0.67162066525123854</v>
      </c>
      <c r="P207" s="11">
        <f t="shared" si="73"/>
        <v>-4640</v>
      </c>
      <c r="R207" s="35">
        <f t="shared" si="74"/>
        <v>-84700</v>
      </c>
      <c r="S207" s="38">
        <f t="shared" si="75"/>
        <v>-0.29971691436659592</v>
      </c>
      <c r="V207" s="10"/>
      <c r="W207" s="11">
        <f t="shared" si="76"/>
        <v>8879.1482999508135</v>
      </c>
      <c r="X207" s="11">
        <f t="shared" si="77"/>
        <v>-6.4367934673254648E-2</v>
      </c>
      <c r="Z207" s="35">
        <f t="shared" si="78"/>
        <v>-91141.408243728132</v>
      </c>
      <c r="AA207" s="56">
        <f t="shared" si="66"/>
        <v>-0.32251029102522338</v>
      </c>
      <c r="AB207" s="9">
        <f t="shared" si="79"/>
        <v>-7.0674881679496052E-2</v>
      </c>
      <c r="AC207" s="9"/>
      <c r="AD207" s="17">
        <f t="shared" si="80"/>
        <v>-7.0674881679496052E-2</v>
      </c>
      <c r="AE207" s="102">
        <f t="shared" si="67"/>
        <v>2.2793376658627462E-2</v>
      </c>
      <c r="AF207" s="18">
        <f t="shared" si="81"/>
        <v>7.8640776699029122E-2</v>
      </c>
      <c r="AG207" s="9">
        <f t="shared" si="82"/>
        <v>4.0868899719018748E-3</v>
      </c>
    </row>
    <row r="208" spans="1:33" x14ac:dyDescent="0.2">
      <c r="A208" s="16">
        <v>1969</v>
      </c>
      <c r="B208" s="16">
        <v>102500</v>
      </c>
      <c r="C208" s="16">
        <v>0.04</v>
      </c>
      <c r="D208" s="16">
        <v>2.8000000000000001E-2</v>
      </c>
      <c r="E208" s="16">
        <v>14460</v>
      </c>
      <c r="F208" s="16">
        <v>10630</v>
      </c>
      <c r="G208" s="16">
        <v>14460</v>
      </c>
      <c r="H208" s="16">
        <v>9820</v>
      </c>
      <c r="I208">
        <f>Inputs_refs!$B$1-A208</f>
        <v>52.5</v>
      </c>
      <c r="J208" s="9">
        <f t="shared" si="68"/>
        <v>-0.2648686030428769</v>
      </c>
      <c r="K208" s="10">
        <f t="shared" si="69"/>
        <v>0.73513139695712315</v>
      </c>
      <c r="L208" s="11">
        <f t="shared" si="70"/>
        <v>-3830</v>
      </c>
      <c r="N208" s="9">
        <f t="shared" si="71"/>
        <v>0.32088520055325037</v>
      </c>
      <c r="O208" s="12">
        <f t="shared" si="72"/>
        <v>0.67911479944674968</v>
      </c>
      <c r="P208" s="11">
        <f t="shared" si="73"/>
        <v>-4640</v>
      </c>
      <c r="R208" s="35">
        <f t="shared" si="74"/>
        <v>-84700</v>
      </c>
      <c r="S208" s="38">
        <f t="shared" si="75"/>
        <v>-0.29287690179806364</v>
      </c>
      <c r="V208" s="10"/>
      <c r="W208" s="11">
        <f t="shared" si="76"/>
        <v>9163.6258668424416</v>
      </c>
      <c r="X208" s="11">
        <f t="shared" si="77"/>
        <v>-6.6840543091401056E-2</v>
      </c>
      <c r="Z208" s="35">
        <f t="shared" si="78"/>
        <v>-91607.298022410658</v>
      </c>
      <c r="AA208" s="56">
        <f t="shared" si="66"/>
        <v>-0.3167610581687782</v>
      </c>
      <c r="AB208" s="9">
        <f t="shared" si="79"/>
        <v>-7.5401176232933617E-2</v>
      </c>
      <c r="AC208" s="9"/>
      <c r="AD208" s="17">
        <f t="shared" si="80"/>
        <v>-7.5401176232933617E-2</v>
      </c>
      <c r="AE208" s="102">
        <f t="shared" si="67"/>
        <v>2.388415637071456E-2</v>
      </c>
      <c r="AF208" s="18">
        <f t="shared" si="81"/>
        <v>7.61994355597366E-2</v>
      </c>
      <c r="AG208" s="9">
        <f t="shared" si="82"/>
        <v>3.9551113619172851E-3</v>
      </c>
    </row>
    <row r="209" spans="1:33" x14ac:dyDescent="0.2">
      <c r="A209" s="16">
        <v>1969</v>
      </c>
      <c r="B209" s="16">
        <v>107500</v>
      </c>
      <c r="C209" s="16">
        <v>0.04</v>
      </c>
      <c r="D209" s="16">
        <v>2.8000000000000001E-2</v>
      </c>
      <c r="E209" s="16">
        <v>14780</v>
      </c>
      <c r="F209" s="16">
        <v>10950</v>
      </c>
      <c r="G209" s="16">
        <v>14780</v>
      </c>
      <c r="H209" s="16">
        <v>10140</v>
      </c>
      <c r="I209">
        <f>Inputs_refs!$B$1-A209</f>
        <v>52.5</v>
      </c>
      <c r="J209" s="9">
        <f t="shared" si="68"/>
        <v>-0.25913396481732071</v>
      </c>
      <c r="K209" s="10">
        <f t="shared" si="69"/>
        <v>0.74086603518267935</v>
      </c>
      <c r="L209" s="11">
        <f t="shared" si="70"/>
        <v>-3830</v>
      </c>
      <c r="N209" s="9">
        <f t="shared" si="71"/>
        <v>0.31393775372124494</v>
      </c>
      <c r="O209" s="12">
        <f t="shared" si="72"/>
        <v>0.68606224627875512</v>
      </c>
      <c r="P209" s="11">
        <f t="shared" si="73"/>
        <v>-4640</v>
      </c>
      <c r="R209" s="35">
        <f t="shared" si="74"/>
        <v>-84700</v>
      </c>
      <c r="S209" s="38">
        <f t="shared" si="75"/>
        <v>-0.28653585926928282</v>
      </c>
      <c r="V209" s="10"/>
      <c r="W209" s="11">
        <f t="shared" si="76"/>
        <v>9439.4829014040206</v>
      </c>
      <c r="X209" s="11">
        <f t="shared" si="77"/>
        <v>-6.9084526488755363E-2</v>
      </c>
      <c r="Z209" s="35">
        <f t="shared" si="78"/>
        <v>-92059.069929011952</v>
      </c>
      <c r="AA209" s="56">
        <f t="shared" si="66"/>
        <v>-0.31143122438772647</v>
      </c>
      <c r="AB209" s="9">
        <f t="shared" si="79"/>
        <v>-7.9938564822419289E-2</v>
      </c>
      <c r="AC209" s="9"/>
      <c r="AD209" s="17">
        <f t="shared" si="80"/>
        <v>-7.9938564822419289E-2</v>
      </c>
      <c r="AE209" s="102">
        <f t="shared" si="67"/>
        <v>2.4895365118443646E-2</v>
      </c>
      <c r="AF209" s="18">
        <f t="shared" si="81"/>
        <v>7.3972602739726029E-2</v>
      </c>
      <c r="AG209" s="9">
        <f t="shared" si="82"/>
        <v>3.8351996687978618E-3</v>
      </c>
    </row>
    <row r="210" spans="1:33" x14ac:dyDescent="0.2">
      <c r="A210" s="16">
        <v>1969</v>
      </c>
      <c r="B210" s="16">
        <v>112500</v>
      </c>
      <c r="C210" s="16">
        <v>0.04</v>
      </c>
      <c r="D210" s="16">
        <v>2.8000000000000001E-2</v>
      </c>
      <c r="E210" s="16">
        <v>15100</v>
      </c>
      <c r="F210" s="16">
        <v>11270</v>
      </c>
      <c r="G210" s="16">
        <v>15100</v>
      </c>
      <c r="H210" s="16">
        <v>10460</v>
      </c>
      <c r="I210">
        <f>Inputs_refs!$B$1-A210</f>
        <v>52.5</v>
      </c>
      <c r="J210" s="9">
        <f t="shared" si="68"/>
        <v>-0.25364238410596024</v>
      </c>
      <c r="K210" s="10">
        <f t="shared" si="69"/>
        <v>0.74635761589403971</v>
      </c>
      <c r="L210" s="11">
        <f t="shared" si="70"/>
        <v>-3830</v>
      </c>
      <c r="N210" s="9">
        <f t="shared" si="71"/>
        <v>0.30728476821192052</v>
      </c>
      <c r="O210" s="12">
        <f t="shared" si="72"/>
        <v>0.69271523178807948</v>
      </c>
      <c r="P210" s="11">
        <f t="shared" si="73"/>
        <v>-4640</v>
      </c>
      <c r="R210" s="35">
        <f t="shared" si="74"/>
        <v>-84700</v>
      </c>
      <c r="S210" s="38">
        <f t="shared" si="75"/>
        <v>-0.28046357615894041</v>
      </c>
      <c r="V210" s="10"/>
      <c r="W210" s="11">
        <f t="shared" si="76"/>
        <v>9715.3399359655996</v>
      </c>
      <c r="X210" s="11">
        <f t="shared" si="77"/>
        <v>-7.1191210710745745E-2</v>
      </c>
      <c r="Z210" s="35">
        <f t="shared" si="78"/>
        <v>-92510.841835613217</v>
      </c>
      <c r="AA210" s="56">
        <f t="shared" si="66"/>
        <v>-0.30632729084640137</v>
      </c>
      <c r="AB210" s="9">
        <f t="shared" si="79"/>
        <v>-8.4431637207373622E-2</v>
      </c>
      <c r="AC210" s="9"/>
      <c r="AD210" s="17">
        <f t="shared" si="80"/>
        <v>-8.4431637207373622E-2</v>
      </c>
      <c r="AE210" s="102">
        <f t="shared" si="67"/>
        <v>2.5863714687460959E-2</v>
      </c>
      <c r="AF210" s="18">
        <f t="shared" si="81"/>
        <v>7.1872227151730264E-2</v>
      </c>
      <c r="AG210" s="9">
        <f t="shared" si="82"/>
        <v>3.7223482920688555E-3</v>
      </c>
    </row>
    <row r="211" spans="1:33" x14ac:dyDescent="0.2">
      <c r="A211" s="16">
        <v>1969</v>
      </c>
      <c r="B211" s="16">
        <v>117500</v>
      </c>
      <c r="C211" s="16">
        <v>0.04</v>
      </c>
      <c r="D211" s="16">
        <v>2.8000000000000001E-2</v>
      </c>
      <c r="E211" s="16">
        <v>15430</v>
      </c>
      <c r="F211" s="16">
        <v>11600</v>
      </c>
      <c r="G211" s="16">
        <v>15430</v>
      </c>
      <c r="H211" s="16">
        <v>10790</v>
      </c>
      <c r="I211">
        <f>Inputs_refs!$B$1-A211</f>
        <v>52.5</v>
      </c>
      <c r="J211" s="9">
        <f t="shared" si="68"/>
        <v>-0.24821775761503564</v>
      </c>
      <c r="K211" s="10">
        <f t="shared" si="69"/>
        <v>0.75178224238496438</v>
      </c>
      <c r="L211" s="11">
        <f t="shared" si="70"/>
        <v>-3830</v>
      </c>
      <c r="N211" s="9">
        <f t="shared" si="71"/>
        <v>0.30071289695398573</v>
      </c>
      <c r="O211" s="12">
        <f t="shared" si="72"/>
        <v>0.69928710304601427</v>
      </c>
      <c r="P211" s="11">
        <f t="shared" si="73"/>
        <v>-4640</v>
      </c>
      <c r="R211" s="35">
        <f t="shared" si="74"/>
        <v>-84700</v>
      </c>
      <c r="S211" s="38">
        <f t="shared" si="75"/>
        <v>-0.27446532728451067</v>
      </c>
      <c r="V211" s="10"/>
      <c r="W211" s="11">
        <f t="shared" si="76"/>
        <v>9999.8175028572277</v>
      </c>
      <c r="X211" s="11">
        <f t="shared" si="77"/>
        <v>-7.323285423009937E-2</v>
      </c>
      <c r="Z211" s="35">
        <f t="shared" si="78"/>
        <v>-92976.731614295742</v>
      </c>
      <c r="AA211" s="56">
        <f t="shared" si="66"/>
        <v>-0.30128558526991489</v>
      </c>
      <c r="AB211" s="9">
        <f t="shared" si="79"/>
        <v>-8.9019386577610604E-2</v>
      </c>
      <c r="AC211" s="9"/>
      <c r="AD211" s="17">
        <f t="shared" si="80"/>
        <v>-8.9019386577610604E-2</v>
      </c>
      <c r="AE211" s="102">
        <f t="shared" si="67"/>
        <v>2.6820257985404217E-2</v>
      </c>
      <c r="AF211" s="18">
        <f t="shared" si="81"/>
        <v>6.9827586206896552E-2</v>
      </c>
      <c r="AG211" s="9">
        <f t="shared" si="82"/>
        <v>3.6127242935022341E-3</v>
      </c>
    </row>
    <row r="212" spans="1:33" x14ac:dyDescent="0.2">
      <c r="A212" s="16">
        <v>1969</v>
      </c>
      <c r="B212" s="16">
        <v>122500</v>
      </c>
      <c r="C212" s="16">
        <v>0.04</v>
      </c>
      <c r="D212" s="16">
        <v>2.8000000000000001E-2</v>
      </c>
      <c r="E212" s="16">
        <v>15750</v>
      </c>
      <c r="F212" s="16">
        <v>11920</v>
      </c>
      <c r="G212" s="16">
        <v>15750</v>
      </c>
      <c r="H212" s="16">
        <v>11110</v>
      </c>
      <c r="I212">
        <f>Inputs_refs!$B$1-A212</f>
        <v>52.5</v>
      </c>
      <c r="J212" s="9">
        <f t="shared" si="68"/>
        <v>-0.24317460317460318</v>
      </c>
      <c r="K212" s="10">
        <f t="shared" si="69"/>
        <v>0.75682539682539685</v>
      </c>
      <c r="L212" s="11">
        <f t="shared" si="70"/>
        <v>-3830</v>
      </c>
      <c r="N212" s="9">
        <f t="shared" si="71"/>
        <v>0.29460317460317459</v>
      </c>
      <c r="O212" s="12">
        <f t="shared" si="72"/>
        <v>0.70539682539682536</v>
      </c>
      <c r="P212" s="11">
        <f t="shared" si="73"/>
        <v>-4640</v>
      </c>
      <c r="R212" s="35">
        <f t="shared" si="74"/>
        <v>-84700</v>
      </c>
      <c r="S212" s="38">
        <f t="shared" si="75"/>
        <v>-0.2688888888888889</v>
      </c>
      <c r="V212" s="10"/>
      <c r="W212" s="11">
        <f t="shared" si="76"/>
        <v>10275.674537418807</v>
      </c>
      <c r="X212" s="11">
        <f t="shared" si="77"/>
        <v>-7.5096801312438635E-2</v>
      </c>
      <c r="Z212" s="35">
        <f t="shared" si="78"/>
        <v>-93428.503520897037</v>
      </c>
      <c r="AA212" s="56">
        <f t="shared" si="66"/>
        <v>-0.2965984238758636</v>
      </c>
      <c r="AB212" s="9">
        <f t="shared" si="79"/>
        <v>-9.3424417516702954E-2</v>
      </c>
      <c r="AC212" s="9"/>
      <c r="AD212" s="17">
        <f t="shared" si="80"/>
        <v>-9.3424417516702954E-2</v>
      </c>
      <c r="AE212" s="102">
        <f t="shared" si="67"/>
        <v>2.7709534986974704E-2</v>
      </c>
      <c r="AF212" s="18">
        <f t="shared" si="81"/>
        <v>6.7953020134228187E-2</v>
      </c>
      <c r="AG212" s="9">
        <f t="shared" si="82"/>
        <v>3.5124198701025344E-3</v>
      </c>
    </row>
    <row r="213" spans="1:33" x14ac:dyDescent="0.2">
      <c r="A213" s="16">
        <v>1969</v>
      </c>
      <c r="B213" s="16">
        <v>127500</v>
      </c>
      <c r="C213" s="16">
        <v>0.04</v>
      </c>
      <c r="D213" s="16">
        <v>2.8000000000000001E-2</v>
      </c>
      <c r="E213" s="16">
        <v>16070</v>
      </c>
      <c r="F213" s="16">
        <v>12240</v>
      </c>
      <c r="G213" s="16">
        <v>16070</v>
      </c>
      <c r="H213" s="16">
        <v>11430</v>
      </c>
      <c r="I213">
        <f>Inputs_refs!$B$1-A213</f>
        <v>52.5</v>
      </c>
      <c r="J213" s="9">
        <f t="shared" si="68"/>
        <v>-0.23833229620410704</v>
      </c>
      <c r="K213" s="10">
        <f t="shared" si="69"/>
        <v>0.76166770379589299</v>
      </c>
      <c r="L213" s="11">
        <f t="shared" si="70"/>
        <v>-3830</v>
      </c>
      <c r="N213" s="9">
        <f t="shared" si="71"/>
        <v>0.28873677660236463</v>
      </c>
      <c r="O213" s="12">
        <f t="shared" si="72"/>
        <v>0.71126322339763537</v>
      </c>
      <c r="P213" s="11">
        <f t="shared" si="73"/>
        <v>-4640</v>
      </c>
      <c r="R213" s="35">
        <f t="shared" si="74"/>
        <v>-84700</v>
      </c>
      <c r="S213" s="38">
        <f t="shared" si="75"/>
        <v>-0.26353453640323582</v>
      </c>
      <c r="V213" s="10"/>
      <c r="W213" s="11">
        <f t="shared" si="76"/>
        <v>10551.531571980386</v>
      </c>
      <c r="X213" s="11">
        <f t="shared" si="77"/>
        <v>-7.6856380404165731E-2</v>
      </c>
      <c r="Z213" s="35">
        <f t="shared" si="78"/>
        <v>-93880.275427498302</v>
      </c>
      <c r="AA213" s="56">
        <f t="shared" si="66"/>
        <v>-0.29209793225730646</v>
      </c>
      <c r="AB213" s="9">
        <f t="shared" si="79"/>
        <v>-9.7787052559171805E-2</v>
      </c>
      <c r="AC213" s="9"/>
      <c r="AD213" s="17">
        <f t="shared" si="80"/>
        <v>-9.7787052559171805E-2</v>
      </c>
      <c r="AE213" s="102">
        <f t="shared" si="67"/>
        <v>2.8563395854070639E-2</v>
      </c>
      <c r="AF213" s="18">
        <f t="shared" si="81"/>
        <v>6.6176470588235295E-2</v>
      </c>
      <c r="AG213" s="9">
        <f t="shared" si="82"/>
        <v>3.4175368455245936E-3</v>
      </c>
    </row>
    <row r="214" spans="1:33" x14ac:dyDescent="0.2">
      <c r="A214" s="16">
        <v>1969</v>
      </c>
      <c r="B214" s="16">
        <v>132500</v>
      </c>
      <c r="C214" s="16">
        <v>0.04</v>
      </c>
      <c r="D214" s="16">
        <v>2.8000000000000001E-2</v>
      </c>
      <c r="E214" s="16">
        <v>16400</v>
      </c>
      <c r="F214" s="16">
        <v>12570</v>
      </c>
      <c r="G214" s="16">
        <v>16400</v>
      </c>
      <c r="H214" s="16">
        <v>11760</v>
      </c>
      <c r="I214">
        <f>Inputs_refs!$B$1-A214</f>
        <v>52.5</v>
      </c>
      <c r="J214" s="9">
        <f t="shared" si="68"/>
        <v>-0.23353658536585367</v>
      </c>
      <c r="K214" s="10">
        <f t="shared" si="69"/>
        <v>0.76646341463414636</v>
      </c>
      <c r="L214" s="11">
        <f t="shared" si="70"/>
        <v>-3830</v>
      </c>
      <c r="N214" s="9">
        <f t="shared" si="71"/>
        <v>0.28292682926829266</v>
      </c>
      <c r="O214" s="12">
        <f t="shared" si="72"/>
        <v>0.71707317073170729</v>
      </c>
      <c r="P214" s="11">
        <f t="shared" si="73"/>
        <v>-4640</v>
      </c>
      <c r="R214" s="35">
        <f t="shared" si="74"/>
        <v>-84700</v>
      </c>
      <c r="S214" s="38">
        <f t="shared" si="75"/>
        <v>-0.25823170731707318</v>
      </c>
      <c r="V214" s="10"/>
      <c r="W214" s="11">
        <f t="shared" si="76"/>
        <v>10836.009138872014</v>
      </c>
      <c r="X214" s="11">
        <f t="shared" si="77"/>
        <v>-7.8570651456461402E-2</v>
      </c>
      <c r="Z214" s="35">
        <f t="shared" si="78"/>
        <v>-94346.165206180827</v>
      </c>
      <c r="AA214" s="56">
        <f t="shared" si="66"/>
        <v>-0.28764074757981961</v>
      </c>
      <c r="AB214" s="9">
        <f t="shared" si="79"/>
        <v>-0.10224226056353677</v>
      </c>
      <c r="AC214" s="9"/>
      <c r="AD214" s="17">
        <f t="shared" si="80"/>
        <v>-0.10224226056353677</v>
      </c>
      <c r="AE214" s="102">
        <f t="shared" si="67"/>
        <v>2.9409040262746433E-2</v>
      </c>
      <c r="AF214" s="18">
        <f t="shared" si="81"/>
        <v>6.4439140811455853E-2</v>
      </c>
      <c r="AG214" s="9">
        <f t="shared" si="82"/>
        <v>3.3249141963729301E-3</v>
      </c>
    </row>
    <row r="215" spans="1:33" x14ac:dyDescent="0.2">
      <c r="A215" s="16">
        <v>1969</v>
      </c>
      <c r="B215" s="16">
        <v>137500</v>
      </c>
      <c r="C215" s="16">
        <v>0.04</v>
      </c>
      <c r="D215" s="16">
        <v>2.8000000000000001E-2</v>
      </c>
      <c r="E215" s="16">
        <v>16720</v>
      </c>
      <c r="F215" s="16">
        <v>12890</v>
      </c>
      <c r="G215" s="16">
        <v>16720</v>
      </c>
      <c r="H215" s="16">
        <v>12080</v>
      </c>
      <c r="I215">
        <f>Inputs_refs!$B$1-A215</f>
        <v>52.5</v>
      </c>
      <c r="J215" s="9">
        <f t="shared" si="68"/>
        <v>-0.229066985645933</v>
      </c>
      <c r="K215" s="10">
        <f t="shared" si="69"/>
        <v>0.77093301435406703</v>
      </c>
      <c r="L215" s="11">
        <f t="shared" si="70"/>
        <v>-3830</v>
      </c>
      <c r="N215" s="9">
        <f t="shared" si="71"/>
        <v>0.27751196172248804</v>
      </c>
      <c r="O215" s="12">
        <f t="shared" si="72"/>
        <v>0.72248803827751196</v>
      </c>
      <c r="P215" s="11">
        <f t="shared" si="73"/>
        <v>-4640</v>
      </c>
      <c r="R215" s="35">
        <f t="shared" si="74"/>
        <v>-84700</v>
      </c>
      <c r="S215" s="38">
        <f t="shared" si="75"/>
        <v>-0.25328947368421051</v>
      </c>
      <c r="V215" s="10"/>
      <c r="W215" s="11">
        <f t="shared" si="76"/>
        <v>11111.866173433591</v>
      </c>
      <c r="X215" s="11">
        <f t="shared" si="77"/>
        <v>-8.014352868927227E-2</v>
      </c>
      <c r="Z215" s="35">
        <f t="shared" si="78"/>
        <v>-94797.937112782121</v>
      </c>
      <c r="AA215" s="56">
        <f t="shared" si="66"/>
        <v>-0.28348665404540108</v>
      </c>
      <c r="AB215" s="9">
        <f t="shared" si="79"/>
        <v>-0.10652064190772946</v>
      </c>
      <c r="AC215" s="9"/>
      <c r="AD215" s="17">
        <f t="shared" si="80"/>
        <v>-0.10652064190772946</v>
      </c>
      <c r="AE215" s="102">
        <f t="shared" si="67"/>
        <v>3.0197180361190568E-2</v>
      </c>
      <c r="AF215" s="18">
        <f t="shared" si="81"/>
        <v>6.2839410395655548E-2</v>
      </c>
      <c r="AG215" s="9">
        <f t="shared" si="82"/>
        <v>3.2397717989404162E-3</v>
      </c>
    </row>
    <row r="216" spans="1:33" x14ac:dyDescent="0.2">
      <c r="A216" s="16">
        <v>1969</v>
      </c>
      <c r="B216" s="16">
        <v>142500</v>
      </c>
      <c r="C216" s="16">
        <v>0.04</v>
      </c>
      <c r="D216" s="16">
        <v>2.8000000000000001E-2</v>
      </c>
      <c r="E216" s="16">
        <v>17050</v>
      </c>
      <c r="F216" s="16">
        <v>13210</v>
      </c>
      <c r="G216" s="16">
        <v>17050</v>
      </c>
      <c r="H216" s="16">
        <v>12400</v>
      </c>
      <c r="I216">
        <f>Inputs_refs!$B$1-A216</f>
        <v>52.5</v>
      </c>
      <c r="J216" s="9">
        <f t="shared" si="68"/>
        <v>-0.22521994134897361</v>
      </c>
      <c r="K216" s="10">
        <f t="shared" si="69"/>
        <v>0.77478005865102639</v>
      </c>
      <c r="L216" s="11">
        <f t="shared" si="70"/>
        <v>-3840</v>
      </c>
      <c r="N216" s="9">
        <f t="shared" si="71"/>
        <v>0.27272727272727271</v>
      </c>
      <c r="O216" s="12">
        <f t="shared" si="72"/>
        <v>0.72727272727272729</v>
      </c>
      <c r="P216" s="11">
        <f t="shared" si="73"/>
        <v>-4650</v>
      </c>
      <c r="R216" s="35">
        <f t="shared" si="74"/>
        <v>-84900</v>
      </c>
      <c r="S216" s="38">
        <f t="shared" si="75"/>
        <v>-0.24897360703812316</v>
      </c>
      <c r="V216" s="10"/>
      <c r="W216" s="11">
        <f t="shared" si="76"/>
        <v>11387.72320799517</v>
      </c>
      <c r="X216" s="11">
        <f t="shared" si="77"/>
        <v>-8.1635225161679842E-2</v>
      </c>
      <c r="Z216" s="35">
        <f t="shared" si="78"/>
        <v>-95449.709019383357</v>
      </c>
      <c r="AA216" s="56">
        <f t="shared" si="66"/>
        <v>-0.27991117014481925</v>
      </c>
      <c r="AB216" s="9">
        <f t="shared" si="79"/>
        <v>-0.11052636124056686</v>
      </c>
      <c r="AC216" s="9"/>
      <c r="AD216" s="17">
        <f t="shared" si="80"/>
        <v>-0.11052636124056686</v>
      </c>
      <c r="AE216" s="102">
        <f t="shared" si="67"/>
        <v>3.0937563106696098E-2</v>
      </c>
      <c r="AF216" s="18">
        <f t="shared" si="81"/>
        <v>6.1317183951551855E-2</v>
      </c>
      <c r="AG216" s="9">
        <f t="shared" si="82"/>
        <v>3.1588824948877159E-3</v>
      </c>
    </row>
    <row r="217" spans="1:33" x14ac:dyDescent="0.2">
      <c r="A217" s="16">
        <v>1969</v>
      </c>
      <c r="B217" s="16">
        <v>147500</v>
      </c>
      <c r="C217" s="16">
        <v>0.04</v>
      </c>
      <c r="D217" s="16">
        <v>2.8000000000000001E-2</v>
      </c>
      <c r="E217" s="16">
        <v>17370</v>
      </c>
      <c r="F217" s="16">
        <v>13540</v>
      </c>
      <c r="G217" s="16">
        <v>17370</v>
      </c>
      <c r="H217" s="16">
        <v>12730</v>
      </c>
      <c r="I217">
        <f>Inputs_refs!$B$1-A217</f>
        <v>52.5</v>
      </c>
      <c r="J217" s="9">
        <f t="shared" si="68"/>
        <v>-0.22049510650546919</v>
      </c>
      <c r="K217" s="10">
        <f t="shared" si="69"/>
        <v>0.77950489349453078</v>
      </c>
      <c r="L217" s="11">
        <f t="shared" si="70"/>
        <v>-3830</v>
      </c>
      <c r="N217" s="9">
        <f t="shared" si="71"/>
        <v>0.26712723085780082</v>
      </c>
      <c r="O217" s="12">
        <f t="shared" si="72"/>
        <v>0.73287276914219923</v>
      </c>
      <c r="P217" s="11">
        <f t="shared" si="73"/>
        <v>-4640</v>
      </c>
      <c r="R217" s="35">
        <f t="shared" si="74"/>
        <v>-84700</v>
      </c>
      <c r="S217" s="38">
        <f t="shared" si="75"/>
        <v>-0.24381116868163499</v>
      </c>
      <c r="V217" s="10"/>
      <c r="W217" s="11">
        <f t="shared" si="76"/>
        <v>11672.200774886798</v>
      </c>
      <c r="X217" s="11">
        <f t="shared" si="77"/>
        <v>-8.3094990189568091E-2</v>
      </c>
      <c r="Z217" s="35">
        <f t="shared" si="78"/>
        <v>-95715.598798065912</v>
      </c>
      <c r="AA217" s="56">
        <f t="shared" si="66"/>
        <v>-0.27551985837094389</v>
      </c>
      <c r="AB217" s="9">
        <f t="shared" si="79"/>
        <v>-0.11508676680073697</v>
      </c>
      <c r="AC217" s="9"/>
      <c r="AD217" s="17">
        <f t="shared" si="80"/>
        <v>-0.11508676680073697</v>
      </c>
      <c r="AE217" s="102">
        <f t="shared" si="67"/>
        <v>3.17086896893089E-2</v>
      </c>
      <c r="AF217" s="18">
        <f t="shared" si="81"/>
        <v>5.982274741506647E-2</v>
      </c>
      <c r="AG217" s="9">
        <f t="shared" si="82"/>
        <v>3.07959104719846E-3</v>
      </c>
    </row>
    <row r="218" spans="1:33" x14ac:dyDescent="0.2">
      <c r="A218" s="16">
        <v>1969</v>
      </c>
      <c r="B218" s="16">
        <v>200000</v>
      </c>
      <c r="C218" s="16">
        <v>0.04</v>
      </c>
      <c r="D218" s="16">
        <v>2.8000000000000001E-2</v>
      </c>
      <c r="E218" s="16">
        <v>20770</v>
      </c>
      <c r="F218" s="16">
        <v>16930</v>
      </c>
      <c r="G218" s="16">
        <v>20770</v>
      </c>
      <c r="H218" s="16">
        <v>16120</v>
      </c>
      <c r="I218">
        <f>Inputs_refs!$B$1-A218</f>
        <v>52.5</v>
      </c>
      <c r="J218" s="9">
        <f t="shared" si="68"/>
        <v>-0.18488204140587386</v>
      </c>
      <c r="K218" s="10">
        <f t="shared" si="69"/>
        <v>0.81511795859412617</v>
      </c>
      <c r="L218" s="11">
        <f t="shared" si="70"/>
        <v>-3840</v>
      </c>
      <c r="N218" s="9">
        <f t="shared" si="71"/>
        <v>0.22388059701492538</v>
      </c>
      <c r="O218" s="12">
        <f t="shared" si="72"/>
        <v>0.77611940298507465</v>
      </c>
      <c r="P218" s="11">
        <f t="shared" si="73"/>
        <v>-4650</v>
      </c>
      <c r="R218" s="35">
        <f t="shared" si="74"/>
        <v>-84900</v>
      </c>
      <c r="S218" s="38">
        <f t="shared" si="75"/>
        <v>-0.20438131921039962</v>
      </c>
      <c r="V218" s="10"/>
      <c r="W218" s="11">
        <f t="shared" si="76"/>
        <v>14594.561234773522</v>
      </c>
      <c r="X218" s="11">
        <f t="shared" si="77"/>
        <v>-9.4630196353999857E-2</v>
      </c>
      <c r="Z218" s="35">
        <f t="shared" si="78"/>
        <v>-100701.55743362306</v>
      </c>
      <c r="AA218" s="56">
        <f t="shared" si="66"/>
        <v>-0.24242069675884223</v>
      </c>
      <c r="AB218" s="9">
        <f t="shared" si="79"/>
        <v>-0.15691472740169468</v>
      </c>
      <c r="AC218" s="9"/>
      <c r="AD218" s="17">
        <f t="shared" si="80"/>
        <v>-0.15691472740169468</v>
      </c>
      <c r="AE218" s="102">
        <f t="shared" si="67"/>
        <v>3.803937754844261E-2</v>
      </c>
      <c r="AF218" s="18">
        <f t="shared" si="81"/>
        <v>4.7844063792085056E-2</v>
      </c>
      <c r="AG218" s="9">
        <f t="shared" si="82"/>
        <v>2.4483209147070362E-3</v>
      </c>
    </row>
    <row r="219" spans="1:33" x14ac:dyDescent="0.2">
      <c r="A219" s="16">
        <v>1964</v>
      </c>
      <c r="B219" s="16">
        <v>2500</v>
      </c>
      <c r="C219" s="16">
        <v>0.04</v>
      </c>
      <c r="D219" s="16">
        <v>2.8000000000000001E-2</v>
      </c>
      <c r="E219" s="16">
        <v>320</v>
      </c>
      <c r="F219" s="16">
        <v>280</v>
      </c>
      <c r="G219" s="16">
        <v>320</v>
      </c>
      <c r="H219" s="16">
        <v>240</v>
      </c>
      <c r="I219">
        <f>Inputs_refs!$B$1-A219</f>
        <v>57.5</v>
      </c>
      <c r="J219" s="9">
        <f t="shared" si="68"/>
        <v>-0.125</v>
      </c>
      <c r="K219" s="10">
        <f t="shared" si="69"/>
        <v>0.875</v>
      </c>
      <c r="L219" s="11">
        <f t="shared" si="70"/>
        <v>-40</v>
      </c>
      <c r="N219" s="9">
        <f t="shared" si="71"/>
        <v>0.25</v>
      </c>
      <c r="O219" s="12">
        <f t="shared" si="72"/>
        <v>0.75</v>
      </c>
      <c r="P219" s="11">
        <f t="shared" si="73"/>
        <v>-80</v>
      </c>
      <c r="R219" s="35">
        <f t="shared" si="74"/>
        <v>-1200</v>
      </c>
      <c r="S219" s="38">
        <f t="shared" si="75"/>
        <v>-0.1875</v>
      </c>
      <c r="V219" s="10"/>
      <c r="W219" s="11">
        <f t="shared" si="76"/>
        <v>241.37490524138136</v>
      </c>
      <c r="X219" s="11">
        <f t="shared" si="77"/>
        <v>5.7287718390889829E-3</v>
      </c>
      <c r="Z219" s="35">
        <f t="shared" si="78"/>
        <v>-1195.3004182761042</v>
      </c>
      <c r="AA219" s="56">
        <f t="shared" si="66"/>
        <v>-0.18676569035564128</v>
      </c>
      <c r="AB219" s="9">
        <f t="shared" si="79"/>
        <v>3.9317159536124465E-3</v>
      </c>
      <c r="AC219" s="9"/>
      <c r="AD219" s="17">
        <f t="shared" si="80"/>
        <v>3.9317159536124465E-3</v>
      </c>
      <c r="AE219" s="102">
        <f t="shared" si="67"/>
        <v>-7.3430964435872159E-4</v>
      </c>
      <c r="AF219" s="18">
        <f t="shared" si="81"/>
        <v>0.14285714285714285</v>
      </c>
      <c r="AG219" s="9">
        <f t="shared" si="82"/>
        <v>7.6779071168272539E-3</v>
      </c>
    </row>
    <row r="220" spans="1:33" x14ac:dyDescent="0.2">
      <c r="A220" s="16">
        <v>1964</v>
      </c>
      <c r="B220" s="16">
        <v>7500</v>
      </c>
      <c r="C220" s="16">
        <v>0.04</v>
      </c>
      <c r="D220" s="16">
        <v>2.8000000000000001E-2</v>
      </c>
      <c r="E220" s="16">
        <v>970</v>
      </c>
      <c r="F220" s="16">
        <v>850</v>
      </c>
      <c r="G220" s="16">
        <v>970</v>
      </c>
      <c r="H220" s="16">
        <v>740</v>
      </c>
      <c r="I220">
        <f>Inputs_refs!$B$1-A220</f>
        <v>57.5</v>
      </c>
      <c r="J220" s="9">
        <f t="shared" si="68"/>
        <v>-0.12371134020618557</v>
      </c>
      <c r="K220" s="10">
        <f t="shared" si="69"/>
        <v>0.87628865979381443</v>
      </c>
      <c r="L220" s="11">
        <f t="shared" si="70"/>
        <v>-120</v>
      </c>
      <c r="N220" s="9">
        <f t="shared" si="71"/>
        <v>0.23711340206185566</v>
      </c>
      <c r="O220" s="12">
        <f t="shared" si="72"/>
        <v>0.76288659793814428</v>
      </c>
      <c r="P220" s="11">
        <f t="shared" si="73"/>
        <v>-230</v>
      </c>
      <c r="R220" s="35">
        <f t="shared" si="74"/>
        <v>-3500</v>
      </c>
      <c r="S220" s="38">
        <f t="shared" si="75"/>
        <v>-0.18041237113402062</v>
      </c>
      <c r="V220" s="10"/>
      <c r="W220" s="11">
        <f t="shared" si="76"/>
        <v>732.74524805419344</v>
      </c>
      <c r="X220" s="11">
        <f t="shared" si="77"/>
        <v>-9.803718845684541E-3</v>
      </c>
      <c r="Z220" s="35">
        <f t="shared" si="78"/>
        <v>-3600.0191269096031</v>
      </c>
      <c r="AA220" s="56">
        <f t="shared" si="66"/>
        <v>-0.18556799623245376</v>
      </c>
      <c r="AB220" s="9">
        <f t="shared" si="79"/>
        <v>-2.7782943196600011E-2</v>
      </c>
      <c r="AC220" s="9"/>
      <c r="AD220" s="17">
        <f t="shared" si="80"/>
        <v>-2.7782943196600011E-2</v>
      </c>
      <c r="AE220" s="102">
        <f t="shared" si="67"/>
        <v>5.1556250984331475E-3</v>
      </c>
      <c r="AF220" s="18">
        <f t="shared" si="81"/>
        <v>0.12941176470588237</v>
      </c>
      <c r="AG220" s="9">
        <f t="shared" si="82"/>
        <v>6.9053558647095281E-3</v>
      </c>
    </row>
    <row r="221" spans="1:33" x14ac:dyDescent="0.2">
      <c r="A221" s="16">
        <v>1964</v>
      </c>
      <c r="B221" s="16">
        <v>12500</v>
      </c>
      <c r="C221" s="16">
        <v>0.04</v>
      </c>
      <c r="D221" s="16">
        <v>2.8000000000000001E-2</v>
      </c>
      <c r="E221" s="16">
        <v>1630</v>
      </c>
      <c r="F221" s="16">
        <v>1430</v>
      </c>
      <c r="G221" s="16">
        <v>1630</v>
      </c>
      <c r="H221" s="16">
        <v>1240</v>
      </c>
      <c r="I221">
        <f>Inputs_refs!$B$1-A221</f>
        <v>57.5</v>
      </c>
      <c r="J221" s="9">
        <f t="shared" si="68"/>
        <v>-0.12269938650306748</v>
      </c>
      <c r="K221" s="10">
        <f t="shared" si="69"/>
        <v>0.87730061349693256</v>
      </c>
      <c r="L221" s="11">
        <f t="shared" si="70"/>
        <v>-200</v>
      </c>
      <c r="N221" s="9">
        <f t="shared" si="71"/>
        <v>0.2392638036809816</v>
      </c>
      <c r="O221" s="12">
        <f t="shared" si="72"/>
        <v>0.76073619631901845</v>
      </c>
      <c r="P221" s="11">
        <f t="shared" si="73"/>
        <v>-390</v>
      </c>
      <c r="R221" s="35">
        <f t="shared" si="74"/>
        <v>-5900</v>
      </c>
      <c r="S221" s="38">
        <f t="shared" si="75"/>
        <v>-0.18098159509202455</v>
      </c>
      <c r="V221" s="10"/>
      <c r="W221" s="11">
        <f t="shared" si="76"/>
        <v>1232.7361231970549</v>
      </c>
      <c r="X221" s="11">
        <f t="shared" si="77"/>
        <v>-5.8579651636654082E-3</v>
      </c>
      <c r="Z221" s="35">
        <f t="shared" si="78"/>
        <v>-6018.8557076243887</v>
      </c>
      <c r="AA221" s="56">
        <f t="shared" si="66"/>
        <v>-0.18462747569399965</v>
      </c>
      <c r="AB221" s="9">
        <f t="shared" si="79"/>
        <v>-1.974722661548909E-2</v>
      </c>
      <c r="AC221" s="9"/>
      <c r="AD221" s="17">
        <f t="shared" si="80"/>
        <v>-1.974722661548909E-2</v>
      </c>
      <c r="AE221" s="102">
        <f t="shared" si="67"/>
        <v>3.6458806019750989E-3</v>
      </c>
      <c r="AF221" s="18">
        <f t="shared" si="81"/>
        <v>0.13286713286713286</v>
      </c>
      <c r="AG221" s="9">
        <f t="shared" si="82"/>
        <v>7.1028082053236075E-3</v>
      </c>
    </row>
    <row r="222" spans="1:33" x14ac:dyDescent="0.2">
      <c r="A222" s="16">
        <v>1964</v>
      </c>
      <c r="B222" s="16">
        <v>17500</v>
      </c>
      <c r="C222" s="16">
        <v>0.04</v>
      </c>
      <c r="D222" s="16">
        <v>2.8000000000000001E-2</v>
      </c>
      <c r="E222" s="16">
        <v>2300</v>
      </c>
      <c r="F222" s="16">
        <v>2010</v>
      </c>
      <c r="G222" s="16">
        <v>2300</v>
      </c>
      <c r="H222" s="16">
        <v>1750</v>
      </c>
      <c r="I222">
        <f>Inputs_refs!$B$1-A222</f>
        <v>57.5</v>
      </c>
      <c r="J222" s="9">
        <f t="shared" si="68"/>
        <v>-0.12608695652173912</v>
      </c>
      <c r="K222" s="10">
        <f t="shared" si="69"/>
        <v>0.87391304347826082</v>
      </c>
      <c r="L222" s="11">
        <f t="shared" si="70"/>
        <v>-290</v>
      </c>
      <c r="N222" s="9">
        <f t="shared" si="71"/>
        <v>0.2391304347826087</v>
      </c>
      <c r="O222" s="12">
        <f t="shared" si="72"/>
        <v>0.76086956521739135</v>
      </c>
      <c r="P222" s="11">
        <f t="shared" si="73"/>
        <v>-550</v>
      </c>
      <c r="R222" s="35">
        <f t="shared" si="74"/>
        <v>-8400</v>
      </c>
      <c r="S222" s="38">
        <f t="shared" si="75"/>
        <v>-0.18260869565217391</v>
      </c>
      <c r="V222" s="10"/>
      <c r="W222" s="11">
        <f t="shared" si="76"/>
        <v>1732.7269983399162</v>
      </c>
      <c r="X222" s="11">
        <f t="shared" si="77"/>
        <v>-9.8702866629050076E-3</v>
      </c>
      <c r="Z222" s="35">
        <f t="shared" si="78"/>
        <v>-8637.6922883391817</v>
      </c>
      <c r="AA222" s="56">
        <f t="shared" si="66"/>
        <v>-0.18777591931172133</v>
      </c>
      <c r="AB222" s="9">
        <f t="shared" si="79"/>
        <v>-2.751803148394907E-2</v>
      </c>
      <c r="AC222" s="9"/>
      <c r="AD222" s="17">
        <f t="shared" si="80"/>
        <v>-2.751803148394907E-2</v>
      </c>
      <c r="AE222" s="102">
        <f t="shared" si="67"/>
        <v>5.1672236595474152E-3</v>
      </c>
      <c r="AF222" s="18">
        <f t="shared" si="81"/>
        <v>0.12935323383084577</v>
      </c>
      <c r="AG222" s="9">
        <f t="shared" si="82"/>
        <v>6.9020176136300737E-3</v>
      </c>
    </row>
    <row r="223" spans="1:33" x14ac:dyDescent="0.2">
      <c r="A223" s="16">
        <v>1964</v>
      </c>
      <c r="B223" s="16">
        <v>22500</v>
      </c>
      <c r="C223" s="16">
        <v>0.04</v>
      </c>
      <c r="D223" s="16">
        <v>2.8000000000000001E-2</v>
      </c>
      <c r="E223" s="16">
        <v>2950</v>
      </c>
      <c r="F223" s="16">
        <v>2580</v>
      </c>
      <c r="G223" s="16">
        <v>2950</v>
      </c>
      <c r="H223" s="16">
        <v>2240</v>
      </c>
      <c r="I223">
        <f>Inputs_refs!$B$1-A223</f>
        <v>57.5</v>
      </c>
      <c r="J223" s="9">
        <f t="shared" si="68"/>
        <v>-0.12542372881355932</v>
      </c>
      <c r="K223" s="10">
        <f t="shared" si="69"/>
        <v>0.87457627118644066</v>
      </c>
      <c r="L223" s="11">
        <f t="shared" si="70"/>
        <v>-370</v>
      </c>
      <c r="N223" s="9">
        <f t="shared" si="71"/>
        <v>0.24067796610169492</v>
      </c>
      <c r="O223" s="12">
        <f t="shared" si="72"/>
        <v>0.7593220338983051</v>
      </c>
      <c r="P223" s="11">
        <f t="shared" si="73"/>
        <v>-710</v>
      </c>
      <c r="R223" s="35">
        <f t="shared" si="74"/>
        <v>-10800</v>
      </c>
      <c r="S223" s="38">
        <f t="shared" si="75"/>
        <v>-0.18305084745762712</v>
      </c>
      <c r="V223" s="10"/>
      <c r="W223" s="11">
        <f t="shared" si="76"/>
        <v>2224.0973411527284</v>
      </c>
      <c r="X223" s="11">
        <f t="shared" si="77"/>
        <v>-7.0994012711033906E-3</v>
      </c>
      <c r="Z223" s="35">
        <f t="shared" si="78"/>
        <v>-11042.410996972678</v>
      </c>
      <c r="AA223" s="56">
        <f t="shared" si="66"/>
        <v>-0.18715950842326573</v>
      </c>
      <c r="AB223" s="9">
        <f t="shared" si="79"/>
        <v>-2.1952723643336204E-2</v>
      </c>
      <c r="AC223" s="9"/>
      <c r="AD223" s="17">
        <f t="shared" si="80"/>
        <v>-2.1952723643336204E-2</v>
      </c>
      <c r="AE223" s="102">
        <f t="shared" si="67"/>
        <v>4.1086609656386108E-3</v>
      </c>
      <c r="AF223" s="18">
        <f t="shared" si="81"/>
        <v>0.13178294573643412</v>
      </c>
      <c r="AG223" s="9">
        <f t="shared" si="82"/>
        <v>7.0407734472303085E-3</v>
      </c>
    </row>
    <row r="224" spans="1:33" x14ac:dyDescent="0.2">
      <c r="A224" s="16">
        <v>1964</v>
      </c>
      <c r="B224" s="16">
        <v>27500</v>
      </c>
      <c r="C224" s="16">
        <v>0.04</v>
      </c>
      <c r="D224" s="16">
        <v>2.8000000000000001E-2</v>
      </c>
      <c r="E224" s="16">
        <v>3610</v>
      </c>
      <c r="F224" s="16">
        <v>3160</v>
      </c>
      <c r="G224" s="16">
        <v>3610</v>
      </c>
      <c r="H224" s="16">
        <v>2750</v>
      </c>
      <c r="I224">
        <f>Inputs_refs!$B$1-A224</f>
        <v>57.5</v>
      </c>
      <c r="J224" s="9">
        <f t="shared" si="68"/>
        <v>-0.12465373961218837</v>
      </c>
      <c r="K224" s="10">
        <f t="shared" si="69"/>
        <v>0.8753462603878116</v>
      </c>
      <c r="L224" s="11">
        <f t="shared" si="70"/>
        <v>-450</v>
      </c>
      <c r="N224" s="9">
        <f t="shared" si="71"/>
        <v>0.23822714681440443</v>
      </c>
      <c r="O224" s="12">
        <f t="shared" si="72"/>
        <v>0.76177285318559562</v>
      </c>
      <c r="P224" s="11">
        <f t="shared" si="73"/>
        <v>-860</v>
      </c>
      <c r="R224" s="35">
        <f t="shared" si="74"/>
        <v>-13100</v>
      </c>
      <c r="S224" s="38">
        <f t="shared" si="75"/>
        <v>-0.18144044321329639</v>
      </c>
      <c r="V224" s="10"/>
      <c r="W224" s="11">
        <f t="shared" si="76"/>
        <v>2724.0882162955895</v>
      </c>
      <c r="X224" s="11">
        <f t="shared" si="77"/>
        <v>-9.422466801603812E-3</v>
      </c>
      <c r="Z224" s="35">
        <f t="shared" si="78"/>
        <v>-13461.247577687471</v>
      </c>
      <c r="AA224" s="56">
        <f t="shared" si="66"/>
        <v>-0.18644387226713949</v>
      </c>
      <c r="AB224" s="9">
        <f t="shared" si="79"/>
        <v>-2.6836114231065206E-2</v>
      </c>
      <c r="AC224" s="9"/>
      <c r="AD224" s="17">
        <f t="shared" si="80"/>
        <v>-2.6836114231065206E-2</v>
      </c>
      <c r="AE224" s="102">
        <f t="shared" si="67"/>
        <v>5.0034290538431003E-3</v>
      </c>
      <c r="AF224" s="18">
        <f t="shared" si="81"/>
        <v>0.12974683544303797</v>
      </c>
      <c r="AG224" s="9">
        <f t="shared" si="82"/>
        <v>6.9244704007174196E-3</v>
      </c>
    </row>
    <row r="225" spans="1:33" x14ac:dyDescent="0.2">
      <c r="A225" s="16">
        <v>1964</v>
      </c>
      <c r="B225" s="16">
        <v>32500</v>
      </c>
      <c r="C225" s="16">
        <v>0.04</v>
      </c>
      <c r="D225" s="16">
        <v>2.8000000000000001E-2</v>
      </c>
      <c r="E225" s="16">
        <v>4260</v>
      </c>
      <c r="F225" s="16">
        <v>3730</v>
      </c>
      <c r="G225" s="16">
        <v>4260</v>
      </c>
      <c r="H225" s="16">
        <v>3250</v>
      </c>
      <c r="I225">
        <f>Inputs_refs!$B$1-A225</f>
        <v>57.5</v>
      </c>
      <c r="J225" s="9">
        <f t="shared" si="68"/>
        <v>-0.12441314553990611</v>
      </c>
      <c r="K225" s="10">
        <f t="shared" si="69"/>
        <v>0.87558685446009388</v>
      </c>
      <c r="L225" s="11">
        <f t="shared" si="70"/>
        <v>-530</v>
      </c>
      <c r="N225" s="9">
        <f t="shared" si="71"/>
        <v>0.23708920187793428</v>
      </c>
      <c r="O225" s="12">
        <f t="shared" si="72"/>
        <v>0.76291079812206575</v>
      </c>
      <c r="P225" s="11">
        <f t="shared" si="73"/>
        <v>-1010</v>
      </c>
      <c r="R225" s="35">
        <f t="shared" si="74"/>
        <v>-15400</v>
      </c>
      <c r="S225" s="38">
        <f t="shared" si="75"/>
        <v>-0.18075117370892019</v>
      </c>
      <c r="V225" s="10"/>
      <c r="W225" s="11">
        <f t="shared" si="76"/>
        <v>3215.4585591084015</v>
      </c>
      <c r="X225" s="11">
        <f t="shared" si="77"/>
        <v>-1.0628135658953397E-2</v>
      </c>
      <c r="Z225" s="35">
        <f t="shared" si="78"/>
        <v>-15865.966286320967</v>
      </c>
      <c r="AA225" s="56">
        <f t="shared" si="66"/>
        <v>-0.18622026157653718</v>
      </c>
      <c r="AB225" s="9">
        <f t="shared" si="79"/>
        <v>-2.936891947909314E-2</v>
      </c>
      <c r="AC225" s="9"/>
      <c r="AD225" s="17">
        <f t="shared" si="80"/>
        <v>-2.936891947909314E-2</v>
      </c>
      <c r="AE225" s="102">
        <f t="shared" si="67"/>
        <v>5.4690878676169896E-3</v>
      </c>
      <c r="AF225" s="18">
        <f t="shared" si="81"/>
        <v>0.12868632707774799</v>
      </c>
      <c r="AG225" s="9">
        <f t="shared" si="82"/>
        <v>6.8639962873877636E-3</v>
      </c>
    </row>
    <row r="226" spans="1:33" x14ac:dyDescent="0.2">
      <c r="A226" s="16">
        <v>1964</v>
      </c>
      <c r="B226" s="16">
        <v>37500</v>
      </c>
      <c r="C226" s="16">
        <v>0.04</v>
      </c>
      <c r="D226" s="16">
        <v>2.8000000000000001E-2</v>
      </c>
      <c r="E226" s="16">
        <v>4920</v>
      </c>
      <c r="F226" s="16">
        <v>4170</v>
      </c>
      <c r="G226" s="16">
        <v>4920</v>
      </c>
      <c r="H226" s="16">
        <v>3640</v>
      </c>
      <c r="I226">
        <f>Inputs_refs!$B$1-A226</f>
        <v>57.5</v>
      </c>
      <c r="J226" s="9">
        <f t="shared" si="68"/>
        <v>-0.1524390243902439</v>
      </c>
      <c r="K226" s="10">
        <f t="shared" si="69"/>
        <v>0.84756097560975607</v>
      </c>
      <c r="L226" s="11">
        <f t="shared" si="70"/>
        <v>-750</v>
      </c>
      <c r="N226" s="9">
        <f t="shared" si="71"/>
        <v>0.26016260162601629</v>
      </c>
      <c r="O226" s="12">
        <f t="shared" si="72"/>
        <v>0.73983739837398377</v>
      </c>
      <c r="P226" s="11">
        <f t="shared" si="73"/>
        <v>-1280</v>
      </c>
      <c r="R226" s="35">
        <f t="shared" si="74"/>
        <v>-20300</v>
      </c>
      <c r="S226" s="38">
        <f t="shared" si="75"/>
        <v>-0.20630081300813008</v>
      </c>
      <c r="V226" s="10"/>
      <c r="W226" s="11">
        <f t="shared" si="76"/>
        <v>3594.7619816305723</v>
      </c>
      <c r="X226" s="11">
        <f t="shared" si="77"/>
        <v>-1.242802702456804E-2</v>
      </c>
      <c r="Z226" s="35">
        <f t="shared" si="78"/>
        <v>-20887.152657897692</v>
      </c>
      <c r="AA226" s="56">
        <f t="shared" si="66"/>
        <v>-0.21226781156400093</v>
      </c>
      <c r="AB226" s="9">
        <f t="shared" si="79"/>
        <v>-2.8110708410783895E-2</v>
      </c>
      <c r="AC226" s="9"/>
      <c r="AD226" s="17">
        <f t="shared" si="80"/>
        <v>-2.8110708410783895E-2</v>
      </c>
      <c r="AE226" s="102">
        <f t="shared" si="67"/>
        <v>5.9669985558708505E-3</v>
      </c>
      <c r="AF226" s="18">
        <f t="shared" si="81"/>
        <v>0.12709832134292565</v>
      </c>
      <c r="AG226" s="9">
        <f t="shared" si="82"/>
        <v>6.7735729403504141E-3</v>
      </c>
    </row>
    <row r="227" spans="1:33" x14ac:dyDescent="0.2">
      <c r="A227" s="16">
        <v>1964</v>
      </c>
      <c r="B227" s="16">
        <v>42500</v>
      </c>
      <c r="C227" s="16">
        <v>0.04</v>
      </c>
      <c r="D227" s="16">
        <v>2.8000000000000001E-2</v>
      </c>
      <c r="E227" s="16">
        <v>5580</v>
      </c>
      <c r="F227" s="16">
        <v>4420</v>
      </c>
      <c r="G227" s="16">
        <v>5580</v>
      </c>
      <c r="H227" s="16">
        <v>3890</v>
      </c>
      <c r="I227">
        <f>Inputs_refs!$B$1-A227</f>
        <v>57.5</v>
      </c>
      <c r="J227" s="9">
        <f t="shared" si="68"/>
        <v>-0.2078853046594982</v>
      </c>
      <c r="K227" s="10">
        <f t="shared" si="69"/>
        <v>0.79211469534050183</v>
      </c>
      <c r="L227" s="11">
        <f t="shared" si="70"/>
        <v>-1160</v>
      </c>
      <c r="N227" s="9">
        <f t="shared" si="71"/>
        <v>0.30286738351254483</v>
      </c>
      <c r="O227" s="12">
        <f t="shared" si="72"/>
        <v>0.69713261648745517</v>
      </c>
      <c r="P227" s="11">
        <f t="shared" si="73"/>
        <v>-1690</v>
      </c>
      <c r="R227" s="35">
        <f t="shared" si="74"/>
        <v>-28500</v>
      </c>
      <c r="S227" s="38">
        <f t="shared" si="75"/>
        <v>-0.2553763440860215</v>
      </c>
      <c r="V227" s="10"/>
      <c r="W227" s="11">
        <f t="shared" si="76"/>
        <v>3810.2752898818057</v>
      </c>
      <c r="X227" s="11">
        <f t="shared" si="77"/>
        <v>-2.0494784092080786E-2</v>
      </c>
      <c r="Z227" s="35">
        <f t="shared" si="78"/>
        <v>-29440.09945992993</v>
      </c>
      <c r="AA227" s="56">
        <f t="shared" si="66"/>
        <v>-0.26380017437213199</v>
      </c>
      <c r="AB227" s="9">
        <f t="shared" si="79"/>
        <v>-3.1932618339468331E-2</v>
      </c>
      <c r="AC227" s="9"/>
      <c r="AD227" s="17">
        <f t="shared" si="80"/>
        <v>-3.1932618339468331E-2</v>
      </c>
      <c r="AE227" s="102">
        <f t="shared" si="67"/>
        <v>8.4238302861104897E-3</v>
      </c>
      <c r="AF227" s="18">
        <f t="shared" si="81"/>
        <v>0.11990950226244344</v>
      </c>
      <c r="AG227" s="9">
        <f t="shared" si="82"/>
        <v>6.366176405982471E-3</v>
      </c>
    </row>
    <row r="228" spans="1:33" x14ac:dyDescent="0.2">
      <c r="A228" s="16">
        <v>1964</v>
      </c>
      <c r="B228" s="16">
        <v>47500</v>
      </c>
      <c r="C228" s="16">
        <v>0.04</v>
      </c>
      <c r="D228" s="16">
        <v>2.8000000000000001E-2</v>
      </c>
      <c r="E228" s="16">
        <v>6240</v>
      </c>
      <c r="F228" s="16">
        <v>4670</v>
      </c>
      <c r="G228" s="16">
        <v>6240</v>
      </c>
      <c r="H228" s="16">
        <v>4140</v>
      </c>
      <c r="I228">
        <f>Inputs_refs!$B$1-A228</f>
        <v>57.5</v>
      </c>
      <c r="J228" s="9">
        <f t="shared" si="68"/>
        <v>-0.2516025641025641</v>
      </c>
      <c r="K228" s="10">
        <f t="shared" si="69"/>
        <v>0.7483974358974359</v>
      </c>
      <c r="L228" s="11">
        <f t="shared" si="70"/>
        <v>-1570</v>
      </c>
      <c r="N228" s="9">
        <f t="shared" si="71"/>
        <v>0.33653846153846156</v>
      </c>
      <c r="O228" s="12">
        <f t="shared" si="72"/>
        <v>0.66346153846153844</v>
      </c>
      <c r="P228" s="11">
        <f t="shared" si="73"/>
        <v>-2100</v>
      </c>
      <c r="R228" s="35">
        <f t="shared" si="74"/>
        <v>-36700</v>
      </c>
      <c r="S228" s="38">
        <f t="shared" si="75"/>
        <v>-0.29407051282051283</v>
      </c>
      <c r="V228" s="10"/>
      <c r="W228" s="11">
        <f t="shared" si="76"/>
        <v>4025.7885981330392</v>
      </c>
      <c r="X228" s="11">
        <f t="shared" si="77"/>
        <v>-2.7587295136947063E-2</v>
      </c>
      <c r="Z228" s="35">
        <f t="shared" si="78"/>
        <v>-37993.046261962169</v>
      </c>
      <c r="AA228" s="56">
        <f t="shared" si="66"/>
        <v>-0.30443146043238917</v>
      </c>
      <c r="AB228" s="9">
        <f t="shared" si="79"/>
        <v>-3.4033761153201843E-2</v>
      </c>
      <c r="AC228" s="9"/>
      <c r="AD228" s="17">
        <f t="shared" si="80"/>
        <v>-3.4033761153201843E-2</v>
      </c>
      <c r="AE228" s="102">
        <f t="shared" si="67"/>
        <v>1.0360947611876337E-2</v>
      </c>
      <c r="AF228" s="18">
        <f t="shared" si="81"/>
        <v>0.11349036402569593</v>
      </c>
      <c r="AG228" s="9">
        <f t="shared" si="82"/>
        <v>6.0050613025306454E-3</v>
      </c>
    </row>
    <row r="229" spans="1:33" x14ac:dyDescent="0.2">
      <c r="A229" s="16">
        <v>1964</v>
      </c>
      <c r="B229" s="16">
        <v>52500</v>
      </c>
      <c r="C229" s="16">
        <v>0.04</v>
      </c>
      <c r="D229" s="16">
        <v>2.8000000000000001E-2</v>
      </c>
      <c r="E229" s="16">
        <v>6900</v>
      </c>
      <c r="F229" s="16">
        <v>4920</v>
      </c>
      <c r="G229" s="16">
        <v>6900</v>
      </c>
      <c r="H229" s="16">
        <v>4390</v>
      </c>
      <c r="I229">
        <f>Inputs_refs!$B$1-A229</f>
        <v>57.5</v>
      </c>
      <c r="J229" s="9">
        <f t="shared" si="68"/>
        <v>-0.28695652173913044</v>
      </c>
      <c r="K229" s="10">
        <f t="shared" si="69"/>
        <v>0.71304347826086956</v>
      </c>
      <c r="L229" s="11">
        <f t="shared" si="70"/>
        <v>-1980</v>
      </c>
      <c r="N229" s="9">
        <f t="shared" si="71"/>
        <v>0.36376811594202896</v>
      </c>
      <c r="O229" s="12">
        <f t="shared" si="72"/>
        <v>0.63623188405797104</v>
      </c>
      <c r="P229" s="11">
        <f t="shared" si="73"/>
        <v>-2510</v>
      </c>
      <c r="R229" s="35">
        <f t="shared" si="74"/>
        <v>-44900</v>
      </c>
      <c r="S229" s="38">
        <f t="shared" si="75"/>
        <v>-0.3253623188405797</v>
      </c>
      <c r="V229" s="10"/>
      <c r="W229" s="11">
        <f t="shared" si="76"/>
        <v>4241.3019063842721</v>
      </c>
      <c r="X229" s="11">
        <f t="shared" si="77"/>
        <v>-3.3872003101532551E-2</v>
      </c>
      <c r="Z229" s="35">
        <f t="shared" si="78"/>
        <v>-46545.993063994407</v>
      </c>
      <c r="AA229" s="56">
        <f t="shared" si="66"/>
        <v>-0.33728980481155368</v>
      </c>
      <c r="AB229" s="9">
        <f t="shared" si="79"/>
        <v>-3.5362723096946075E-2</v>
      </c>
      <c r="AC229" s="9"/>
      <c r="AD229" s="17">
        <f t="shared" si="80"/>
        <v>-3.5362723096946075E-2</v>
      </c>
      <c r="AE229" s="102">
        <f t="shared" si="67"/>
        <v>1.1927485970973983E-2</v>
      </c>
      <c r="AF229" s="18">
        <f t="shared" si="81"/>
        <v>0.10772357723577236</v>
      </c>
      <c r="AG229" s="9">
        <f t="shared" si="82"/>
        <v>5.6827568736383949E-3</v>
      </c>
    </row>
    <row r="230" spans="1:33" x14ac:dyDescent="0.2">
      <c r="A230" s="16">
        <v>1964</v>
      </c>
      <c r="B230" s="16">
        <v>57500</v>
      </c>
      <c r="C230" s="16">
        <v>0.04</v>
      </c>
      <c r="D230" s="16">
        <v>2.8000000000000001E-2</v>
      </c>
      <c r="E230" s="16">
        <v>7450</v>
      </c>
      <c r="F230" s="16">
        <v>5150</v>
      </c>
      <c r="G230" s="16">
        <v>7450</v>
      </c>
      <c r="H230" s="16">
        <v>4620</v>
      </c>
      <c r="I230">
        <f>Inputs_refs!$B$1-A230</f>
        <v>57.5</v>
      </c>
      <c r="J230" s="9">
        <f t="shared" si="68"/>
        <v>-0.3087248322147651</v>
      </c>
      <c r="K230" s="10">
        <f t="shared" si="69"/>
        <v>0.6912751677852349</v>
      </c>
      <c r="L230" s="11">
        <f t="shared" si="70"/>
        <v>-2300</v>
      </c>
      <c r="N230" s="9">
        <f t="shared" si="71"/>
        <v>0.37986577181208053</v>
      </c>
      <c r="O230" s="12">
        <f t="shared" si="72"/>
        <v>0.62013422818791941</v>
      </c>
      <c r="P230" s="11">
        <f t="shared" si="73"/>
        <v>-2830</v>
      </c>
      <c r="R230" s="35">
        <f t="shared" si="74"/>
        <v>-51300</v>
      </c>
      <c r="S230" s="38">
        <f t="shared" si="75"/>
        <v>-0.34429530201342284</v>
      </c>
      <c r="V230" s="10"/>
      <c r="W230" s="11">
        <f t="shared" si="76"/>
        <v>4439.5741499754067</v>
      </c>
      <c r="X230" s="11">
        <f t="shared" si="77"/>
        <v>-3.9053214291037502E-2</v>
      </c>
      <c r="Z230" s="35">
        <f t="shared" si="78"/>
        <v>-53270.704121864066</v>
      </c>
      <c r="AA230" s="56">
        <f t="shared" si="66"/>
        <v>-0.35752150417358436</v>
      </c>
      <c r="AB230" s="9">
        <f t="shared" si="79"/>
        <v>-3.6994144424218785E-2</v>
      </c>
      <c r="AC230" s="9"/>
      <c r="AD230" s="17">
        <f t="shared" si="80"/>
        <v>-3.6994144424218785E-2</v>
      </c>
      <c r="AE230" s="102">
        <f t="shared" si="67"/>
        <v>1.3226202160161515E-2</v>
      </c>
      <c r="AF230" s="18">
        <f t="shared" si="81"/>
        <v>0.1029126213592233</v>
      </c>
      <c r="AG230" s="9">
        <f t="shared" si="82"/>
        <v>5.4153841326224361E-3</v>
      </c>
    </row>
    <row r="231" spans="1:33" x14ac:dyDescent="0.2">
      <c r="A231" s="16">
        <v>1964</v>
      </c>
      <c r="B231" s="16">
        <v>62500</v>
      </c>
      <c r="C231" s="16">
        <v>0.04</v>
      </c>
      <c r="D231" s="16">
        <v>2.8000000000000001E-2</v>
      </c>
      <c r="E231" s="16">
        <v>7700</v>
      </c>
      <c r="F231" s="16">
        <v>5380</v>
      </c>
      <c r="G231" s="16">
        <v>7700</v>
      </c>
      <c r="H231" s="16">
        <v>4850</v>
      </c>
      <c r="I231">
        <f>Inputs_refs!$B$1-A231</f>
        <v>57.5</v>
      </c>
      <c r="J231" s="9">
        <f t="shared" si="68"/>
        <v>-0.30129870129870129</v>
      </c>
      <c r="K231" s="10">
        <f t="shared" si="69"/>
        <v>0.69870129870129871</v>
      </c>
      <c r="L231" s="11">
        <f t="shared" si="70"/>
        <v>-2320</v>
      </c>
      <c r="N231" s="9">
        <f t="shared" si="71"/>
        <v>0.37012987012987014</v>
      </c>
      <c r="O231" s="12">
        <f t="shared" si="72"/>
        <v>0.62987012987012991</v>
      </c>
      <c r="P231" s="11">
        <f t="shared" si="73"/>
        <v>-2850</v>
      </c>
      <c r="R231" s="35">
        <f t="shared" si="74"/>
        <v>-51700</v>
      </c>
      <c r="S231" s="38">
        <f t="shared" si="75"/>
        <v>-0.33571428571428569</v>
      </c>
      <c r="V231" s="10"/>
      <c r="W231" s="11">
        <f t="shared" si="76"/>
        <v>4637.8463935665413</v>
      </c>
      <c r="X231" s="11">
        <f t="shared" si="77"/>
        <v>-4.3743011635764675E-2</v>
      </c>
      <c r="Z231" s="35">
        <f t="shared" si="78"/>
        <v>-53995.415179733725</v>
      </c>
      <c r="AA231" s="56">
        <f t="shared" si="66"/>
        <v>-0.35061957908918001</v>
      </c>
      <c r="AB231" s="9">
        <f t="shared" si="79"/>
        <v>-4.2511297896182694E-2</v>
      </c>
      <c r="AC231" s="9"/>
      <c r="AD231" s="17">
        <f t="shared" si="80"/>
        <v>-4.2511297896182694E-2</v>
      </c>
      <c r="AE231" s="102">
        <f t="shared" si="67"/>
        <v>1.4905293374894324E-2</v>
      </c>
      <c r="AF231" s="18">
        <f t="shared" si="81"/>
        <v>9.8513011152416355E-2</v>
      </c>
      <c r="AG231" s="9">
        <f t="shared" si="82"/>
        <v>5.1720620507071935E-3</v>
      </c>
    </row>
    <row r="232" spans="1:33" x14ac:dyDescent="0.2">
      <c r="A232" s="16">
        <v>1964</v>
      </c>
      <c r="B232" s="16">
        <v>67500</v>
      </c>
      <c r="C232" s="16">
        <v>0.04</v>
      </c>
      <c r="D232" s="16">
        <v>2.8000000000000001E-2</v>
      </c>
      <c r="E232" s="16">
        <v>7900</v>
      </c>
      <c r="F232" s="16">
        <v>5580</v>
      </c>
      <c r="G232" s="16">
        <v>7900</v>
      </c>
      <c r="H232" s="16">
        <v>5050</v>
      </c>
      <c r="I232">
        <f>Inputs_refs!$B$1-A232</f>
        <v>57.5</v>
      </c>
      <c r="J232" s="9">
        <f t="shared" si="68"/>
        <v>-0.29367088607594938</v>
      </c>
      <c r="K232" s="10">
        <f t="shared" si="69"/>
        <v>0.70632911392405062</v>
      </c>
      <c r="L232" s="11">
        <f t="shared" si="70"/>
        <v>-2320</v>
      </c>
      <c r="N232" s="9">
        <f t="shared" si="71"/>
        <v>0.36075949367088606</v>
      </c>
      <c r="O232" s="12">
        <f t="shared" si="72"/>
        <v>0.63924050632911389</v>
      </c>
      <c r="P232" s="11">
        <f t="shared" si="73"/>
        <v>-2850</v>
      </c>
      <c r="R232" s="35">
        <f t="shared" si="74"/>
        <v>-51700</v>
      </c>
      <c r="S232" s="38">
        <f t="shared" si="75"/>
        <v>-0.32721518987341774</v>
      </c>
      <c r="V232" s="10"/>
      <c r="W232" s="11">
        <f t="shared" si="76"/>
        <v>4810.2570401675284</v>
      </c>
      <c r="X232" s="11">
        <f t="shared" si="77"/>
        <v>-4.7473853432172586E-2</v>
      </c>
      <c r="Z232" s="35">
        <f t="shared" si="78"/>
        <v>-54277.772621359501</v>
      </c>
      <c r="AA232" s="56">
        <f t="shared" si="66"/>
        <v>-0.34353020646430066</v>
      </c>
      <c r="AB232" s="9">
        <f t="shared" si="79"/>
        <v>-4.74922329503457E-2</v>
      </c>
      <c r="AC232" s="9"/>
      <c r="AD232" s="17">
        <f t="shared" si="80"/>
        <v>-4.74922329503457E-2</v>
      </c>
      <c r="AE232" s="102">
        <f t="shared" si="67"/>
        <v>1.6315016590882914E-2</v>
      </c>
      <c r="AF232" s="18">
        <f t="shared" si="81"/>
        <v>9.4982078853046589E-2</v>
      </c>
      <c r="AG232" s="9">
        <f t="shared" si="82"/>
        <v>4.9775971553935872E-3</v>
      </c>
    </row>
    <row r="233" spans="1:33" x14ac:dyDescent="0.2">
      <c r="A233" s="16">
        <v>1964</v>
      </c>
      <c r="B233" s="16">
        <v>72500</v>
      </c>
      <c r="C233" s="16">
        <v>0.04</v>
      </c>
      <c r="D233" s="16">
        <v>2.8000000000000001E-2</v>
      </c>
      <c r="E233" s="16">
        <v>8100</v>
      </c>
      <c r="F233" s="16">
        <v>5780</v>
      </c>
      <c r="G233" s="16">
        <v>8100</v>
      </c>
      <c r="H233" s="16">
        <v>5250</v>
      </c>
      <c r="I233">
        <f>Inputs_refs!$B$1-A233</f>
        <v>57.5</v>
      </c>
      <c r="J233" s="9">
        <f t="shared" si="68"/>
        <v>-0.28641975308641976</v>
      </c>
      <c r="K233" s="10">
        <f t="shared" si="69"/>
        <v>0.71358024691358024</v>
      </c>
      <c r="L233" s="11">
        <f t="shared" si="70"/>
        <v>-2320</v>
      </c>
      <c r="N233" s="9">
        <f t="shared" si="71"/>
        <v>0.35185185185185186</v>
      </c>
      <c r="O233" s="12">
        <f t="shared" si="72"/>
        <v>0.64814814814814814</v>
      </c>
      <c r="P233" s="11">
        <f t="shared" si="73"/>
        <v>-2850</v>
      </c>
      <c r="R233" s="35">
        <f t="shared" si="74"/>
        <v>-51700</v>
      </c>
      <c r="S233" s="38">
        <f t="shared" si="75"/>
        <v>-0.31913580246913581</v>
      </c>
      <c r="V233" s="10"/>
      <c r="W233" s="11">
        <f t="shared" si="76"/>
        <v>4982.6676867685155</v>
      </c>
      <c r="X233" s="11">
        <f t="shared" si="77"/>
        <v>-5.0920440615520854E-2</v>
      </c>
      <c r="Z233" s="35">
        <f t="shared" si="78"/>
        <v>-54560.130062985307</v>
      </c>
      <c r="AA233" s="56">
        <f t="shared" si="66"/>
        <v>-0.33679092631472413</v>
      </c>
      <c r="AB233" s="9">
        <f t="shared" si="79"/>
        <v>-5.2421613725691547E-2</v>
      </c>
      <c r="AC233" s="9"/>
      <c r="AD233" s="17">
        <f t="shared" si="80"/>
        <v>-5.2421613725691547E-2</v>
      </c>
      <c r="AE233" s="102">
        <f t="shared" si="67"/>
        <v>1.7655123845588316E-2</v>
      </c>
      <c r="AF233" s="18">
        <f t="shared" si="81"/>
        <v>9.1695501730103809E-2</v>
      </c>
      <c r="AG233" s="9">
        <f t="shared" si="82"/>
        <v>4.7972366311064274E-3</v>
      </c>
    </row>
    <row r="234" spans="1:33" x14ac:dyDescent="0.2">
      <c r="A234" s="16">
        <v>1964</v>
      </c>
      <c r="B234" s="16">
        <v>77500</v>
      </c>
      <c r="C234" s="16">
        <v>0.04</v>
      </c>
      <c r="D234" s="16">
        <v>2.8000000000000001E-2</v>
      </c>
      <c r="E234" s="16">
        <v>8300</v>
      </c>
      <c r="F234" s="16">
        <v>5980</v>
      </c>
      <c r="G234" s="16">
        <v>8300</v>
      </c>
      <c r="H234" s="16">
        <v>5450</v>
      </c>
      <c r="I234">
        <f>Inputs_refs!$B$1-A234</f>
        <v>57.5</v>
      </c>
      <c r="J234" s="9">
        <f t="shared" si="68"/>
        <v>-0.27951807228915665</v>
      </c>
      <c r="K234" s="10">
        <f t="shared" si="69"/>
        <v>0.72048192771084341</v>
      </c>
      <c r="L234" s="11">
        <f t="shared" si="70"/>
        <v>-2320</v>
      </c>
      <c r="N234" s="9">
        <f t="shared" si="71"/>
        <v>0.34337349397590361</v>
      </c>
      <c r="O234" s="12">
        <f t="shared" si="72"/>
        <v>0.65662650602409633</v>
      </c>
      <c r="P234" s="11">
        <f t="shared" si="73"/>
        <v>-2850</v>
      </c>
      <c r="R234" s="35">
        <f t="shared" si="74"/>
        <v>-51700</v>
      </c>
      <c r="S234" s="38">
        <f t="shared" si="75"/>
        <v>-0.31144578313253013</v>
      </c>
      <c r="V234" s="10"/>
      <c r="W234" s="11">
        <f t="shared" si="76"/>
        <v>5155.0783333695017</v>
      </c>
      <c r="X234" s="11">
        <f t="shared" si="77"/>
        <v>-5.4114067271651065E-2</v>
      </c>
      <c r="Z234" s="35">
        <f t="shared" si="78"/>
        <v>-54842.487504611097</v>
      </c>
      <c r="AA234" s="56">
        <f t="shared" si="66"/>
        <v>-0.33037643075066925</v>
      </c>
      <c r="AB234" s="9">
        <f t="shared" si="79"/>
        <v>-5.7300236506356142E-2</v>
      </c>
      <c r="AC234" s="9"/>
      <c r="AD234" s="17">
        <f t="shared" si="80"/>
        <v>-5.7300236506356142E-2</v>
      </c>
      <c r="AE234" s="102">
        <f t="shared" si="67"/>
        <v>1.8930647618139118E-2</v>
      </c>
      <c r="AF234" s="18">
        <f t="shared" si="81"/>
        <v>8.8628762541806017E-2</v>
      </c>
      <c r="AG234" s="9">
        <f t="shared" si="82"/>
        <v>4.6294986467110277E-3</v>
      </c>
    </row>
    <row r="235" spans="1:33" x14ac:dyDescent="0.2">
      <c r="A235" s="16">
        <v>1964</v>
      </c>
      <c r="B235" s="16">
        <v>82500</v>
      </c>
      <c r="C235" s="16">
        <v>0.04</v>
      </c>
      <c r="D235" s="16">
        <v>2.8000000000000001E-2</v>
      </c>
      <c r="E235" s="16">
        <v>8500</v>
      </c>
      <c r="F235" s="16">
        <v>6180</v>
      </c>
      <c r="G235" s="16">
        <v>8500</v>
      </c>
      <c r="H235" s="16">
        <v>5650</v>
      </c>
      <c r="I235">
        <f>Inputs_refs!$B$1-A235</f>
        <v>57.5</v>
      </c>
      <c r="J235" s="9">
        <f t="shared" si="68"/>
        <v>-0.27294117647058824</v>
      </c>
      <c r="K235" s="10">
        <f t="shared" si="69"/>
        <v>0.72705882352941176</v>
      </c>
      <c r="L235" s="11">
        <f t="shared" si="70"/>
        <v>-2320</v>
      </c>
      <c r="N235" s="9">
        <f t="shared" si="71"/>
        <v>0.3352941176470588</v>
      </c>
      <c r="O235" s="12">
        <f t="shared" si="72"/>
        <v>0.66470588235294115</v>
      </c>
      <c r="P235" s="11">
        <f t="shared" si="73"/>
        <v>-2850</v>
      </c>
      <c r="R235" s="35">
        <f t="shared" si="74"/>
        <v>-51700</v>
      </c>
      <c r="S235" s="38">
        <f t="shared" si="75"/>
        <v>-0.30411764705882355</v>
      </c>
      <c r="V235" s="10"/>
      <c r="W235" s="11">
        <f t="shared" si="76"/>
        <v>5327.4889799704888</v>
      </c>
      <c r="X235" s="11">
        <f t="shared" si="77"/>
        <v>-5.708159646540021E-2</v>
      </c>
      <c r="Z235" s="35">
        <f t="shared" si="78"/>
        <v>-55124.844946236888</v>
      </c>
      <c r="AA235" s="56">
        <f t="shared" si="66"/>
        <v>-0.32426379380139347</v>
      </c>
      <c r="AB235" s="9">
        <f t="shared" si="79"/>
        <v>-6.2128881261745587E-2</v>
      </c>
      <c r="AC235" s="9"/>
      <c r="AD235" s="17">
        <f t="shared" si="80"/>
        <v>-6.2128881261745587E-2</v>
      </c>
      <c r="AE235" s="102">
        <f t="shared" si="67"/>
        <v>2.0146146742569926E-2</v>
      </c>
      <c r="AF235" s="18">
        <f t="shared" si="81"/>
        <v>8.5760517799352745E-2</v>
      </c>
      <c r="AG235" s="9">
        <f t="shared" si="82"/>
        <v>4.4731020605286442E-3</v>
      </c>
    </row>
    <row r="236" spans="1:33" x14ac:dyDescent="0.2">
      <c r="A236" s="16">
        <v>1964</v>
      </c>
      <c r="B236" s="16">
        <v>87500</v>
      </c>
      <c r="C236" s="16">
        <v>0.04</v>
      </c>
      <c r="D236" s="16">
        <v>2.8000000000000001E-2</v>
      </c>
      <c r="E236" s="16">
        <v>8700</v>
      </c>
      <c r="F236" s="16">
        <v>6380</v>
      </c>
      <c r="G236" s="16">
        <v>8700</v>
      </c>
      <c r="H236" s="16">
        <v>5850</v>
      </c>
      <c r="I236">
        <f>Inputs_refs!$B$1-A236</f>
        <v>57.5</v>
      </c>
      <c r="J236" s="9">
        <f t="shared" si="68"/>
        <v>-0.26666666666666666</v>
      </c>
      <c r="K236" s="10">
        <f t="shared" si="69"/>
        <v>0.73333333333333328</v>
      </c>
      <c r="L236" s="11">
        <f t="shared" si="70"/>
        <v>-2320</v>
      </c>
      <c r="N236" s="9">
        <f t="shared" si="71"/>
        <v>0.32758620689655171</v>
      </c>
      <c r="O236" s="12">
        <f t="shared" si="72"/>
        <v>0.67241379310344829</v>
      </c>
      <c r="P236" s="11">
        <f t="shared" si="73"/>
        <v>-2850</v>
      </c>
      <c r="R236" s="35">
        <f t="shared" si="74"/>
        <v>-51700</v>
      </c>
      <c r="S236" s="38">
        <f t="shared" si="75"/>
        <v>-0.29712643678160922</v>
      </c>
      <c r="V236" s="10"/>
      <c r="W236" s="11">
        <f t="shared" si="76"/>
        <v>5499.899626571475</v>
      </c>
      <c r="X236" s="11">
        <f t="shared" si="77"/>
        <v>-5.9846217680089749E-2</v>
      </c>
      <c r="Z236" s="35">
        <f t="shared" si="78"/>
        <v>-55407.202387862664</v>
      </c>
      <c r="AA236" s="56">
        <f t="shared" si="66"/>
        <v>-0.31843219763139463</v>
      </c>
      <c r="AB236" s="9">
        <f t="shared" si="79"/>
        <v>-6.6908312062237463E-2</v>
      </c>
      <c r="AC236" s="9"/>
      <c r="AD236" s="17">
        <f t="shared" si="80"/>
        <v>-6.6908312062237463E-2</v>
      </c>
      <c r="AE236" s="102">
        <f t="shared" si="67"/>
        <v>2.1305760849785416E-2</v>
      </c>
      <c r="AF236" s="18">
        <f t="shared" si="81"/>
        <v>8.3072100313479627E-2</v>
      </c>
      <c r="AG236" s="9">
        <f t="shared" si="82"/>
        <v>4.326933537332156E-3</v>
      </c>
    </row>
    <row r="237" spans="1:33" x14ac:dyDescent="0.2">
      <c r="A237" s="16">
        <v>1964</v>
      </c>
      <c r="B237" s="16">
        <v>92500</v>
      </c>
      <c r="C237" s="16">
        <v>0.04</v>
      </c>
      <c r="D237" s="16">
        <v>2.8000000000000001E-2</v>
      </c>
      <c r="E237" s="16">
        <v>8900</v>
      </c>
      <c r="F237" s="16">
        <v>6580</v>
      </c>
      <c r="G237" s="16">
        <v>8900</v>
      </c>
      <c r="H237" s="16">
        <v>6050</v>
      </c>
      <c r="I237">
        <f>Inputs_refs!$B$1-A237</f>
        <v>57.5</v>
      </c>
      <c r="J237" s="9">
        <f t="shared" si="68"/>
        <v>-0.26067415730337079</v>
      </c>
      <c r="K237" s="10">
        <f t="shared" si="69"/>
        <v>0.73932584269662927</v>
      </c>
      <c r="L237" s="11">
        <f t="shared" si="70"/>
        <v>-2320</v>
      </c>
      <c r="N237" s="9">
        <f t="shared" si="71"/>
        <v>0.3202247191011236</v>
      </c>
      <c r="O237" s="12">
        <f t="shared" si="72"/>
        <v>0.6797752808988764</v>
      </c>
      <c r="P237" s="11">
        <f t="shared" si="73"/>
        <v>-2850</v>
      </c>
      <c r="R237" s="35">
        <f t="shared" si="74"/>
        <v>-51700</v>
      </c>
      <c r="S237" s="38">
        <f t="shared" si="75"/>
        <v>-0.29044943820224717</v>
      </c>
      <c r="V237" s="10"/>
      <c r="W237" s="11">
        <f t="shared" si="76"/>
        <v>5672.3102731724621</v>
      </c>
      <c r="X237" s="11">
        <f t="shared" si="77"/>
        <v>-6.2428054021080648E-2</v>
      </c>
      <c r="Z237" s="35">
        <f t="shared" si="78"/>
        <v>-55689.559829488455</v>
      </c>
      <c r="AA237" s="56">
        <f t="shared" si="66"/>
        <v>-0.31286269567128344</v>
      </c>
      <c r="AB237" s="9">
        <f t="shared" si="79"/>
        <v>-7.1639277482238653E-2</v>
      </c>
      <c r="AC237" s="9"/>
      <c r="AD237" s="17">
        <f t="shared" si="80"/>
        <v>-7.1639277482238653E-2</v>
      </c>
      <c r="AE237" s="102">
        <f t="shared" si="67"/>
        <v>2.2413257469036274E-2</v>
      </c>
      <c r="AF237" s="18">
        <f t="shared" si="81"/>
        <v>8.0547112462006076E-2</v>
      </c>
      <c r="AG237" s="9">
        <f t="shared" si="82"/>
        <v>4.1900209293276314E-3</v>
      </c>
    </row>
    <row r="238" spans="1:33" x14ac:dyDescent="0.2">
      <c r="A238" s="16">
        <v>1964</v>
      </c>
      <c r="B238" s="16">
        <v>97500</v>
      </c>
      <c r="C238" s="16">
        <v>0.04</v>
      </c>
      <c r="D238" s="16">
        <v>2.8000000000000001E-2</v>
      </c>
      <c r="E238" s="16">
        <v>9100</v>
      </c>
      <c r="F238" s="16">
        <v>6780</v>
      </c>
      <c r="G238" s="16">
        <v>9100</v>
      </c>
      <c r="H238" s="16">
        <v>6250</v>
      </c>
      <c r="I238">
        <f>Inputs_refs!$B$1-A238</f>
        <v>57.5</v>
      </c>
      <c r="J238" s="9">
        <f t="shared" si="68"/>
        <v>-0.25494505494505493</v>
      </c>
      <c r="K238" s="10">
        <f t="shared" si="69"/>
        <v>0.74505494505494507</v>
      </c>
      <c r="L238" s="11">
        <f t="shared" si="70"/>
        <v>-2320</v>
      </c>
      <c r="N238" s="9">
        <f t="shared" si="71"/>
        <v>0.31318681318681318</v>
      </c>
      <c r="O238" s="12">
        <f t="shared" si="72"/>
        <v>0.68681318681318682</v>
      </c>
      <c r="P238" s="11">
        <f t="shared" si="73"/>
        <v>-2850</v>
      </c>
      <c r="R238" s="35">
        <f t="shared" si="74"/>
        <v>-51700</v>
      </c>
      <c r="S238" s="38">
        <f t="shared" si="75"/>
        <v>-0.28406593406593406</v>
      </c>
      <c r="V238" s="10"/>
      <c r="W238" s="11">
        <f t="shared" si="76"/>
        <v>5844.7209197734483</v>
      </c>
      <c r="X238" s="11">
        <f t="shared" si="77"/>
        <v>-6.4844652836248282E-2</v>
      </c>
      <c r="Z238" s="35">
        <f t="shared" si="78"/>
        <v>-55971.917271114246</v>
      </c>
      <c r="AA238" s="56">
        <f t="shared" si="66"/>
        <v>-0.30753800698414419</v>
      </c>
      <c r="AB238" s="9">
        <f t="shared" si="79"/>
        <v>-7.6322510991040843E-2</v>
      </c>
      <c r="AC238" s="9"/>
      <c r="AD238" s="17">
        <f t="shared" si="80"/>
        <v>-7.6322510991040843E-2</v>
      </c>
      <c r="AE238" s="102">
        <f t="shared" si="67"/>
        <v>2.347207291821013E-2</v>
      </c>
      <c r="AF238" s="18">
        <f t="shared" si="81"/>
        <v>7.8171091445427734E-2</v>
      </c>
      <c r="AG238" s="9">
        <f t="shared" si="82"/>
        <v>4.0615115710975758E-3</v>
      </c>
    </row>
    <row r="239" spans="1:33" x14ac:dyDescent="0.2">
      <c r="A239" s="16">
        <v>1964</v>
      </c>
      <c r="B239" s="16">
        <v>102500</v>
      </c>
      <c r="C239" s="16">
        <v>0.04</v>
      </c>
      <c r="D239" s="16">
        <v>2.8000000000000001E-2</v>
      </c>
      <c r="E239" s="16">
        <v>9300</v>
      </c>
      <c r="F239" s="16">
        <v>6980</v>
      </c>
      <c r="G239" s="16">
        <v>9300</v>
      </c>
      <c r="H239" s="16">
        <v>6450</v>
      </c>
      <c r="I239">
        <f>Inputs_refs!$B$1-A239</f>
        <v>57.5</v>
      </c>
      <c r="J239" s="9">
        <f t="shared" si="68"/>
        <v>-0.24946236559139784</v>
      </c>
      <c r="K239" s="10">
        <f t="shared" si="69"/>
        <v>0.75053763440860211</v>
      </c>
      <c r="L239" s="11">
        <f t="shared" si="70"/>
        <v>-2320</v>
      </c>
      <c r="N239" s="9">
        <f t="shared" si="71"/>
        <v>0.30645161290322581</v>
      </c>
      <c r="O239" s="12">
        <f t="shared" si="72"/>
        <v>0.69354838709677424</v>
      </c>
      <c r="P239" s="11">
        <f t="shared" si="73"/>
        <v>-2850</v>
      </c>
      <c r="R239" s="35">
        <f t="shared" si="74"/>
        <v>-51700</v>
      </c>
      <c r="S239" s="38">
        <f t="shared" si="75"/>
        <v>-0.27795698924731183</v>
      </c>
      <c r="V239" s="10"/>
      <c r="W239" s="11">
        <f t="shared" si="76"/>
        <v>6017.1315663744354</v>
      </c>
      <c r="X239" s="11">
        <f t="shared" si="77"/>
        <v>-6.7111385058227072E-2</v>
      </c>
      <c r="Z239" s="35">
        <f t="shared" si="78"/>
        <v>-56254.274712740036</v>
      </c>
      <c r="AA239" s="56">
        <f t="shared" si="66"/>
        <v>-0.30244233716526903</v>
      </c>
      <c r="AB239" s="9">
        <f t="shared" si="79"/>
        <v>-8.0958731331907452E-2</v>
      </c>
      <c r="AC239" s="9"/>
      <c r="AD239" s="17">
        <f t="shared" si="80"/>
        <v>-8.0958731331907452E-2</v>
      </c>
      <c r="AE239" s="102">
        <f t="shared" si="67"/>
        <v>2.4485347917957201E-2</v>
      </c>
      <c r="AF239" s="18">
        <f t="shared" si="81"/>
        <v>7.5931232091690545E-2</v>
      </c>
      <c r="AG239" s="9">
        <f t="shared" si="82"/>
        <v>3.940654461239701E-3</v>
      </c>
    </row>
    <row r="240" spans="1:33" x14ac:dyDescent="0.2">
      <c r="A240" s="16">
        <v>1964</v>
      </c>
      <c r="B240" s="16">
        <v>107500</v>
      </c>
      <c r="C240" s="16">
        <v>0.04</v>
      </c>
      <c r="D240" s="16">
        <v>2.8000000000000001E-2</v>
      </c>
      <c r="E240" s="16">
        <v>9500</v>
      </c>
      <c r="F240" s="16">
        <v>7180</v>
      </c>
      <c r="G240" s="16">
        <v>9500</v>
      </c>
      <c r="H240" s="16">
        <v>6650</v>
      </c>
      <c r="I240">
        <f>Inputs_refs!$B$1-A240</f>
        <v>57.5</v>
      </c>
      <c r="J240" s="9">
        <f t="shared" si="68"/>
        <v>-0.24421052631578946</v>
      </c>
      <c r="K240" s="10">
        <f t="shared" si="69"/>
        <v>0.75578947368421057</v>
      </c>
      <c r="L240" s="11">
        <f t="shared" si="70"/>
        <v>-2320</v>
      </c>
      <c r="N240" s="9">
        <f t="shared" si="71"/>
        <v>0.3</v>
      </c>
      <c r="O240" s="12">
        <f t="shared" si="72"/>
        <v>0.7</v>
      </c>
      <c r="P240" s="11">
        <f t="shared" si="73"/>
        <v>-2850</v>
      </c>
      <c r="R240" s="35">
        <f t="shared" si="74"/>
        <v>-51700</v>
      </c>
      <c r="S240" s="38">
        <f t="shared" si="75"/>
        <v>-0.27210526315789474</v>
      </c>
      <c r="V240" s="10"/>
      <c r="W240" s="11">
        <f t="shared" si="76"/>
        <v>6189.5422129754215</v>
      </c>
      <c r="X240" s="11">
        <f t="shared" si="77"/>
        <v>-6.9241772484899017E-2</v>
      </c>
      <c r="Z240" s="35">
        <f t="shared" si="78"/>
        <v>-56536.632154365827</v>
      </c>
      <c r="AA240" s="56">
        <f t="shared" si="66"/>
        <v>-0.29756122186508333</v>
      </c>
      <c r="AB240" s="9">
        <f t="shared" si="79"/>
        <v>-8.554864288980002E-2</v>
      </c>
      <c r="AC240" s="9"/>
      <c r="AD240" s="17">
        <f t="shared" si="80"/>
        <v>-8.554864288980002E-2</v>
      </c>
      <c r="AE240" s="102">
        <f t="shared" si="67"/>
        <v>2.5455958707188586E-2</v>
      </c>
      <c r="AF240" s="18">
        <f t="shared" si="81"/>
        <v>7.3816155988857934E-2</v>
      </c>
      <c r="AG240" s="9">
        <f t="shared" si="82"/>
        <v>3.8267855418656627E-3</v>
      </c>
    </row>
    <row r="241" spans="1:33" x14ac:dyDescent="0.2">
      <c r="A241" s="16">
        <v>1964</v>
      </c>
      <c r="B241" s="16">
        <v>112500</v>
      </c>
      <c r="C241" s="16">
        <v>0.04</v>
      </c>
      <c r="D241" s="16">
        <v>2.8000000000000001E-2</v>
      </c>
      <c r="E241" s="16">
        <v>9710</v>
      </c>
      <c r="F241" s="16">
        <v>7390</v>
      </c>
      <c r="G241" s="16">
        <v>9710</v>
      </c>
      <c r="H241" s="16">
        <v>6860</v>
      </c>
      <c r="I241">
        <f>Inputs_refs!$B$1-A241</f>
        <v>57.5</v>
      </c>
      <c r="J241" s="9">
        <f t="shared" si="68"/>
        <v>-0.23892893923789907</v>
      </c>
      <c r="K241" s="10">
        <f t="shared" si="69"/>
        <v>0.76107106076210096</v>
      </c>
      <c r="L241" s="11">
        <f t="shared" si="70"/>
        <v>-2320</v>
      </c>
      <c r="N241" s="9">
        <f t="shared" si="71"/>
        <v>0.29351184346035014</v>
      </c>
      <c r="O241" s="12">
        <f t="shared" si="72"/>
        <v>0.7064881565396498</v>
      </c>
      <c r="P241" s="11">
        <f t="shared" si="73"/>
        <v>-2850</v>
      </c>
      <c r="R241" s="35">
        <f t="shared" si="74"/>
        <v>-51700</v>
      </c>
      <c r="S241" s="38">
        <f t="shared" si="75"/>
        <v>-0.26622039134912462</v>
      </c>
      <c r="V241" s="10"/>
      <c r="W241" s="11">
        <f t="shared" si="76"/>
        <v>6370.5733919064578</v>
      </c>
      <c r="X241" s="11">
        <f t="shared" si="77"/>
        <v>-7.134498660255717E-2</v>
      </c>
      <c r="Z241" s="35">
        <f t="shared" si="78"/>
        <v>-56833.107468072907</v>
      </c>
      <c r="AA241" s="56">
        <f t="shared" si="66"/>
        <v>-0.29265245864095213</v>
      </c>
      <c r="AB241" s="9">
        <f t="shared" si="79"/>
        <v>-9.0318965419171018E-2</v>
      </c>
      <c r="AC241" s="9"/>
      <c r="AD241" s="17">
        <f t="shared" si="80"/>
        <v>-9.0318965419171018E-2</v>
      </c>
      <c r="AE241" s="102">
        <f t="shared" si="67"/>
        <v>2.643206729182751E-2</v>
      </c>
      <c r="AF241" s="18">
        <f t="shared" si="81"/>
        <v>7.1718538565629222E-2</v>
      </c>
      <c r="AG241" s="9">
        <f t="shared" si="82"/>
        <v>3.7141002649102584E-3</v>
      </c>
    </row>
    <row r="242" spans="1:33" x14ac:dyDescent="0.2">
      <c r="A242" s="16">
        <v>1964</v>
      </c>
      <c r="B242" s="16">
        <v>117500</v>
      </c>
      <c r="C242" s="16">
        <v>0.04</v>
      </c>
      <c r="D242" s="16">
        <v>2.8000000000000001E-2</v>
      </c>
      <c r="E242" s="16">
        <v>9910</v>
      </c>
      <c r="F242" s="16">
        <v>7590</v>
      </c>
      <c r="G242" s="16">
        <v>9910</v>
      </c>
      <c r="H242" s="16">
        <v>7060</v>
      </c>
      <c r="I242">
        <f>Inputs_refs!$B$1-A242</f>
        <v>57.5</v>
      </c>
      <c r="J242" s="9">
        <f t="shared" si="68"/>
        <v>-0.23410696266397579</v>
      </c>
      <c r="K242" s="10">
        <f t="shared" si="69"/>
        <v>0.76589303733602421</v>
      </c>
      <c r="L242" s="11">
        <f t="shared" si="70"/>
        <v>-2320</v>
      </c>
      <c r="N242" s="9">
        <f t="shared" si="71"/>
        <v>0.2875882946518668</v>
      </c>
      <c r="O242" s="12">
        <f t="shared" si="72"/>
        <v>0.71241170534813325</v>
      </c>
      <c r="P242" s="11">
        <f t="shared" si="73"/>
        <v>-2850</v>
      </c>
      <c r="R242" s="35">
        <f t="shared" si="74"/>
        <v>-51700</v>
      </c>
      <c r="S242" s="38">
        <f t="shared" si="75"/>
        <v>-0.26084762865792127</v>
      </c>
      <c r="V242" s="10"/>
      <c r="W242" s="11">
        <f t="shared" si="76"/>
        <v>6542.9840385074449</v>
      </c>
      <c r="X242" s="11">
        <f t="shared" si="77"/>
        <v>-7.3231722591013473E-2</v>
      </c>
      <c r="Z242" s="35">
        <f t="shared" si="78"/>
        <v>-57115.464909698669</v>
      </c>
      <c r="AA242" s="56">
        <f t="shared" si="66"/>
        <v>-0.28817086230927685</v>
      </c>
      <c r="AB242" s="9">
        <f t="shared" si="79"/>
        <v>-9.4816087346232536E-2</v>
      </c>
      <c r="AC242" s="9"/>
      <c r="AD242" s="17">
        <f t="shared" si="80"/>
        <v>-9.4816087346232536E-2</v>
      </c>
      <c r="AE242" s="102">
        <f t="shared" si="67"/>
        <v>2.7323233651355583E-2</v>
      </c>
      <c r="AF242" s="18">
        <f t="shared" si="81"/>
        <v>6.9828722002635041E-2</v>
      </c>
      <c r="AG242" s="9">
        <f t="shared" si="82"/>
        <v>3.6127851259383226E-3</v>
      </c>
    </row>
    <row r="243" spans="1:33" x14ac:dyDescent="0.2">
      <c r="A243" s="16">
        <v>1964</v>
      </c>
      <c r="B243" s="16">
        <v>122500</v>
      </c>
      <c r="C243" s="16">
        <v>0.04</v>
      </c>
      <c r="D243" s="16">
        <v>2.8000000000000001E-2</v>
      </c>
      <c r="E243" s="16">
        <v>10110</v>
      </c>
      <c r="F243" s="16">
        <v>7790</v>
      </c>
      <c r="G243" s="16">
        <v>10110</v>
      </c>
      <c r="H243" s="16">
        <v>7260</v>
      </c>
      <c r="I243">
        <f>Inputs_refs!$B$1-A243</f>
        <v>57.5</v>
      </c>
      <c r="J243" s="9">
        <f t="shared" si="68"/>
        <v>-0.2294757665677547</v>
      </c>
      <c r="K243" s="10">
        <f t="shared" si="69"/>
        <v>0.7705242334322453</v>
      </c>
      <c r="L243" s="11">
        <f t="shared" si="70"/>
        <v>-2320</v>
      </c>
      <c r="N243" s="9">
        <f t="shared" si="71"/>
        <v>0.28189910979228489</v>
      </c>
      <c r="O243" s="12">
        <f t="shared" si="72"/>
        <v>0.71810089020771517</v>
      </c>
      <c r="P243" s="11">
        <f t="shared" si="73"/>
        <v>-2850</v>
      </c>
      <c r="R243" s="35">
        <f t="shared" si="74"/>
        <v>-51700</v>
      </c>
      <c r="S243" s="38">
        <f t="shared" si="75"/>
        <v>-0.25568743818001977</v>
      </c>
      <c r="V243" s="10"/>
      <c r="W243" s="11">
        <f t="shared" si="76"/>
        <v>6715.3946851084311</v>
      </c>
      <c r="X243" s="11">
        <f t="shared" si="77"/>
        <v>-7.5014506183411697E-2</v>
      </c>
      <c r="Z243" s="35">
        <f t="shared" si="78"/>
        <v>-57397.822351324488</v>
      </c>
      <c r="AA243" s="56">
        <f t="shared" si="66"/>
        <v>-0.28386657938340498</v>
      </c>
      <c r="AB243" s="9">
        <f t="shared" si="79"/>
        <v>-9.926896383714473E-2</v>
      </c>
      <c r="AC243" s="9"/>
      <c r="AD243" s="17">
        <f t="shared" si="80"/>
        <v>-9.926896383714473E-2</v>
      </c>
      <c r="AE243" s="102">
        <f t="shared" si="67"/>
        <v>2.8179141203385216E-2</v>
      </c>
      <c r="AF243" s="18">
        <f t="shared" si="81"/>
        <v>6.8035943517329917E-2</v>
      </c>
      <c r="AG243" s="9">
        <f t="shared" si="82"/>
        <v>3.5168528877190797E-3</v>
      </c>
    </row>
    <row r="244" spans="1:33" x14ac:dyDescent="0.2">
      <c r="A244" s="16">
        <v>1964</v>
      </c>
      <c r="B244" s="16">
        <v>127500</v>
      </c>
      <c r="C244" s="16">
        <v>0.04</v>
      </c>
      <c r="D244" s="16">
        <v>2.8000000000000001E-2</v>
      </c>
      <c r="E244" s="16">
        <v>10310</v>
      </c>
      <c r="F244" s="16">
        <v>7990</v>
      </c>
      <c r="G244" s="16">
        <v>10310</v>
      </c>
      <c r="H244" s="16">
        <v>7460</v>
      </c>
      <c r="I244">
        <f>Inputs_refs!$B$1-A244</f>
        <v>57.5</v>
      </c>
      <c r="J244" s="9">
        <f t="shared" si="68"/>
        <v>-0.22502424830261883</v>
      </c>
      <c r="K244" s="10">
        <f t="shared" si="69"/>
        <v>0.7749757516973812</v>
      </c>
      <c r="L244" s="11">
        <f t="shared" si="70"/>
        <v>-2320</v>
      </c>
      <c r="N244" s="9">
        <f t="shared" si="71"/>
        <v>0.27643064985451016</v>
      </c>
      <c r="O244" s="12">
        <f t="shared" si="72"/>
        <v>0.72356935014548984</v>
      </c>
      <c r="P244" s="11">
        <f t="shared" si="73"/>
        <v>-2850</v>
      </c>
      <c r="R244" s="35">
        <f t="shared" si="74"/>
        <v>-51700</v>
      </c>
      <c r="S244" s="38">
        <f t="shared" si="75"/>
        <v>-0.25072744907856448</v>
      </c>
      <c r="V244" s="10"/>
      <c r="W244" s="11">
        <f t="shared" si="76"/>
        <v>6887.8053317094182</v>
      </c>
      <c r="X244" s="11">
        <f t="shared" si="77"/>
        <v>-7.6701698162276385E-2</v>
      </c>
      <c r="Z244" s="35">
        <f t="shared" si="78"/>
        <v>-57680.179792950279</v>
      </c>
      <c r="AA244" s="56">
        <f t="shared" si="66"/>
        <v>-0.27972929094544269</v>
      </c>
      <c r="AB244" s="9">
        <f t="shared" si="79"/>
        <v>-0.10367824466596379</v>
      </c>
      <c r="AC244" s="9"/>
      <c r="AD244" s="17">
        <f t="shared" si="80"/>
        <v>-0.10367824466596379</v>
      </c>
      <c r="AE244" s="102">
        <f t="shared" si="67"/>
        <v>2.9001841866878209E-2</v>
      </c>
      <c r="AF244" s="18">
        <f t="shared" si="81"/>
        <v>6.6332916145181484E-2</v>
      </c>
      <c r="AG244" s="9">
        <f t="shared" si="82"/>
        <v>3.4258854950274253E-3</v>
      </c>
    </row>
    <row r="245" spans="1:33" x14ac:dyDescent="0.2">
      <c r="A245" s="16">
        <v>1964</v>
      </c>
      <c r="B245" s="16">
        <v>132500</v>
      </c>
      <c r="C245" s="16">
        <v>0.04</v>
      </c>
      <c r="D245" s="16">
        <v>2.8000000000000001E-2</v>
      </c>
      <c r="E245" s="16">
        <v>10510</v>
      </c>
      <c r="F245" s="16">
        <v>8190</v>
      </c>
      <c r="G245" s="16">
        <v>10510</v>
      </c>
      <c r="H245" s="16">
        <v>7660</v>
      </c>
      <c r="I245">
        <f>Inputs_refs!$B$1-A245</f>
        <v>57.5</v>
      </c>
      <c r="J245" s="9">
        <f t="shared" si="68"/>
        <v>-0.22074215033301617</v>
      </c>
      <c r="K245" s="10">
        <f t="shared" si="69"/>
        <v>0.77925784966698386</v>
      </c>
      <c r="L245" s="11">
        <f t="shared" si="70"/>
        <v>-2320</v>
      </c>
      <c r="N245" s="9">
        <f t="shared" si="71"/>
        <v>0.27117031398667935</v>
      </c>
      <c r="O245" s="12">
        <f t="shared" si="72"/>
        <v>0.72882968601332065</v>
      </c>
      <c r="P245" s="11">
        <f t="shared" si="73"/>
        <v>-2850</v>
      </c>
      <c r="R245" s="35">
        <f t="shared" si="74"/>
        <v>-51700</v>
      </c>
      <c r="S245" s="38">
        <f t="shared" si="75"/>
        <v>-0.24595623215984777</v>
      </c>
      <c r="V245" s="10"/>
      <c r="W245" s="11">
        <f t="shared" si="76"/>
        <v>7060.2159783104044</v>
      </c>
      <c r="X245" s="11">
        <f t="shared" si="77"/>
        <v>-7.830078612135713E-2</v>
      </c>
      <c r="Z245" s="35">
        <f t="shared" si="78"/>
        <v>-57962.53723457607</v>
      </c>
      <c r="AA245" s="56">
        <f t="shared" si="66"/>
        <v>-0.27574946353271201</v>
      </c>
      <c r="AB245" s="9">
        <f t="shared" si="79"/>
        <v>-0.10804456694556692</v>
      </c>
      <c r="AC245" s="9"/>
      <c r="AD245" s="17">
        <f t="shared" si="80"/>
        <v>-0.10804456694556692</v>
      </c>
      <c r="AE245" s="102">
        <f t="shared" si="67"/>
        <v>2.9793231372864243E-2</v>
      </c>
      <c r="AF245" s="18">
        <f t="shared" si="81"/>
        <v>6.4713064713064719E-2</v>
      </c>
      <c r="AG245" s="9">
        <f t="shared" si="82"/>
        <v>3.339507106187356E-3</v>
      </c>
    </row>
    <row r="246" spans="1:33" x14ac:dyDescent="0.2">
      <c r="A246" s="16">
        <v>1964</v>
      </c>
      <c r="B246" s="16">
        <v>137500</v>
      </c>
      <c r="C246" s="16">
        <v>0.04</v>
      </c>
      <c r="D246" s="16">
        <v>2.8000000000000001E-2</v>
      </c>
      <c r="E246" s="16">
        <v>10710</v>
      </c>
      <c r="F246" s="16">
        <v>8390</v>
      </c>
      <c r="G246" s="16">
        <v>10710</v>
      </c>
      <c r="H246" s="16">
        <v>7860</v>
      </c>
      <c r="I246">
        <f>Inputs_refs!$B$1-A246</f>
        <v>57.5</v>
      </c>
      <c r="J246" s="9">
        <f t="shared" si="68"/>
        <v>-0.21661998132586369</v>
      </c>
      <c r="K246" s="10">
        <f t="shared" si="69"/>
        <v>0.78338001867413631</v>
      </c>
      <c r="L246" s="11">
        <f t="shared" si="70"/>
        <v>-2320</v>
      </c>
      <c r="N246" s="9">
        <f t="shared" si="71"/>
        <v>0.26610644257703081</v>
      </c>
      <c r="O246" s="12">
        <f t="shared" si="72"/>
        <v>0.73389355742296913</v>
      </c>
      <c r="P246" s="11">
        <f t="shared" si="73"/>
        <v>-2850</v>
      </c>
      <c r="R246" s="35">
        <f t="shared" si="74"/>
        <v>-51700</v>
      </c>
      <c r="S246" s="38">
        <f t="shared" si="75"/>
        <v>-0.24136321195144725</v>
      </c>
      <c r="V246" s="10"/>
      <c r="W246" s="11">
        <f t="shared" si="76"/>
        <v>7232.6266249113914</v>
      </c>
      <c r="X246" s="11">
        <f t="shared" si="77"/>
        <v>-7.9818495558347149E-2</v>
      </c>
      <c r="Z246" s="35">
        <f t="shared" si="78"/>
        <v>-58244.89467620186</v>
      </c>
      <c r="AA246" s="56">
        <f t="shared" si="66"/>
        <v>-0.2719182757992617</v>
      </c>
      <c r="AB246" s="9">
        <f t="shared" si="79"/>
        <v>-0.1123685554345422</v>
      </c>
      <c r="AC246" s="9"/>
      <c r="AD246" s="17">
        <f t="shared" si="80"/>
        <v>-0.1123685554345422</v>
      </c>
      <c r="AE246" s="102">
        <f t="shared" si="67"/>
        <v>3.0555063847814451E-2</v>
      </c>
      <c r="AF246" s="18">
        <f t="shared" si="81"/>
        <v>6.3170441001191902E-2</v>
      </c>
      <c r="AG246" s="9">
        <f t="shared" si="82"/>
        <v>3.2573788942253934E-3</v>
      </c>
    </row>
    <row r="247" spans="1:33" x14ac:dyDescent="0.2">
      <c r="A247" s="16">
        <v>1964</v>
      </c>
      <c r="B247" s="16">
        <v>142500</v>
      </c>
      <c r="C247" s="16">
        <v>0.04</v>
      </c>
      <c r="D247" s="16">
        <v>2.8000000000000001E-2</v>
      </c>
      <c r="E247" s="16">
        <v>10910</v>
      </c>
      <c r="F247" s="16">
        <v>8590</v>
      </c>
      <c r="G247" s="16">
        <v>10910</v>
      </c>
      <c r="H247" s="16">
        <v>8060</v>
      </c>
      <c r="I247">
        <f>Inputs_refs!$B$1-A247</f>
        <v>57.5</v>
      </c>
      <c r="J247" s="9">
        <f t="shared" si="68"/>
        <v>-0.21264894592117323</v>
      </c>
      <c r="K247" s="10">
        <f t="shared" si="69"/>
        <v>0.78735105407882677</v>
      </c>
      <c r="L247" s="11">
        <f t="shared" si="70"/>
        <v>-2320</v>
      </c>
      <c r="N247" s="9">
        <f t="shared" si="71"/>
        <v>0.2612282309807516</v>
      </c>
      <c r="O247" s="12">
        <f t="shared" si="72"/>
        <v>0.73877176901924835</v>
      </c>
      <c r="P247" s="11">
        <f t="shared" si="73"/>
        <v>-2850</v>
      </c>
      <c r="R247" s="35">
        <f t="shared" si="74"/>
        <v>-51700</v>
      </c>
      <c r="S247" s="38">
        <f t="shared" si="75"/>
        <v>-0.23693858845096241</v>
      </c>
      <c r="V247" s="10"/>
      <c r="W247" s="11">
        <f t="shared" si="76"/>
        <v>7405.0372715123776</v>
      </c>
      <c r="X247" s="11">
        <f t="shared" si="77"/>
        <v>-8.1260884427744706E-2</v>
      </c>
      <c r="Z247" s="35">
        <f t="shared" si="78"/>
        <v>-58527.252117827622</v>
      </c>
      <c r="AA247" s="56">
        <f t="shared" si="66"/>
        <v>-0.2682275532439396</v>
      </c>
      <c r="AB247" s="9">
        <f t="shared" si="79"/>
        <v>-0.11665082283519707</v>
      </c>
      <c r="AC247" s="9"/>
      <c r="AD247" s="17">
        <f t="shared" si="80"/>
        <v>-0.11665082283519707</v>
      </c>
      <c r="AE247" s="102">
        <f t="shared" si="67"/>
        <v>3.1288964792977186E-2</v>
      </c>
      <c r="AF247" s="18">
        <f t="shared" si="81"/>
        <v>6.1699650756693827E-2</v>
      </c>
      <c r="AG247" s="9">
        <f t="shared" si="82"/>
        <v>3.1791945981290981E-3</v>
      </c>
    </row>
    <row r="248" spans="1:33" x14ac:dyDescent="0.2">
      <c r="A248" s="16">
        <v>1964</v>
      </c>
      <c r="B248" s="16">
        <v>147500</v>
      </c>
      <c r="C248" s="16">
        <v>0.04</v>
      </c>
      <c r="D248" s="16">
        <v>2.8000000000000001E-2</v>
      </c>
      <c r="E248" s="16">
        <v>11110</v>
      </c>
      <c r="F248" s="16">
        <v>8790</v>
      </c>
      <c r="G248" s="16">
        <v>11110</v>
      </c>
      <c r="H248" s="16">
        <v>8260</v>
      </c>
      <c r="I248">
        <f>Inputs_refs!$B$1-A248</f>
        <v>57.5</v>
      </c>
      <c r="J248" s="9">
        <f t="shared" si="68"/>
        <v>-0.20882088208820881</v>
      </c>
      <c r="K248" s="10">
        <f t="shared" si="69"/>
        <v>0.79117911791179119</v>
      </c>
      <c r="L248" s="11">
        <f t="shared" si="70"/>
        <v>-2320</v>
      </c>
      <c r="N248" s="9">
        <f t="shared" si="71"/>
        <v>0.2565256525652565</v>
      </c>
      <c r="O248" s="12">
        <f t="shared" si="72"/>
        <v>0.7434743474347435</v>
      </c>
      <c r="P248" s="11">
        <f t="shared" si="73"/>
        <v>-2850</v>
      </c>
      <c r="R248" s="35">
        <f t="shared" si="74"/>
        <v>-51700</v>
      </c>
      <c r="S248" s="38">
        <f t="shared" si="75"/>
        <v>-0.23267326732673269</v>
      </c>
      <c r="V248" s="10"/>
      <c r="W248" s="11">
        <f t="shared" si="76"/>
        <v>7577.4479181133647</v>
      </c>
      <c r="X248" s="11">
        <f t="shared" si="77"/>
        <v>-8.2633423957219773E-2</v>
      </c>
      <c r="Z248" s="35">
        <f t="shared" si="78"/>
        <v>-58809.609559453442</v>
      </c>
      <c r="AA248" s="56">
        <f t="shared" si="66"/>
        <v>-0.26466970998853934</v>
      </c>
      <c r="AB248" s="9">
        <f t="shared" si="79"/>
        <v>-0.12089197008298445</v>
      </c>
      <c r="AC248" s="9"/>
      <c r="AD248" s="17">
        <f t="shared" si="80"/>
        <v>-0.12089197008298445</v>
      </c>
      <c r="AE248" s="102">
        <f t="shared" si="67"/>
        <v>3.1996442661806651E-2</v>
      </c>
      <c r="AF248" s="18">
        <f t="shared" si="81"/>
        <v>6.0295790671217292E-2</v>
      </c>
      <c r="AG248" s="9">
        <f t="shared" si="82"/>
        <v>3.1046767008716669E-3</v>
      </c>
    </row>
    <row r="249" spans="1:33" x14ac:dyDescent="0.2">
      <c r="A249" s="16">
        <v>1964</v>
      </c>
      <c r="B249" s="16">
        <v>200000</v>
      </c>
      <c r="C249" s="16">
        <v>0.04</v>
      </c>
      <c r="D249" s="16">
        <v>2.8000000000000001E-2</v>
      </c>
      <c r="E249" s="16">
        <v>13220</v>
      </c>
      <c r="F249" s="16">
        <v>10900</v>
      </c>
      <c r="G249" s="16">
        <v>13220</v>
      </c>
      <c r="H249" s="16">
        <v>10370</v>
      </c>
      <c r="I249">
        <f>Inputs_refs!$B$1-A249</f>
        <v>57.5</v>
      </c>
      <c r="J249" s="9">
        <f t="shared" si="68"/>
        <v>-0.17549167927382753</v>
      </c>
      <c r="K249" s="10">
        <f t="shared" si="69"/>
        <v>0.82450832072617242</v>
      </c>
      <c r="L249" s="11">
        <f t="shared" si="70"/>
        <v>-2320</v>
      </c>
      <c r="N249" s="9">
        <f t="shared" si="71"/>
        <v>0.21558245083207261</v>
      </c>
      <c r="O249" s="12">
        <f t="shared" si="72"/>
        <v>0.78441754916792739</v>
      </c>
      <c r="P249" s="11">
        <f t="shared" si="73"/>
        <v>-2850</v>
      </c>
      <c r="R249" s="35">
        <f t="shared" si="74"/>
        <v>-51700</v>
      </c>
      <c r="S249" s="38">
        <f t="shared" si="75"/>
        <v>-0.19553706505295007</v>
      </c>
      <c r="V249" s="10"/>
      <c r="W249" s="11">
        <f t="shared" si="76"/>
        <v>9396.3802397537747</v>
      </c>
      <c r="X249" s="11">
        <f t="shared" si="77"/>
        <v>-9.388811574216252E-2</v>
      </c>
      <c r="Z249" s="35">
        <f t="shared" si="78"/>
        <v>-61788.480568605504</v>
      </c>
      <c r="AA249" s="56">
        <f t="shared" si="66"/>
        <v>-0.23369319428368193</v>
      </c>
      <c r="AB249" s="9">
        <f t="shared" si="79"/>
        <v>-0.16327445627027481</v>
      </c>
      <c r="AC249" s="9"/>
      <c r="AD249" s="17">
        <f t="shared" si="80"/>
        <v>-0.16327445627027481</v>
      </c>
      <c r="AE249" s="102">
        <f t="shared" si="67"/>
        <v>3.8156129230731861E-2</v>
      </c>
      <c r="AF249" s="18">
        <f t="shared" si="81"/>
        <v>4.8623853211009177E-2</v>
      </c>
      <c r="AG249" s="9">
        <f t="shared" si="82"/>
        <v>2.489185177609321E-3</v>
      </c>
    </row>
    <row r="250" spans="1:33" x14ac:dyDescent="0.2">
      <c r="A250" s="16">
        <v>1959</v>
      </c>
      <c r="B250" s="16">
        <v>2500</v>
      </c>
      <c r="C250" s="16">
        <v>0.04</v>
      </c>
      <c r="D250" s="16">
        <v>2.8000000000000001E-2</v>
      </c>
      <c r="E250" s="16">
        <v>140</v>
      </c>
      <c r="F250" s="16">
        <v>130</v>
      </c>
      <c r="G250" s="16">
        <v>140</v>
      </c>
      <c r="H250" s="16">
        <v>110</v>
      </c>
      <c r="I250">
        <f>Inputs_refs!$B$1-A250</f>
        <v>62.5</v>
      </c>
      <c r="J250" s="9">
        <f t="shared" si="68"/>
        <v>-7.1428571428571425E-2</v>
      </c>
      <c r="K250" s="10">
        <f t="shared" si="69"/>
        <v>0.9285714285714286</v>
      </c>
      <c r="L250" s="11">
        <f t="shared" si="70"/>
        <v>-10</v>
      </c>
      <c r="N250" s="9">
        <f t="shared" si="71"/>
        <v>0.21428571428571427</v>
      </c>
      <c r="O250" s="12">
        <f t="shared" si="72"/>
        <v>0.7857142857142857</v>
      </c>
      <c r="P250" s="11">
        <f t="shared" si="73"/>
        <v>-30</v>
      </c>
      <c r="R250" s="35">
        <f t="shared" si="74"/>
        <v>-400</v>
      </c>
      <c r="S250" s="38">
        <f t="shared" si="75"/>
        <v>-0.14285714285714285</v>
      </c>
      <c r="V250" s="10"/>
      <c r="W250" s="11">
        <f t="shared" si="76"/>
        <v>112.06692029064135</v>
      </c>
      <c r="X250" s="11">
        <f t="shared" si="77"/>
        <v>1.8790184460375899E-2</v>
      </c>
      <c r="Z250" s="35">
        <f t="shared" si="78"/>
        <v>-383.53233705676303</v>
      </c>
      <c r="AA250" s="56">
        <f t="shared" si="66"/>
        <v>-0.13697583466312965</v>
      </c>
      <c r="AB250" s="9">
        <f t="shared" si="79"/>
        <v>4.2936830488949744E-2</v>
      </c>
      <c r="AC250" s="9"/>
      <c r="AD250" s="17">
        <f t="shared" si="80"/>
        <v>4.2936830488949744E-2</v>
      </c>
      <c r="AE250" s="102">
        <f t="shared" si="67"/>
        <v>-5.8813081940131962E-3</v>
      </c>
      <c r="AF250" s="18">
        <f t="shared" si="81"/>
        <v>0.15384615384615385</v>
      </c>
      <c r="AG250" s="9">
        <f t="shared" si="82"/>
        <v>8.3179173214623647E-3</v>
      </c>
    </row>
    <row r="251" spans="1:33" x14ac:dyDescent="0.2">
      <c r="A251" s="16">
        <v>1959</v>
      </c>
      <c r="B251" s="16">
        <v>7500</v>
      </c>
      <c r="C251" s="16">
        <v>0.04</v>
      </c>
      <c r="D251" s="16">
        <v>2.8000000000000001E-2</v>
      </c>
      <c r="E251" s="16">
        <v>440</v>
      </c>
      <c r="F251" s="16">
        <v>400</v>
      </c>
      <c r="G251" s="16">
        <v>440</v>
      </c>
      <c r="H251" s="16">
        <v>350</v>
      </c>
      <c r="I251">
        <f>Inputs_refs!$B$1-A251</f>
        <v>62.5</v>
      </c>
      <c r="J251" s="9">
        <f t="shared" si="68"/>
        <v>-9.0909090909090912E-2</v>
      </c>
      <c r="K251" s="10">
        <f t="shared" si="69"/>
        <v>0.90909090909090906</v>
      </c>
      <c r="L251" s="11">
        <f t="shared" si="70"/>
        <v>-40</v>
      </c>
      <c r="N251" s="9">
        <f t="shared" si="71"/>
        <v>0.20454545454545456</v>
      </c>
      <c r="O251" s="12">
        <f t="shared" si="72"/>
        <v>0.79545454545454541</v>
      </c>
      <c r="P251" s="11">
        <f t="shared" si="73"/>
        <v>-90</v>
      </c>
      <c r="R251" s="35">
        <f t="shared" si="74"/>
        <v>-1300</v>
      </c>
      <c r="S251" s="38">
        <f t="shared" si="75"/>
        <v>-0.14772727272727273</v>
      </c>
      <c r="V251" s="10"/>
      <c r="W251" s="11">
        <f t="shared" si="76"/>
        <v>344.82129320197339</v>
      </c>
      <c r="X251" s="11">
        <f t="shared" si="77"/>
        <v>-1.4796305137218886E-2</v>
      </c>
      <c r="Z251" s="35">
        <f t="shared" si="78"/>
        <v>-1364.7148832515786</v>
      </c>
      <c r="AA251" s="56">
        <f t="shared" si="66"/>
        <v>-0.15508123673313393</v>
      </c>
      <c r="AB251" s="9">
        <f t="shared" si="79"/>
        <v>-4.7420075831069206E-2</v>
      </c>
      <c r="AC251" s="9"/>
      <c r="AD251" s="17">
        <f t="shared" si="80"/>
        <v>-4.7420075831069206E-2</v>
      </c>
      <c r="AE251" s="102">
        <f t="shared" si="67"/>
        <v>7.353964005861191E-3</v>
      </c>
      <c r="AF251" s="18">
        <f t="shared" si="81"/>
        <v>0.125</v>
      </c>
      <c r="AG251" s="9">
        <f t="shared" si="82"/>
        <v>6.6543308606306084E-3</v>
      </c>
    </row>
    <row r="252" spans="1:33" x14ac:dyDescent="0.2">
      <c r="A252" s="16">
        <v>1959</v>
      </c>
      <c r="B252" s="16">
        <v>12500</v>
      </c>
      <c r="C252" s="16">
        <v>0.04</v>
      </c>
      <c r="D252" s="16">
        <v>2.8000000000000001E-2</v>
      </c>
      <c r="E252" s="16">
        <v>750</v>
      </c>
      <c r="F252" s="16">
        <v>680</v>
      </c>
      <c r="G252" s="16">
        <v>750</v>
      </c>
      <c r="H252" s="16">
        <v>600</v>
      </c>
      <c r="I252">
        <f>Inputs_refs!$B$1-A252</f>
        <v>62.5</v>
      </c>
      <c r="J252" s="9">
        <f t="shared" si="68"/>
        <v>-9.3333333333333338E-2</v>
      </c>
      <c r="K252" s="10">
        <f t="shared" si="69"/>
        <v>0.90666666666666662</v>
      </c>
      <c r="L252" s="11">
        <f t="shared" si="70"/>
        <v>-70</v>
      </c>
      <c r="N252" s="9">
        <f t="shared" si="71"/>
        <v>0.2</v>
      </c>
      <c r="O252" s="12">
        <f t="shared" si="72"/>
        <v>0.8</v>
      </c>
      <c r="P252" s="11">
        <f t="shared" si="73"/>
        <v>-150</v>
      </c>
      <c r="R252" s="35">
        <f t="shared" si="74"/>
        <v>-2200</v>
      </c>
      <c r="S252" s="38">
        <f t="shared" si="75"/>
        <v>-0.14666666666666667</v>
      </c>
      <c r="V252" s="10"/>
      <c r="W252" s="11">
        <f t="shared" si="76"/>
        <v>586.19619844335477</v>
      </c>
      <c r="X252" s="11">
        <f t="shared" si="77"/>
        <v>-2.3006335927742042E-2</v>
      </c>
      <c r="Z252" s="35">
        <f t="shared" si="78"/>
        <v>-2360.015301527681</v>
      </c>
      <c r="AA252" s="56">
        <f t="shared" si="66"/>
        <v>-0.15733435343517874</v>
      </c>
      <c r="AB252" s="9">
        <f t="shared" si="79"/>
        <v>-6.7802654255716133E-2</v>
      </c>
      <c r="AC252" s="9"/>
      <c r="AD252" s="17">
        <f t="shared" si="80"/>
        <v>-6.7802654255716133E-2</v>
      </c>
      <c r="AE252" s="102">
        <f t="shared" si="67"/>
        <v>1.0667686768512069E-2</v>
      </c>
      <c r="AF252" s="18">
        <f t="shared" si="81"/>
        <v>0.11764705882352941</v>
      </c>
      <c r="AG252" s="9">
        <f t="shared" si="82"/>
        <v>6.2386156680581673E-3</v>
      </c>
    </row>
    <row r="253" spans="1:33" x14ac:dyDescent="0.2">
      <c r="A253" s="16">
        <v>1959</v>
      </c>
      <c r="B253" s="16">
        <v>17500</v>
      </c>
      <c r="C253" s="16">
        <v>0.04</v>
      </c>
      <c r="D253" s="16">
        <v>2.8000000000000001E-2</v>
      </c>
      <c r="E253" s="16">
        <v>1060</v>
      </c>
      <c r="F253" s="16">
        <v>950</v>
      </c>
      <c r="G253" s="16">
        <v>1060</v>
      </c>
      <c r="H253" s="16">
        <v>840</v>
      </c>
      <c r="I253">
        <f>Inputs_refs!$B$1-A253</f>
        <v>62.5</v>
      </c>
      <c r="J253" s="9">
        <f t="shared" si="68"/>
        <v>-0.10377358490566038</v>
      </c>
      <c r="K253" s="10">
        <f t="shared" si="69"/>
        <v>0.89622641509433965</v>
      </c>
      <c r="L253" s="11">
        <f t="shared" si="70"/>
        <v>-110</v>
      </c>
      <c r="N253" s="9">
        <f t="shared" si="71"/>
        <v>0.20754716981132076</v>
      </c>
      <c r="O253" s="12">
        <f t="shared" si="72"/>
        <v>0.79245283018867929</v>
      </c>
      <c r="P253" s="11">
        <f t="shared" si="73"/>
        <v>-220</v>
      </c>
      <c r="R253" s="35">
        <f t="shared" si="74"/>
        <v>-3300</v>
      </c>
      <c r="S253" s="38">
        <f t="shared" si="75"/>
        <v>-0.15566037735849056</v>
      </c>
      <c r="V253" s="10"/>
      <c r="W253" s="11">
        <f t="shared" si="76"/>
        <v>818.95057135468676</v>
      </c>
      <c r="X253" s="11">
        <f t="shared" si="77"/>
        <v>-2.5058843625372907E-2</v>
      </c>
      <c r="Z253" s="35">
        <f t="shared" si="78"/>
        <v>-3541.1978477224984</v>
      </c>
      <c r="AA253" s="56">
        <f t="shared" si="66"/>
        <v>-0.16703763432653293</v>
      </c>
      <c r="AB253" s="9">
        <f t="shared" si="79"/>
        <v>-6.8111937851092805E-2</v>
      </c>
      <c r="AC253" s="9"/>
      <c r="AD253" s="17">
        <f t="shared" si="80"/>
        <v>-6.8111937851092805E-2</v>
      </c>
      <c r="AE253" s="102">
        <f t="shared" si="67"/>
        <v>1.1377256968042371E-2</v>
      </c>
      <c r="AF253" s="18">
        <f t="shared" si="81"/>
        <v>0.11578947368421053</v>
      </c>
      <c r="AG253" s="9">
        <f t="shared" si="82"/>
        <v>6.1341136700873156E-3</v>
      </c>
    </row>
    <row r="254" spans="1:33" x14ac:dyDescent="0.2">
      <c r="A254" s="16">
        <v>1959</v>
      </c>
      <c r="B254" s="16">
        <v>22500</v>
      </c>
      <c r="C254" s="16">
        <v>0.04</v>
      </c>
      <c r="D254" s="16">
        <v>2.8000000000000001E-2</v>
      </c>
      <c r="E254" s="16">
        <v>1350</v>
      </c>
      <c r="F254" s="16">
        <v>1220</v>
      </c>
      <c r="G254" s="16">
        <v>1350</v>
      </c>
      <c r="H254" s="16">
        <v>1080</v>
      </c>
      <c r="I254">
        <f>Inputs_refs!$B$1-A254</f>
        <v>62.5</v>
      </c>
      <c r="J254" s="9">
        <f t="shared" si="68"/>
        <v>-9.6296296296296297E-2</v>
      </c>
      <c r="K254" s="10">
        <f t="shared" si="69"/>
        <v>0.90370370370370368</v>
      </c>
      <c r="L254" s="11">
        <f t="shared" si="70"/>
        <v>-130</v>
      </c>
      <c r="N254" s="9">
        <f t="shared" si="71"/>
        <v>0.2</v>
      </c>
      <c r="O254" s="12">
        <f t="shared" si="72"/>
        <v>0.8</v>
      </c>
      <c r="P254" s="11">
        <f t="shared" si="73"/>
        <v>-270</v>
      </c>
      <c r="R254" s="35">
        <f t="shared" si="74"/>
        <v>-4000</v>
      </c>
      <c r="S254" s="38">
        <f t="shared" si="75"/>
        <v>-0.14814814814814814</v>
      </c>
      <c r="V254" s="10"/>
      <c r="W254" s="11">
        <f t="shared" si="76"/>
        <v>1051.7049442660189</v>
      </c>
      <c r="X254" s="11">
        <f t="shared" si="77"/>
        <v>-2.6199125679612169E-2</v>
      </c>
      <c r="Z254" s="35">
        <f t="shared" si="78"/>
        <v>-4322.3803939173158</v>
      </c>
      <c r="AA254" s="56">
        <f t="shared" si="66"/>
        <v>-0.16008816273767837</v>
      </c>
      <c r="AB254" s="9">
        <f t="shared" si="79"/>
        <v>-7.4583994127630851E-2</v>
      </c>
      <c r="AC254" s="9"/>
      <c r="AD254" s="17">
        <f t="shared" si="80"/>
        <v>-7.4583994127630851E-2</v>
      </c>
      <c r="AE254" s="102">
        <f t="shared" si="67"/>
        <v>1.1940014589530229E-2</v>
      </c>
      <c r="AF254" s="18">
        <f t="shared" si="81"/>
        <v>0.11475409836065574</v>
      </c>
      <c r="AG254" s="9">
        <f t="shared" si="82"/>
        <v>6.0759571412550839E-3</v>
      </c>
    </row>
    <row r="255" spans="1:33" x14ac:dyDescent="0.2">
      <c r="A255" s="16">
        <v>1959</v>
      </c>
      <c r="B255" s="16">
        <v>27500</v>
      </c>
      <c r="C255" s="16">
        <v>0.04</v>
      </c>
      <c r="D255" s="16">
        <v>2.8000000000000001E-2</v>
      </c>
      <c r="E255" s="16">
        <v>1660</v>
      </c>
      <c r="F255" s="16">
        <v>1500</v>
      </c>
      <c r="G255" s="16">
        <v>1660</v>
      </c>
      <c r="H255" s="16">
        <v>1330</v>
      </c>
      <c r="I255">
        <f>Inputs_refs!$B$1-A255</f>
        <v>62.5</v>
      </c>
      <c r="J255" s="9">
        <f t="shared" si="68"/>
        <v>-9.6385542168674704E-2</v>
      </c>
      <c r="K255" s="10">
        <f t="shared" si="69"/>
        <v>0.90361445783132532</v>
      </c>
      <c r="L255" s="11">
        <f t="shared" si="70"/>
        <v>-160</v>
      </c>
      <c r="N255" s="9">
        <f t="shared" si="71"/>
        <v>0.19879518072289157</v>
      </c>
      <c r="O255" s="12">
        <f t="shared" si="72"/>
        <v>0.8012048192771084</v>
      </c>
      <c r="P255" s="11">
        <f t="shared" si="73"/>
        <v>-330</v>
      </c>
      <c r="R255" s="35">
        <f t="shared" si="74"/>
        <v>-4900</v>
      </c>
      <c r="S255" s="38">
        <f t="shared" si="75"/>
        <v>-0.14759036144578314</v>
      </c>
      <c r="V255" s="10"/>
      <c r="W255" s="11">
        <f t="shared" si="76"/>
        <v>1293.0798495074</v>
      </c>
      <c r="X255" s="11">
        <f t="shared" si="77"/>
        <v>-2.7759511648571419E-2</v>
      </c>
      <c r="Z255" s="35">
        <f t="shared" si="78"/>
        <v>-5317.6808121934155</v>
      </c>
      <c r="AA255" s="56">
        <f t="shared" si="66"/>
        <v>-0.16017110880100649</v>
      </c>
      <c r="AB255" s="9">
        <f t="shared" si="79"/>
        <v>-7.8545671871782047E-2</v>
      </c>
      <c r="AC255" s="9"/>
      <c r="AD255" s="17">
        <f t="shared" si="80"/>
        <v>-7.8545671871782047E-2</v>
      </c>
      <c r="AE255" s="102">
        <f t="shared" si="67"/>
        <v>1.2580747355223354E-2</v>
      </c>
      <c r="AF255" s="18">
        <f t="shared" si="81"/>
        <v>0.11333333333333333</v>
      </c>
      <c r="AG255" s="9">
        <f t="shared" si="82"/>
        <v>5.9962585453116057E-3</v>
      </c>
    </row>
    <row r="256" spans="1:33" x14ac:dyDescent="0.2">
      <c r="A256" s="16">
        <v>1959</v>
      </c>
      <c r="B256" s="16">
        <v>32500</v>
      </c>
      <c r="C256" s="16">
        <v>0.04</v>
      </c>
      <c r="D256" s="16">
        <v>2.8000000000000001E-2</v>
      </c>
      <c r="E256" s="16">
        <v>1960</v>
      </c>
      <c r="F256" s="16">
        <v>1770</v>
      </c>
      <c r="G256" s="16">
        <v>1960</v>
      </c>
      <c r="H256" s="16">
        <v>1570</v>
      </c>
      <c r="I256">
        <f>Inputs_refs!$B$1-A256</f>
        <v>62.5</v>
      </c>
      <c r="J256" s="9">
        <f t="shared" si="68"/>
        <v>-9.6938775510204078E-2</v>
      </c>
      <c r="K256" s="10">
        <f t="shared" si="69"/>
        <v>0.90306122448979587</v>
      </c>
      <c r="L256" s="11">
        <f t="shared" si="70"/>
        <v>-190</v>
      </c>
      <c r="N256" s="9">
        <f t="shared" si="71"/>
        <v>0.19897959183673469</v>
      </c>
      <c r="O256" s="12">
        <f t="shared" si="72"/>
        <v>0.80102040816326525</v>
      </c>
      <c r="P256" s="11">
        <f t="shared" si="73"/>
        <v>-390</v>
      </c>
      <c r="R256" s="35">
        <f t="shared" si="74"/>
        <v>-5800</v>
      </c>
      <c r="S256" s="38">
        <f t="shared" si="75"/>
        <v>-0.14795918367346939</v>
      </c>
      <c r="V256" s="10"/>
      <c r="W256" s="11">
        <f t="shared" si="76"/>
        <v>1525.8342224187322</v>
      </c>
      <c r="X256" s="11">
        <f t="shared" si="77"/>
        <v>-2.8131068523100496E-2</v>
      </c>
      <c r="Z256" s="35">
        <f t="shared" si="78"/>
        <v>-6298.8633583882329</v>
      </c>
      <c r="AA256" s="56">
        <f t="shared" si="66"/>
        <v>-0.16068528975480187</v>
      </c>
      <c r="AB256" s="9">
        <f t="shared" si="79"/>
        <v>-7.9198949080851816E-2</v>
      </c>
      <c r="AC256" s="9"/>
      <c r="AD256" s="17">
        <f t="shared" si="80"/>
        <v>-7.9198949080851816E-2</v>
      </c>
      <c r="AE256" s="102">
        <f t="shared" si="67"/>
        <v>1.2726106081332483E-2</v>
      </c>
      <c r="AF256" s="18">
        <f t="shared" si="81"/>
        <v>0.11299435028248588</v>
      </c>
      <c r="AG256" s="9">
        <f t="shared" si="82"/>
        <v>5.9772610314118291E-3</v>
      </c>
    </row>
    <row r="257" spans="1:33" x14ac:dyDescent="0.2">
      <c r="A257" s="16">
        <v>1959</v>
      </c>
      <c r="B257" s="16">
        <v>37500</v>
      </c>
      <c r="C257" s="16">
        <v>0.04</v>
      </c>
      <c r="D257" s="16">
        <v>2.8000000000000001E-2</v>
      </c>
      <c r="E257" s="16">
        <v>2260</v>
      </c>
      <c r="F257" s="16">
        <v>2030</v>
      </c>
      <c r="G257" s="16">
        <v>2260</v>
      </c>
      <c r="H257" s="16">
        <v>1800</v>
      </c>
      <c r="I257">
        <f>Inputs_refs!$B$1-A257</f>
        <v>62.5</v>
      </c>
      <c r="J257" s="9">
        <f t="shared" si="68"/>
        <v>-0.10176991150442478</v>
      </c>
      <c r="K257" s="10">
        <f t="shared" si="69"/>
        <v>0.89823008849557517</v>
      </c>
      <c r="L257" s="11">
        <f t="shared" si="70"/>
        <v>-230</v>
      </c>
      <c r="N257" s="9">
        <f t="shared" si="71"/>
        <v>0.20353982300884957</v>
      </c>
      <c r="O257" s="12">
        <f t="shared" si="72"/>
        <v>0.79646017699115046</v>
      </c>
      <c r="P257" s="11">
        <f t="shared" si="73"/>
        <v>-460</v>
      </c>
      <c r="R257" s="35">
        <f t="shared" si="74"/>
        <v>-6900</v>
      </c>
      <c r="S257" s="38">
        <f t="shared" si="75"/>
        <v>-0.15265486725663716</v>
      </c>
      <c r="V257" s="10"/>
      <c r="W257" s="11">
        <f t="shared" si="76"/>
        <v>1749.9680630000148</v>
      </c>
      <c r="X257" s="11">
        <f t="shared" si="77"/>
        <v>-2.7795520555547328E-2</v>
      </c>
      <c r="Z257" s="35">
        <f t="shared" si="78"/>
        <v>-7465.9280325017535</v>
      </c>
      <c r="AA257" s="56">
        <f t="shared" si="66"/>
        <v>-0.16517539894915384</v>
      </c>
      <c r="AB257" s="9">
        <f t="shared" si="79"/>
        <v>-7.5801431521717602E-2</v>
      </c>
      <c r="AC257" s="9"/>
      <c r="AD257" s="17">
        <f t="shared" si="80"/>
        <v>-7.5801431521717602E-2</v>
      </c>
      <c r="AE257" s="102">
        <f t="shared" si="67"/>
        <v>1.2520531692516684E-2</v>
      </c>
      <c r="AF257" s="18">
        <f t="shared" si="81"/>
        <v>0.11330049261083744</v>
      </c>
      <c r="AG257" s="9">
        <f t="shared" si="82"/>
        <v>5.9944177618490579E-3</v>
      </c>
    </row>
    <row r="258" spans="1:33" x14ac:dyDescent="0.2">
      <c r="A258" s="16">
        <v>1959</v>
      </c>
      <c r="B258" s="16">
        <v>42500</v>
      </c>
      <c r="C258" s="16">
        <v>0.04</v>
      </c>
      <c r="D258" s="16">
        <v>2.8000000000000001E-2</v>
      </c>
      <c r="E258" s="16">
        <v>2560</v>
      </c>
      <c r="F258" s="16">
        <v>2180</v>
      </c>
      <c r="G258" s="16">
        <v>2560</v>
      </c>
      <c r="H258" s="16">
        <v>1950</v>
      </c>
      <c r="I258">
        <f>Inputs_refs!$B$1-A258</f>
        <v>62.5</v>
      </c>
      <c r="J258" s="9">
        <f t="shared" si="68"/>
        <v>-0.1484375</v>
      </c>
      <c r="K258" s="10">
        <f t="shared" si="69"/>
        <v>0.8515625</v>
      </c>
      <c r="L258" s="11">
        <f t="shared" si="70"/>
        <v>-380</v>
      </c>
      <c r="N258" s="9">
        <f t="shared" si="71"/>
        <v>0.23828125</v>
      </c>
      <c r="O258" s="12">
        <f t="shared" si="72"/>
        <v>0.76171875</v>
      </c>
      <c r="P258" s="11">
        <f t="shared" si="73"/>
        <v>-610</v>
      </c>
      <c r="R258" s="35">
        <f t="shared" si="74"/>
        <v>-9900</v>
      </c>
      <c r="S258" s="38">
        <f t="shared" si="75"/>
        <v>-0.193359375</v>
      </c>
      <c r="V258" s="10"/>
      <c r="W258" s="11">
        <f t="shared" si="76"/>
        <v>1879.2760479507549</v>
      </c>
      <c r="X258" s="11">
        <f t="shared" si="77"/>
        <v>-3.6268693358587227E-2</v>
      </c>
      <c r="Z258" s="35">
        <f t="shared" si="78"/>
        <v>-10677.696113721096</v>
      </c>
      <c r="AA258" s="56">
        <f t="shared" si="66"/>
        <v>-0.20854875222111516</v>
      </c>
      <c r="AB258" s="9">
        <f t="shared" si="79"/>
        <v>-7.2833699839213284E-2</v>
      </c>
      <c r="AC258" s="9"/>
      <c r="AD258" s="17">
        <f t="shared" si="80"/>
        <v>-7.2833699839213284E-2</v>
      </c>
      <c r="AE258" s="102">
        <f t="shared" si="67"/>
        <v>1.5189377221115158E-2</v>
      </c>
      <c r="AF258" s="18">
        <f t="shared" si="81"/>
        <v>0.10550458715596331</v>
      </c>
      <c r="AG258" s="9">
        <f t="shared" si="82"/>
        <v>5.5592649873277278E-3</v>
      </c>
    </row>
    <row r="259" spans="1:33" x14ac:dyDescent="0.2">
      <c r="A259" s="16">
        <v>1959</v>
      </c>
      <c r="B259" s="16">
        <v>47500</v>
      </c>
      <c r="C259" s="16">
        <v>0.04</v>
      </c>
      <c r="D259" s="16">
        <v>2.8000000000000001E-2</v>
      </c>
      <c r="E259" s="16">
        <v>2870</v>
      </c>
      <c r="F259" s="16">
        <v>2320</v>
      </c>
      <c r="G259" s="16">
        <v>2870</v>
      </c>
      <c r="H259" s="16">
        <v>2090</v>
      </c>
      <c r="I259">
        <f>Inputs_refs!$B$1-A259</f>
        <v>62.5</v>
      </c>
      <c r="J259" s="9">
        <f t="shared" si="68"/>
        <v>-0.19163763066202091</v>
      </c>
      <c r="K259" s="10">
        <f t="shared" si="69"/>
        <v>0.80836236933797911</v>
      </c>
      <c r="L259" s="11">
        <f t="shared" si="70"/>
        <v>-550</v>
      </c>
      <c r="N259" s="9">
        <f t="shared" si="71"/>
        <v>0.27177700348432055</v>
      </c>
      <c r="O259" s="12">
        <f t="shared" si="72"/>
        <v>0.72822299651567945</v>
      </c>
      <c r="P259" s="11">
        <f t="shared" si="73"/>
        <v>-780</v>
      </c>
      <c r="R259" s="35">
        <f t="shared" si="74"/>
        <v>-13300</v>
      </c>
      <c r="S259" s="38">
        <f t="shared" si="75"/>
        <v>-0.23170731707317074</v>
      </c>
      <c r="V259" s="10"/>
      <c r="W259" s="11">
        <f t="shared" si="76"/>
        <v>1999.9635005714456</v>
      </c>
      <c r="X259" s="11">
        <f t="shared" si="77"/>
        <v>-4.3079664798351389E-2</v>
      </c>
      <c r="Z259" s="35">
        <f t="shared" si="78"/>
        <v>-14275.34632285915</v>
      </c>
      <c r="AA259" s="56">
        <f t="shared" ref="AA259:AA311" si="83">(Z259)/(E259*20)</f>
        <v>-0.2486994132902291</v>
      </c>
      <c r="AB259" s="9">
        <f t="shared" si="79"/>
        <v>-6.8323829124714491E-2</v>
      </c>
      <c r="AC259" s="9"/>
      <c r="AD259" s="17">
        <f t="shared" si="80"/>
        <v>-6.8323829124714491E-2</v>
      </c>
      <c r="AE259" s="102">
        <f t="shared" ref="AE259:AE311" si="84">S259-AA259</f>
        <v>1.6992096217058356E-2</v>
      </c>
      <c r="AF259" s="18">
        <f t="shared" si="81"/>
        <v>9.9137931034482762E-2</v>
      </c>
      <c r="AG259" s="9">
        <f t="shared" si="82"/>
        <v>5.2065546481460112E-3</v>
      </c>
    </row>
    <row r="260" spans="1:33" x14ac:dyDescent="0.2">
      <c r="A260" s="16">
        <v>1959</v>
      </c>
      <c r="B260" s="16">
        <v>52500</v>
      </c>
      <c r="C260" s="16">
        <v>0.04</v>
      </c>
      <c r="D260" s="16">
        <v>2.8000000000000001E-2</v>
      </c>
      <c r="E260" s="16">
        <v>3180</v>
      </c>
      <c r="F260" s="16">
        <v>2460</v>
      </c>
      <c r="G260" s="16">
        <v>3180</v>
      </c>
      <c r="H260" s="16">
        <v>2230</v>
      </c>
      <c r="I260">
        <f>Inputs_refs!$B$1-A260</f>
        <v>62.5</v>
      </c>
      <c r="J260" s="9">
        <f t="shared" ref="J260:J311" si="85">-(E260-F260)/E260</f>
        <v>-0.22641509433962265</v>
      </c>
      <c r="K260" s="10">
        <f t="shared" ref="K260:K311" si="86">F260/E260</f>
        <v>0.77358490566037741</v>
      </c>
      <c r="L260" s="11">
        <f t="shared" ref="L260:L311" si="87">F260-E260</f>
        <v>-720</v>
      </c>
      <c r="N260" s="9">
        <f t="shared" ref="N260:N311" si="88">(G260-H260)/G260</f>
        <v>0.29874213836477986</v>
      </c>
      <c r="O260" s="12">
        <f t="shared" ref="O260:O311" si="89">H260/G260</f>
        <v>0.70125786163522008</v>
      </c>
      <c r="P260" s="11">
        <f t="shared" ref="P260:P311" si="90">H260-G260</f>
        <v>-950</v>
      </c>
      <c r="R260" s="35">
        <f t="shared" ref="R260:R311" si="91">20*(L260+P260)/2</f>
        <v>-16700</v>
      </c>
      <c r="S260" s="38">
        <f t="shared" ref="S260:S311" si="92">(R260)/(E260*20)</f>
        <v>-0.26257861635220126</v>
      </c>
      <c r="V260" s="10"/>
      <c r="W260" s="11">
        <f t="shared" ref="W260:W311" si="93">F260*$V$2^(19)</f>
        <v>2120.6509531921361</v>
      </c>
      <c r="X260" s="11">
        <f t="shared" ref="X260:X311" si="94">(W260-H260)/H260</f>
        <v>-4.9035446999042123E-2</v>
      </c>
      <c r="Z260" s="35">
        <f t="shared" ref="Z260:Z311" si="95">-(E260*20-F260*(1-$V$2^(20))/(1-$V$2))</f>
        <v>-17872.996531997203</v>
      </c>
      <c r="AA260" s="56">
        <f t="shared" si="83"/>
        <v>-0.28102195805027047</v>
      </c>
      <c r="AB260" s="9">
        <f t="shared" ref="AB260:AB311" si="96">(R260-Z260)/Z260</f>
        <v>-6.5629539506553453E-2</v>
      </c>
      <c r="AC260" s="9"/>
      <c r="AD260" s="17">
        <f t="shared" ref="AD260:AD311" si="97">(R260-Z260)/Z260</f>
        <v>-6.5629539506553453E-2</v>
      </c>
      <c r="AE260" s="102">
        <f t="shared" si="84"/>
        <v>1.8443341698069216E-2</v>
      </c>
      <c r="AF260" s="18">
        <f t="shared" ref="AF260:AF311" si="98">(F260-H260)/F260</f>
        <v>9.3495934959349589E-2</v>
      </c>
      <c r="AG260" s="9">
        <f t="shared" ref="AG260:AG311" si="99">1-(1-AF260)^(1/20)</f>
        <v>4.8959637294790914E-3</v>
      </c>
    </row>
    <row r="261" spans="1:33" x14ac:dyDescent="0.2">
      <c r="A261" s="16">
        <v>1959</v>
      </c>
      <c r="B261" s="16">
        <v>57500</v>
      </c>
      <c r="C261" s="16">
        <v>0.04</v>
      </c>
      <c r="D261" s="16">
        <v>2.8000000000000001E-2</v>
      </c>
      <c r="E261" s="16">
        <v>3470</v>
      </c>
      <c r="F261" s="16">
        <v>2590</v>
      </c>
      <c r="G261" s="16">
        <v>3470</v>
      </c>
      <c r="H261" s="16">
        <v>2360</v>
      </c>
      <c r="I261">
        <f>Inputs_refs!$B$1-A261</f>
        <v>62.5</v>
      </c>
      <c r="J261" s="9">
        <f t="shared" si="85"/>
        <v>-0.25360230547550433</v>
      </c>
      <c r="K261" s="10">
        <f t="shared" si="86"/>
        <v>0.74639769452449567</v>
      </c>
      <c r="L261" s="11">
        <f t="shared" si="87"/>
        <v>-880</v>
      </c>
      <c r="N261" s="9">
        <f t="shared" si="88"/>
        <v>0.31988472622478387</v>
      </c>
      <c r="O261" s="12">
        <f t="shared" si="89"/>
        <v>0.68011527377521619</v>
      </c>
      <c r="P261" s="11">
        <f t="shared" si="90"/>
        <v>-1110</v>
      </c>
      <c r="R261" s="35">
        <f t="shared" si="91"/>
        <v>-19900</v>
      </c>
      <c r="S261" s="38">
        <f t="shared" si="92"/>
        <v>-0.28674351585014407</v>
      </c>
      <c r="V261" s="10"/>
      <c r="W261" s="11">
        <f t="shared" si="93"/>
        <v>2232.7178734827776</v>
      </c>
      <c r="X261" s="11">
        <f t="shared" si="94"/>
        <v>-5.3933104456450179E-2</v>
      </c>
      <c r="Z261" s="35">
        <f t="shared" si="95"/>
        <v>-21256.528869053967</v>
      </c>
      <c r="AA261" s="56">
        <f t="shared" si="83"/>
        <v>-0.30629004134083526</v>
      </c>
      <c r="AB261" s="9">
        <f t="shared" si="96"/>
        <v>-6.3817045455095534E-2</v>
      </c>
      <c r="AC261" s="9"/>
      <c r="AD261" s="17">
        <f t="shared" si="97"/>
        <v>-6.3817045455095534E-2</v>
      </c>
      <c r="AE261" s="102">
        <f t="shared" si="84"/>
        <v>1.9546525490691191E-2</v>
      </c>
      <c r="AF261" s="18">
        <f t="shared" si="98"/>
        <v>8.8803088803088806E-2</v>
      </c>
      <c r="AG261" s="9">
        <f t="shared" si="99"/>
        <v>4.6390191899570166E-3</v>
      </c>
    </row>
    <row r="262" spans="1:33" x14ac:dyDescent="0.2">
      <c r="A262" s="16">
        <v>1959</v>
      </c>
      <c r="B262" s="16">
        <v>62500</v>
      </c>
      <c r="C262" s="16">
        <v>0.04</v>
      </c>
      <c r="D262" s="16">
        <v>2.8000000000000001E-2</v>
      </c>
      <c r="E262" s="16">
        <v>3600</v>
      </c>
      <c r="F262" s="16">
        <v>2700</v>
      </c>
      <c r="G262" s="16">
        <v>3600</v>
      </c>
      <c r="H262" s="16">
        <v>2470</v>
      </c>
      <c r="I262">
        <f>Inputs_refs!$B$1-A262</f>
        <v>62.5</v>
      </c>
      <c r="J262" s="9">
        <f t="shared" si="85"/>
        <v>-0.25</v>
      </c>
      <c r="K262" s="10">
        <f t="shared" si="86"/>
        <v>0.75</v>
      </c>
      <c r="L262" s="11">
        <f t="shared" si="87"/>
        <v>-900</v>
      </c>
      <c r="N262" s="9">
        <f t="shared" si="88"/>
        <v>0.31388888888888888</v>
      </c>
      <c r="O262" s="12">
        <f t="shared" si="89"/>
        <v>0.68611111111111112</v>
      </c>
      <c r="P262" s="11">
        <f t="shared" si="90"/>
        <v>-1130</v>
      </c>
      <c r="R262" s="35">
        <f t="shared" si="91"/>
        <v>-20300</v>
      </c>
      <c r="S262" s="38">
        <f t="shared" si="92"/>
        <v>-0.28194444444444444</v>
      </c>
      <c r="V262" s="10"/>
      <c r="W262" s="11">
        <f t="shared" si="93"/>
        <v>2327.5437291133203</v>
      </c>
      <c r="X262" s="11">
        <f t="shared" si="94"/>
        <v>-5.7674603597846034E-2</v>
      </c>
      <c r="Z262" s="35">
        <f t="shared" si="95"/>
        <v>-21811.825461948152</v>
      </c>
      <c r="AA262" s="56">
        <f t="shared" si="83"/>
        <v>-0.30294202030483547</v>
      </c>
      <c r="AB262" s="9">
        <f t="shared" si="96"/>
        <v>-6.9312193268078789E-2</v>
      </c>
      <c r="AC262" s="9"/>
      <c r="AD262" s="17">
        <f t="shared" si="97"/>
        <v>-6.9312193268078789E-2</v>
      </c>
      <c r="AE262" s="102">
        <f t="shared" si="84"/>
        <v>2.0997575860391027E-2</v>
      </c>
      <c r="AF262" s="18">
        <f t="shared" si="98"/>
        <v>8.5185185185185183E-2</v>
      </c>
      <c r="AG262" s="9">
        <f t="shared" si="99"/>
        <v>4.4417870732857967E-3</v>
      </c>
    </row>
    <row r="263" spans="1:33" x14ac:dyDescent="0.2">
      <c r="A263" s="16">
        <v>1959</v>
      </c>
      <c r="B263" s="16">
        <v>67500</v>
      </c>
      <c r="C263" s="16">
        <v>0.04</v>
      </c>
      <c r="D263" s="16">
        <v>2.8000000000000001E-2</v>
      </c>
      <c r="E263" s="16">
        <v>3700</v>
      </c>
      <c r="F263" s="16">
        <v>2790</v>
      </c>
      <c r="G263" s="16">
        <v>3700</v>
      </c>
      <c r="H263" s="16">
        <v>2560</v>
      </c>
      <c r="I263">
        <f>Inputs_refs!$B$1-A263</f>
        <v>62.5</v>
      </c>
      <c r="J263" s="9">
        <f t="shared" si="85"/>
        <v>-0.24594594594594596</v>
      </c>
      <c r="K263" s="10">
        <f t="shared" si="86"/>
        <v>0.75405405405405401</v>
      </c>
      <c r="L263" s="11">
        <f t="shared" si="87"/>
        <v>-910</v>
      </c>
      <c r="N263" s="9">
        <f t="shared" si="88"/>
        <v>0.30810810810810813</v>
      </c>
      <c r="O263" s="12">
        <f t="shared" si="89"/>
        <v>0.69189189189189193</v>
      </c>
      <c r="P263" s="11">
        <f t="shared" si="90"/>
        <v>-1140</v>
      </c>
      <c r="R263" s="35">
        <f t="shared" si="91"/>
        <v>-20500</v>
      </c>
      <c r="S263" s="38">
        <f t="shared" si="92"/>
        <v>-0.27702702702702703</v>
      </c>
      <c r="V263" s="10"/>
      <c r="W263" s="11">
        <f t="shared" si="93"/>
        <v>2405.1285200837642</v>
      </c>
      <c r="X263" s="11">
        <f t="shared" si="94"/>
        <v>-6.0496671842279602E-2</v>
      </c>
      <c r="Z263" s="35">
        <f t="shared" si="95"/>
        <v>-22138.886310679751</v>
      </c>
      <c r="AA263" s="56">
        <f t="shared" si="83"/>
        <v>-0.29917413933351017</v>
      </c>
      <c r="AB263" s="9">
        <f t="shared" si="96"/>
        <v>-7.4027495678007774E-2</v>
      </c>
      <c r="AC263" s="9"/>
      <c r="AD263" s="17">
        <f t="shared" si="97"/>
        <v>-7.4027495678007774E-2</v>
      </c>
      <c r="AE263" s="102">
        <f t="shared" si="84"/>
        <v>2.2147112306483141E-2</v>
      </c>
      <c r="AF263" s="18">
        <f t="shared" si="98"/>
        <v>8.2437275985663083E-2</v>
      </c>
      <c r="AG263" s="9">
        <f t="shared" si="99"/>
        <v>4.2924777358778199E-3</v>
      </c>
    </row>
    <row r="264" spans="1:33" x14ac:dyDescent="0.2">
      <c r="A264" s="16">
        <v>1959</v>
      </c>
      <c r="B264" s="16">
        <v>72500</v>
      </c>
      <c r="C264" s="16">
        <v>0.04</v>
      </c>
      <c r="D264" s="16">
        <v>2.8000000000000001E-2</v>
      </c>
      <c r="E264" s="16">
        <v>3790</v>
      </c>
      <c r="F264" s="16">
        <v>2880</v>
      </c>
      <c r="G264" s="16">
        <v>3790</v>
      </c>
      <c r="H264" s="16">
        <v>2650</v>
      </c>
      <c r="I264">
        <f>Inputs_refs!$B$1-A264</f>
        <v>62.5</v>
      </c>
      <c r="J264" s="9">
        <f t="shared" si="85"/>
        <v>-0.24010554089709762</v>
      </c>
      <c r="K264" s="10">
        <f t="shared" si="86"/>
        <v>0.75989445910290232</v>
      </c>
      <c r="L264" s="11">
        <f t="shared" si="87"/>
        <v>-910</v>
      </c>
      <c r="N264" s="9">
        <f t="shared" si="88"/>
        <v>0.30079155672823221</v>
      </c>
      <c r="O264" s="12">
        <f t="shared" si="89"/>
        <v>0.69920844327176779</v>
      </c>
      <c r="P264" s="11">
        <f t="shared" si="90"/>
        <v>-1140</v>
      </c>
      <c r="R264" s="35">
        <f t="shared" si="91"/>
        <v>-20500</v>
      </c>
      <c r="S264" s="38">
        <f t="shared" si="92"/>
        <v>-0.27044854881266489</v>
      </c>
      <c r="V264" s="10"/>
      <c r="W264" s="11">
        <f t="shared" si="93"/>
        <v>2482.7133110542081</v>
      </c>
      <c r="X264" s="11">
        <f t="shared" si="94"/>
        <v>-6.3127052432374292E-2</v>
      </c>
      <c r="Z264" s="35">
        <f t="shared" si="95"/>
        <v>-22265.947159411364</v>
      </c>
      <c r="AA264" s="56">
        <f t="shared" si="83"/>
        <v>-0.2937460047415747</v>
      </c>
      <c r="AB264" s="9">
        <f t="shared" si="96"/>
        <v>-7.9311566975714023E-2</v>
      </c>
      <c r="AC264" s="9"/>
      <c r="AD264" s="17">
        <f t="shared" si="97"/>
        <v>-7.9311566975714023E-2</v>
      </c>
      <c r="AE264" s="102">
        <f t="shared" si="84"/>
        <v>2.3297455928909805E-2</v>
      </c>
      <c r="AF264" s="18">
        <f t="shared" si="98"/>
        <v>7.9861111111111105E-2</v>
      </c>
      <c r="AG264" s="9">
        <f t="shared" si="99"/>
        <v>4.1528855295783762E-3</v>
      </c>
    </row>
    <row r="265" spans="1:33" x14ac:dyDescent="0.2">
      <c r="A265" s="16">
        <v>1959</v>
      </c>
      <c r="B265" s="16">
        <v>77500</v>
      </c>
      <c r="C265" s="16">
        <v>0.04</v>
      </c>
      <c r="D265" s="16">
        <v>2.8000000000000001E-2</v>
      </c>
      <c r="E265" s="16">
        <v>3880</v>
      </c>
      <c r="F265" s="16">
        <v>2970</v>
      </c>
      <c r="G265" s="16">
        <v>3880</v>
      </c>
      <c r="H265" s="16">
        <v>2740</v>
      </c>
      <c r="I265">
        <f>Inputs_refs!$B$1-A265</f>
        <v>62.5</v>
      </c>
      <c r="J265" s="9">
        <f t="shared" si="85"/>
        <v>-0.2345360824742268</v>
      </c>
      <c r="K265" s="10">
        <f t="shared" si="86"/>
        <v>0.76546391752577314</v>
      </c>
      <c r="L265" s="11">
        <f t="shared" si="87"/>
        <v>-910</v>
      </c>
      <c r="N265" s="9">
        <f t="shared" si="88"/>
        <v>0.29381443298969073</v>
      </c>
      <c r="O265" s="12">
        <f t="shared" si="89"/>
        <v>0.70618556701030932</v>
      </c>
      <c r="P265" s="11">
        <f t="shared" si="90"/>
        <v>-1140</v>
      </c>
      <c r="R265" s="35">
        <f t="shared" si="91"/>
        <v>-20500</v>
      </c>
      <c r="S265" s="38">
        <f t="shared" si="92"/>
        <v>-0.26417525773195877</v>
      </c>
      <c r="V265" s="10"/>
      <c r="W265" s="11">
        <f t="shared" si="93"/>
        <v>2560.2981020246521</v>
      </c>
      <c r="X265" s="11">
        <f t="shared" si="94"/>
        <v>-6.5584634297572247E-2</v>
      </c>
      <c r="Z265" s="35">
        <f t="shared" si="95"/>
        <v>-22393.008008142962</v>
      </c>
      <c r="AA265" s="56">
        <f t="shared" si="83"/>
        <v>-0.28856969082658457</v>
      </c>
      <c r="AB265" s="9">
        <f t="shared" si="96"/>
        <v>-8.4535673253659877E-2</v>
      </c>
      <c r="AC265" s="9"/>
      <c r="AD265" s="17">
        <f t="shared" si="97"/>
        <v>-8.4535673253659877E-2</v>
      </c>
      <c r="AE265" s="102">
        <f t="shared" si="84"/>
        <v>2.43944330946258E-2</v>
      </c>
      <c r="AF265" s="18">
        <f t="shared" si="98"/>
        <v>7.7441077441077436E-2</v>
      </c>
      <c r="AG265" s="9">
        <f t="shared" si="99"/>
        <v>4.0220912573044609E-3</v>
      </c>
    </row>
    <row r="266" spans="1:33" x14ac:dyDescent="0.2">
      <c r="A266" s="16">
        <v>1959</v>
      </c>
      <c r="B266" s="16">
        <v>82500</v>
      </c>
      <c r="C266" s="16">
        <v>0.04</v>
      </c>
      <c r="D266" s="16">
        <v>2.8000000000000001E-2</v>
      </c>
      <c r="E266" s="16">
        <v>3970</v>
      </c>
      <c r="F266" s="16">
        <v>3060</v>
      </c>
      <c r="G266" s="16">
        <v>3970</v>
      </c>
      <c r="H266" s="16">
        <v>2830</v>
      </c>
      <c r="I266">
        <f>Inputs_refs!$B$1-A266</f>
        <v>62.5</v>
      </c>
      <c r="J266" s="9">
        <f t="shared" si="85"/>
        <v>-0.22921914357682618</v>
      </c>
      <c r="K266" s="10">
        <f t="shared" si="86"/>
        <v>0.77078085642317384</v>
      </c>
      <c r="L266" s="11">
        <f t="shared" si="87"/>
        <v>-910</v>
      </c>
      <c r="N266" s="9">
        <f t="shared" si="88"/>
        <v>0.2871536523929471</v>
      </c>
      <c r="O266" s="12">
        <f t="shared" si="89"/>
        <v>0.7128463476070529</v>
      </c>
      <c r="P266" s="11">
        <f t="shared" si="90"/>
        <v>-1140</v>
      </c>
      <c r="R266" s="35">
        <f t="shared" si="91"/>
        <v>-20500</v>
      </c>
      <c r="S266" s="38">
        <f t="shared" si="92"/>
        <v>-0.25818639798488663</v>
      </c>
      <c r="V266" s="10"/>
      <c r="W266" s="11">
        <f t="shared" si="93"/>
        <v>2637.8828929950964</v>
      </c>
      <c r="X266" s="11">
        <f t="shared" si="94"/>
        <v>-6.788590353530162E-2</v>
      </c>
      <c r="Z266" s="35">
        <f t="shared" si="95"/>
        <v>-22520.068856874575</v>
      </c>
      <c r="AA266" s="56">
        <f t="shared" si="83"/>
        <v>-0.28362807124527173</v>
      </c>
      <c r="AB266" s="9">
        <f t="shared" si="96"/>
        <v>-8.9700829500702003E-2</v>
      </c>
      <c r="AC266" s="9"/>
      <c r="AD266" s="17">
        <f t="shared" si="97"/>
        <v>-8.9700829500702003E-2</v>
      </c>
      <c r="AE266" s="102">
        <f t="shared" si="84"/>
        <v>2.54416732603851E-2</v>
      </c>
      <c r="AF266" s="18">
        <f t="shared" si="98"/>
        <v>7.5163398692810454E-2</v>
      </c>
      <c r="AG266" s="9">
        <f t="shared" si="99"/>
        <v>3.8992881711864547E-3</v>
      </c>
    </row>
    <row r="267" spans="1:33" x14ac:dyDescent="0.2">
      <c r="A267" s="16">
        <v>1959</v>
      </c>
      <c r="B267" s="16">
        <v>87500</v>
      </c>
      <c r="C267" s="16">
        <v>0.04</v>
      </c>
      <c r="D267" s="16">
        <v>2.8000000000000001E-2</v>
      </c>
      <c r="E267" s="16">
        <v>4060</v>
      </c>
      <c r="F267" s="16">
        <v>3160</v>
      </c>
      <c r="G267" s="16">
        <v>4060</v>
      </c>
      <c r="H267" s="16">
        <v>2930</v>
      </c>
      <c r="I267">
        <f>Inputs_refs!$B$1-A267</f>
        <v>62.5</v>
      </c>
      <c r="J267" s="9">
        <f t="shared" si="85"/>
        <v>-0.22167487684729065</v>
      </c>
      <c r="K267" s="10">
        <f t="shared" si="86"/>
        <v>0.77832512315270941</v>
      </c>
      <c r="L267" s="11">
        <f t="shared" si="87"/>
        <v>-900</v>
      </c>
      <c r="N267" s="9">
        <f t="shared" si="88"/>
        <v>0.27832512315270935</v>
      </c>
      <c r="O267" s="12">
        <f t="shared" si="89"/>
        <v>0.72167487684729059</v>
      </c>
      <c r="P267" s="11">
        <f t="shared" si="90"/>
        <v>-1130</v>
      </c>
      <c r="R267" s="35">
        <f t="shared" si="91"/>
        <v>-20300</v>
      </c>
      <c r="S267" s="38">
        <f t="shared" si="92"/>
        <v>-0.25</v>
      </c>
      <c r="V267" s="10"/>
      <c r="W267" s="11">
        <f t="shared" si="93"/>
        <v>2724.0882162955895</v>
      </c>
      <c r="X267" s="11">
        <f t="shared" si="94"/>
        <v>-7.0277059284781729E-2</v>
      </c>
      <c r="Z267" s="35">
        <f t="shared" si="95"/>
        <v>-22461.247577687471</v>
      </c>
      <c r="AA267" s="56">
        <f t="shared" si="83"/>
        <v>-0.27661634947890973</v>
      </c>
      <c r="AB267" s="9">
        <f t="shared" si="96"/>
        <v>-9.6221172497756025E-2</v>
      </c>
      <c r="AC267" s="9"/>
      <c r="AD267" s="17">
        <f t="shared" si="97"/>
        <v>-9.6221172497756025E-2</v>
      </c>
      <c r="AE267" s="102">
        <f t="shared" si="84"/>
        <v>2.6616349478909729E-2</v>
      </c>
      <c r="AF267" s="18">
        <f t="shared" si="98"/>
        <v>7.2784810126582278E-2</v>
      </c>
      <c r="AG267" s="9">
        <f t="shared" si="99"/>
        <v>3.7713507544260283E-3</v>
      </c>
    </row>
    <row r="268" spans="1:33" x14ac:dyDescent="0.2">
      <c r="A268" s="16">
        <v>1959</v>
      </c>
      <c r="B268" s="16">
        <v>92500</v>
      </c>
      <c r="C268" s="16">
        <v>0.04</v>
      </c>
      <c r="D268" s="16">
        <v>2.8000000000000001E-2</v>
      </c>
      <c r="E268" s="16">
        <v>4150</v>
      </c>
      <c r="F268" s="16">
        <v>3250</v>
      </c>
      <c r="G268" s="16">
        <v>4150</v>
      </c>
      <c r="H268" s="16">
        <v>3020</v>
      </c>
      <c r="I268">
        <f>Inputs_refs!$B$1-A268</f>
        <v>62.5</v>
      </c>
      <c r="J268" s="9">
        <f t="shared" si="85"/>
        <v>-0.21686746987951808</v>
      </c>
      <c r="K268" s="10">
        <f t="shared" si="86"/>
        <v>0.7831325301204819</v>
      </c>
      <c r="L268" s="11">
        <f t="shared" si="87"/>
        <v>-900</v>
      </c>
      <c r="N268" s="9">
        <f t="shared" si="88"/>
        <v>0.27228915662650605</v>
      </c>
      <c r="O268" s="12">
        <f t="shared" si="89"/>
        <v>0.72771084337349401</v>
      </c>
      <c r="P268" s="11">
        <f t="shared" si="90"/>
        <v>-1130</v>
      </c>
      <c r="R268" s="35">
        <f t="shared" si="91"/>
        <v>-20300</v>
      </c>
      <c r="S268" s="38">
        <f t="shared" si="92"/>
        <v>-0.24457831325301205</v>
      </c>
      <c r="V268" s="10"/>
      <c r="W268" s="11">
        <f t="shared" si="93"/>
        <v>2801.6730072660334</v>
      </c>
      <c r="X268" s="11">
        <f t="shared" si="94"/>
        <v>-7.2293706203300181E-2</v>
      </c>
      <c r="Z268" s="35">
        <f t="shared" si="95"/>
        <v>-22588.308426419069</v>
      </c>
      <c r="AA268" s="56">
        <f t="shared" si="83"/>
        <v>-0.27214829429420567</v>
      </c>
      <c r="AB268" s="9">
        <f t="shared" si="96"/>
        <v>-0.10130499297338642</v>
      </c>
      <c r="AC268" s="9"/>
      <c r="AD268" s="17">
        <f t="shared" si="97"/>
        <v>-0.10130499297338642</v>
      </c>
      <c r="AE268" s="102">
        <f t="shared" si="84"/>
        <v>2.7569981041193625E-2</v>
      </c>
      <c r="AF268" s="18">
        <f t="shared" si="98"/>
        <v>7.0769230769230765E-2</v>
      </c>
      <c r="AG268" s="9">
        <f t="shared" si="99"/>
        <v>3.6631823647766959E-3</v>
      </c>
    </row>
    <row r="269" spans="1:33" x14ac:dyDescent="0.2">
      <c r="A269" s="16">
        <v>1959</v>
      </c>
      <c r="B269" s="16">
        <v>97500</v>
      </c>
      <c r="C269" s="16">
        <v>0.04</v>
      </c>
      <c r="D269" s="16">
        <v>2.8000000000000001E-2</v>
      </c>
      <c r="E269" s="16">
        <v>4240</v>
      </c>
      <c r="F269" s="16">
        <v>3340</v>
      </c>
      <c r="G269" s="16">
        <v>4240</v>
      </c>
      <c r="H269" s="16">
        <v>3110</v>
      </c>
      <c r="I269">
        <f>Inputs_refs!$B$1-A269</f>
        <v>62.5</v>
      </c>
      <c r="J269" s="9">
        <f t="shared" si="85"/>
        <v>-0.21226415094339623</v>
      </c>
      <c r="K269" s="10">
        <f t="shared" si="86"/>
        <v>0.78773584905660377</v>
      </c>
      <c r="L269" s="11">
        <f t="shared" si="87"/>
        <v>-900</v>
      </c>
      <c r="N269" s="9">
        <f t="shared" si="88"/>
        <v>0.26650943396226418</v>
      </c>
      <c r="O269" s="12">
        <f t="shared" si="89"/>
        <v>0.73349056603773588</v>
      </c>
      <c r="P269" s="11">
        <f t="shared" si="90"/>
        <v>-1130</v>
      </c>
      <c r="R269" s="35">
        <f t="shared" si="91"/>
        <v>-20300</v>
      </c>
      <c r="S269" s="38">
        <f t="shared" si="92"/>
        <v>-0.23938679245283018</v>
      </c>
      <c r="V269" s="10"/>
      <c r="W269" s="11">
        <f t="shared" si="93"/>
        <v>2879.2577982364778</v>
      </c>
      <c r="X269" s="11">
        <f t="shared" si="94"/>
        <v>-7.4193634007563403E-2</v>
      </c>
      <c r="Z269" s="35">
        <f t="shared" si="95"/>
        <v>-22715.369275150682</v>
      </c>
      <c r="AA269" s="56">
        <f t="shared" si="83"/>
        <v>-0.26786992069753163</v>
      </c>
      <c r="AB269" s="9">
        <f t="shared" si="96"/>
        <v>-0.10633193966135336</v>
      </c>
      <c r="AC269" s="9"/>
      <c r="AD269" s="17">
        <f t="shared" si="97"/>
        <v>-0.10633193966135336</v>
      </c>
      <c r="AE269" s="102">
        <f t="shared" si="84"/>
        <v>2.848312824470145E-2</v>
      </c>
      <c r="AF269" s="18">
        <f t="shared" si="98"/>
        <v>6.8862275449101798E-2</v>
      </c>
      <c r="AG269" s="9">
        <f t="shared" si="99"/>
        <v>3.5610484140228271E-3</v>
      </c>
    </row>
    <row r="270" spans="1:33" x14ac:dyDescent="0.2">
      <c r="A270" s="16">
        <v>1959</v>
      </c>
      <c r="B270" s="16">
        <v>102500</v>
      </c>
      <c r="C270" s="16">
        <v>0.04</v>
      </c>
      <c r="D270" s="16">
        <v>2.8000000000000001E-2</v>
      </c>
      <c r="E270" s="16">
        <v>4330</v>
      </c>
      <c r="F270" s="16">
        <v>3430</v>
      </c>
      <c r="G270" s="16">
        <v>4330</v>
      </c>
      <c r="H270" s="16">
        <v>3200</v>
      </c>
      <c r="I270">
        <f>Inputs_refs!$B$1-A270</f>
        <v>62.5</v>
      </c>
      <c r="J270" s="9">
        <f t="shared" si="85"/>
        <v>-0.20785219399538107</v>
      </c>
      <c r="K270" s="10">
        <f t="shared" si="86"/>
        <v>0.79214780600461898</v>
      </c>
      <c r="L270" s="11">
        <f t="shared" si="87"/>
        <v>-900</v>
      </c>
      <c r="N270" s="9">
        <f t="shared" si="88"/>
        <v>0.26096997690531176</v>
      </c>
      <c r="O270" s="12">
        <f t="shared" si="89"/>
        <v>0.73903002309468824</v>
      </c>
      <c r="P270" s="11">
        <f t="shared" si="90"/>
        <v>-1130</v>
      </c>
      <c r="R270" s="35">
        <f t="shared" si="91"/>
        <v>-20300</v>
      </c>
      <c r="S270" s="38">
        <f t="shared" si="92"/>
        <v>-0.23441108545034642</v>
      </c>
      <c r="V270" s="10"/>
      <c r="W270" s="11">
        <f t="shared" si="93"/>
        <v>2956.8425892069217</v>
      </c>
      <c r="X270" s="11">
        <f t="shared" si="94"/>
        <v>-7.5986690872836965E-2</v>
      </c>
      <c r="Z270" s="35">
        <f t="shared" si="95"/>
        <v>-22842.430123882281</v>
      </c>
      <c r="AA270" s="56">
        <f t="shared" si="83"/>
        <v>-0.26376940096861756</v>
      </c>
      <c r="AB270" s="9">
        <f t="shared" si="96"/>
        <v>-0.11130296164172622</v>
      </c>
      <c r="AC270" s="9"/>
      <c r="AD270" s="17">
        <f t="shared" si="97"/>
        <v>-0.11130296164172622</v>
      </c>
      <c r="AE270" s="102">
        <f t="shared" si="84"/>
        <v>2.9358315518271144E-2</v>
      </c>
      <c r="AF270" s="18">
        <f t="shared" si="98"/>
        <v>6.7055393586005832E-2</v>
      </c>
      <c r="AG270" s="9">
        <f t="shared" si="99"/>
        <v>3.4644574391429206E-3</v>
      </c>
    </row>
    <row r="271" spans="1:33" x14ac:dyDescent="0.2">
      <c r="A271" s="16">
        <v>1959</v>
      </c>
      <c r="B271" s="16">
        <v>107500</v>
      </c>
      <c r="C271" s="16">
        <v>0.04</v>
      </c>
      <c r="D271" s="16">
        <v>2.8000000000000001E-2</v>
      </c>
      <c r="E271" s="16">
        <v>4430</v>
      </c>
      <c r="F271" s="16">
        <v>3520</v>
      </c>
      <c r="G271" s="16">
        <v>4430</v>
      </c>
      <c r="H271" s="16">
        <v>3290</v>
      </c>
      <c r="I271">
        <f>Inputs_refs!$B$1-A271</f>
        <v>62.5</v>
      </c>
      <c r="J271" s="9">
        <f t="shared" si="85"/>
        <v>-0.2054176072234763</v>
      </c>
      <c r="K271" s="10">
        <f t="shared" si="86"/>
        <v>0.79458239277652365</v>
      </c>
      <c r="L271" s="11">
        <f t="shared" si="87"/>
        <v>-910</v>
      </c>
      <c r="N271" s="9">
        <f t="shared" si="88"/>
        <v>0.25733634311512416</v>
      </c>
      <c r="O271" s="12">
        <f t="shared" si="89"/>
        <v>0.7426636568848759</v>
      </c>
      <c r="P271" s="11">
        <f t="shared" si="90"/>
        <v>-1140</v>
      </c>
      <c r="R271" s="35">
        <f t="shared" si="91"/>
        <v>-20500</v>
      </c>
      <c r="S271" s="38">
        <f t="shared" si="92"/>
        <v>-0.23137697516930023</v>
      </c>
      <c r="V271" s="10"/>
      <c r="W271" s="11">
        <f t="shared" si="93"/>
        <v>3034.4273801773656</v>
      </c>
      <c r="X271" s="11">
        <f t="shared" si="94"/>
        <v>-7.768164736250284E-2</v>
      </c>
      <c r="Z271" s="35">
        <f t="shared" si="95"/>
        <v>-23169.490972613887</v>
      </c>
      <c r="AA271" s="56">
        <f t="shared" si="83"/>
        <v>-0.26150667011979556</v>
      </c>
      <c r="AB271" s="9">
        <f t="shared" si="96"/>
        <v>-0.11521577991373221</v>
      </c>
      <c r="AC271" s="9"/>
      <c r="AD271" s="17">
        <f t="shared" si="97"/>
        <v>-0.11521577991373221</v>
      </c>
      <c r="AE271" s="102">
        <f t="shared" si="84"/>
        <v>3.0129694950495334E-2</v>
      </c>
      <c r="AF271" s="18">
        <f t="shared" si="98"/>
        <v>6.5340909090909088E-2</v>
      </c>
      <c r="AG271" s="9">
        <f t="shared" si="99"/>
        <v>3.3729699546889425E-3</v>
      </c>
    </row>
    <row r="272" spans="1:33" x14ac:dyDescent="0.2">
      <c r="A272" s="16">
        <v>1959</v>
      </c>
      <c r="B272" s="16">
        <v>112500</v>
      </c>
      <c r="C272" s="16">
        <v>0.04</v>
      </c>
      <c r="D272" s="16">
        <v>2.8000000000000001E-2</v>
      </c>
      <c r="E272" s="16">
        <v>4520</v>
      </c>
      <c r="F272" s="16">
        <v>3610</v>
      </c>
      <c r="G272" s="16">
        <v>4520</v>
      </c>
      <c r="H272" s="16">
        <v>3380</v>
      </c>
      <c r="I272">
        <f>Inputs_refs!$B$1-A272</f>
        <v>62.5</v>
      </c>
      <c r="J272" s="9">
        <f t="shared" si="85"/>
        <v>-0.20132743362831859</v>
      </c>
      <c r="K272" s="10">
        <f t="shared" si="86"/>
        <v>0.79867256637168138</v>
      </c>
      <c r="L272" s="11">
        <f t="shared" si="87"/>
        <v>-910</v>
      </c>
      <c r="N272" s="9">
        <f t="shared" si="88"/>
        <v>0.25221238938053098</v>
      </c>
      <c r="O272" s="12">
        <f t="shared" si="89"/>
        <v>0.74778761061946908</v>
      </c>
      <c r="P272" s="11">
        <f t="shared" si="90"/>
        <v>-1140</v>
      </c>
      <c r="R272" s="35">
        <f t="shared" si="91"/>
        <v>-20500</v>
      </c>
      <c r="S272" s="38">
        <f t="shared" si="92"/>
        <v>-0.22676991150442477</v>
      </c>
      <c r="V272" s="10"/>
      <c r="W272" s="11">
        <f t="shared" si="93"/>
        <v>3112.0121711478096</v>
      </c>
      <c r="X272" s="11">
        <f t="shared" si="94"/>
        <v>-7.9286339897097755E-2</v>
      </c>
      <c r="Z272" s="35">
        <f t="shared" si="95"/>
        <v>-23296.551821345492</v>
      </c>
      <c r="AA272" s="56">
        <f t="shared" si="83"/>
        <v>-0.25770521926267137</v>
      </c>
      <c r="AB272" s="9">
        <f t="shared" si="96"/>
        <v>-0.12004144831352891</v>
      </c>
      <c r="AC272" s="9"/>
      <c r="AD272" s="17">
        <f t="shared" si="97"/>
        <v>-0.12004144831352891</v>
      </c>
      <c r="AE272" s="102">
        <f t="shared" si="84"/>
        <v>3.09353077582466E-2</v>
      </c>
      <c r="AF272" s="18">
        <f t="shared" si="98"/>
        <v>6.3711911357340723E-2</v>
      </c>
      <c r="AG272" s="9">
        <f t="shared" si="99"/>
        <v>3.2861917558766329E-3</v>
      </c>
    </row>
    <row r="273" spans="1:33" x14ac:dyDescent="0.2">
      <c r="A273" s="16">
        <v>1959</v>
      </c>
      <c r="B273" s="16">
        <v>117500</v>
      </c>
      <c r="C273" s="16">
        <v>0.04</v>
      </c>
      <c r="D273" s="16">
        <v>2.8000000000000001E-2</v>
      </c>
      <c r="E273" s="16">
        <v>4610</v>
      </c>
      <c r="F273" s="16">
        <v>3700</v>
      </c>
      <c r="G273" s="16">
        <v>4610</v>
      </c>
      <c r="H273" s="16">
        <v>3470</v>
      </c>
      <c r="I273">
        <f>Inputs_refs!$B$1-A273</f>
        <v>62.5</v>
      </c>
      <c r="J273" s="9">
        <f t="shared" si="85"/>
        <v>-0.19739696312364424</v>
      </c>
      <c r="K273" s="10">
        <f t="shared" si="86"/>
        <v>0.8026030368763557</v>
      </c>
      <c r="L273" s="11">
        <f t="shared" si="87"/>
        <v>-910</v>
      </c>
      <c r="N273" s="9">
        <f t="shared" si="88"/>
        <v>0.24728850325379609</v>
      </c>
      <c r="O273" s="12">
        <f t="shared" si="89"/>
        <v>0.75271149674620386</v>
      </c>
      <c r="P273" s="11">
        <f t="shared" si="90"/>
        <v>-1140</v>
      </c>
      <c r="R273" s="35">
        <f t="shared" si="91"/>
        <v>-20500</v>
      </c>
      <c r="S273" s="38">
        <f t="shared" si="92"/>
        <v>-0.22234273318872017</v>
      </c>
      <c r="V273" s="10"/>
      <c r="W273" s="11">
        <f t="shared" si="93"/>
        <v>3189.5969621182535</v>
      </c>
      <c r="X273" s="11">
        <f t="shared" si="94"/>
        <v>-8.0807791896756923E-2</v>
      </c>
      <c r="Z273" s="35">
        <f t="shared" si="95"/>
        <v>-23423.612670077098</v>
      </c>
      <c r="AA273" s="56">
        <f t="shared" si="83"/>
        <v>-0.25405219815701841</v>
      </c>
      <c r="AB273" s="9">
        <f t="shared" si="96"/>
        <v>-0.12481476325861203</v>
      </c>
      <c r="AC273" s="9"/>
      <c r="AD273" s="17">
        <f t="shared" si="97"/>
        <v>-0.12481476325861203</v>
      </c>
      <c r="AE273" s="102">
        <f t="shared" si="84"/>
        <v>3.170946496829824E-2</v>
      </c>
      <c r="AF273" s="18">
        <f t="shared" si="98"/>
        <v>6.2162162162162166E-2</v>
      </c>
      <c r="AG273" s="9">
        <f t="shared" si="99"/>
        <v>3.2037682314256521E-3</v>
      </c>
    </row>
    <row r="274" spans="1:33" x14ac:dyDescent="0.2">
      <c r="A274" s="16">
        <v>1959</v>
      </c>
      <c r="B274" s="16">
        <v>122500</v>
      </c>
      <c r="C274" s="16">
        <v>0.04</v>
      </c>
      <c r="D274" s="16">
        <v>2.8000000000000001E-2</v>
      </c>
      <c r="E274" s="16">
        <v>4700</v>
      </c>
      <c r="F274" s="16">
        <v>3790</v>
      </c>
      <c r="G274" s="16">
        <v>4700</v>
      </c>
      <c r="H274" s="16">
        <v>3560</v>
      </c>
      <c r="I274">
        <f>Inputs_refs!$B$1-A274</f>
        <v>62.5</v>
      </c>
      <c r="J274" s="9">
        <f t="shared" si="85"/>
        <v>-0.19361702127659575</v>
      </c>
      <c r="K274" s="10">
        <f t="shared" si="86"/>
        <v>0.80638297872340425</v>
      </c>
      <c r="L274" s="11">
        <f t="shared" si="87"/>
        <v>-910</v>
      </c>
      <c r="N274" s="9">
        <f t="shared" si="88"/>
        <v>0.24255319148936169</v>
      </c>
      <c r="O274" s="12">
        <f t="shared" si="89"/>
        <v>0.75744680851063828</v>
      </c>
      <c r="P274" s="11">
        <f t="shared" si="90"/>
        <v>-1140</v>
      </c>
      <c r="R274" s="35">
        <f t="shared" si="91"/>
        <v>-20500</v>
      </c>
      <c r="S274" s="38">
        <f t="shared" si="92"/>
        <v>-0.21808510638297873</v>
      </c>
      <c r="V274" s="10"/>
      <c r="W274" s="11">
        <f t="shared" si="93"/>
        <v>3267.1817530886979</v>
      </c>
      <c r="X274" s="11">
        <f t="shared" si="94"/>
        <v>-8.2252316548118584E-2</v>
      </c>
      <c r="Z274" s="35">
        <f t="shared" si="95"/>
        <v>-23550.673518808704</v>
      </c>
      <c r="AA274" s="56">
        <f t="shared" si="83"/>
        <v>-0.25053907998732666</v>
      </c>
      <c r="AB274" s="9">
        <f t="shared" si="96"/>
        <v>-0.12953657212275857</v>
      </c>
      <c r="AC274" s="9"/>
      <c r="AD274" s="17">
        <f t="shared" si="97"/>
        <v>-0.12953657212275857</v>
      </c>
      <c r="AE274" s="102">
        <f t="shared" si="84"/>
        <v>3.245397360434793E-2</v>
      </c>
      <c r="AF274" s="18">
        <f t="shared" si="98"/>
        <v>6.0686015831134567E-2</v>
      </c>
      <c r="AG274" s="9">
        <f t="shared" si="99"/>
        <v>3.1253795128243222E-3</v>
      </c>
    </row>
    <row r="275" spans="1:33" x14ac:dyDescent="0.2">
      <c r="A275" s="16">
        <v>1959</v>
      </c>
      <c r="B275" s="16">
        <v>127500</v>
      </c>
      <c r="C275" s="16">
        <v>0.04</v>
      </c>
      <c r="D275" s="16">
        <v>2.8000000000000001E-2</v>
      </c>
      <c r="E275" s="16">
        <v>4790</v>
      </c>
      <c r="F275" s="16">
        <v>3880</v>
      </c>
      <c r="G275" s="16">
        <v>4790</v>
      </c>
      <c r="H275" s="16">
        <v>3650</v>
      </c>
      <c r="I275">
        <f>Inputs_refs!$B$1-A275</f>
        <v>62.5</v>
      </c>
      <c r="J275" s="9">
        <f t="shared" si="85"/>
        <v>-0.18997912317327767</v>
      </c>
      <c r="K275" s="10">
        <f t="shared" si="86"/>
        <v>0.8100208768267223</v>
      </c>
      <c r="L275" s="11">
        <f t="shared" si="87"/>
        <v>-910</v>
      </c>
      <c r="N275" s="9">
        <f t="shared" si="88"/>
        <v>0.23799582463465555</v>
      </c>
      <c r="O275" s="12">
        <f t="shared" si="89"/>
        <v>0.76200417536534448</v>
      </c>
      <c r="P275" s="11">
        <f t="shared" si="90"/>
        <v>-1140</v>
      </c>
      <c r="R275" s="35">
        <f t="shared" si="91"/>
        <v>-20500</v>
      </c>
      <c r="S275" s="38">
        <f t="shared" si="92"/>
        <v>-0.21398747390396661</v>
      </c>
      <c r="V275" s="10"/>
      <c r="W275" s="11">
        <f t="shared" si="93"/>
        <v>3344.7665440591418</v>
      </c>
      <c r="X275" s="11">
        <f t="shared" si="94"/>
        <v>-8.3625604367358414E-2</v>
      </c>
      <c r="Z275" s="35">
        <f t="shared" si="95"/>
        <v>-23677.73436754031</v>
      </c>
      <c r="AA275" s="56">
        <f t="shared" si="83"/>
        <v>-0.24715797878434562</v>
      </c>
      <c r="AB275" s="9">
        <f t="shared" si="96"/>
        <v>-0.13420770409083776</v>
      </c>
      <c r="AC275" s="9"/>
      <c r="AD275" s="17">
        <f t="shared" si="97"/>
        <v>-0.13420770409083776</v>
      </c>
      <c r="AE275" s="102">
        <f t="shared" si="84"/>
        <v>3.3170504880379009E-2</v>
      </c>
      <c r="AF275" s="18">
        <f t="shared" si="98"/>
        <v>5.9278350515463915E-2</v>
      </c>
      <c r="AG275" s="9">
        <f t="shared" si="99"/>
        <v>3.0507363198913895E-3</v>
      </c>
    </row>
    <row r="276" spans="1:33" x14ac:dyDescent="0.2">
      <c r="A276" s="16">
        <v>1959</v>
      </c>
      <c r="B276" s="16">
        <v>132500</v>
      </c>
      <c r="C276" s="16">
        <v>0.04</v>
      </c>
      <c r="D276" s="16">
        <v>2.8000000000000001E-2</v>
      </c>
      <c r="E276" s="16">
        <v>4880</v>
      </c>
      <c r="F276" s="16">
        <v>3980</v>
      </c>
      <c r="G276" s="16">
        <v>4880</v>
      </c>
      <c r="H276" s="16">
        <v>3750</v>
      </c>
      <c r="I276">
        <f>Inputs_refs!$B$1-A276</f>
        <v>62.5</v>
      </c>
      <c r="J276" s="9">
        <f t="shared" si="85"/>
        <v>-0.18442622950819673</v>
      </c>
      <c r="K276" s="10">
        <f t="shared" si="86"/>
        <v>0.81557377049180324</v>
      </c>
      <c r="L276" s="11">
        <f t="shared" si="87"/>
        <v>-900</v>
      </c>
      <c r="N276" s="9">
        <f t="shared" si="88"/>
        <v>0.23155737704918034</v>
      </c>
      <c r="O276" s="12">
        <f t="shared" si="89"/>
        <v>0.76844262295081966</v>
      </c>
      <c r="P276" s="11">
        <f t="shared" si="90"/>
        <v>-1130</v>
      </c>
      <c r="R276" s="35">
        <f t="shared" si="91"/>
        <v>-20300</v>
      </c>
      <c r="S276" s="38">
        <f t="shared" si="92"/>
        <v>-0.20799180327868852</v>
      </c>
      <c r="V276" s="10"/>
      <c r="W276" s="11">
        <f t="shared" si="93"/>
        <v>3430.9718673596349</v>
      </c>
      <c r="X276" s="11">
        <f t="shared" si="94"/>
        <v>-8.5074168704097369E-2</v>
      </c>
      <c r="Z276" s="35">
        <f t="shared" si="95"/>
        <v>-23618.913088353205</v>
      </c>
      <c r="AA276" s="56">
        <f t="shared" si="83"/>
        <v>-0.24199706033148777</v>
      </c>
      <c r="AB276" s="9">
        <f t="shared" si="96"/>
        <v>-0.14051929807006253</v>
      </c>
      <c r="AC276" s="9"/>
      <c r="AD276" s="17">
        <f t="shared" si="97"/>
        <v>-0.14051929807006253</v>
      </c>
      <c r="AE276" s="102">
        <f t="shared" si="84"/>
        <v>3.4005257052799248E-2</v>
      </c>
      <c r="AF276" s="18">
        <f t="shared" si="98"/>
        <v>5.7788944723618091E-2</v>
      </c>
      <c r="AG276" s="9">
        <f t="shared" si="99"/>
        <v>2.9718741788528069E-3</v>
      </c>
    </row>
    <row r="277" spans="1:33" x14ac:dyDescent="0.2">
      <c r="A277" s="16">
        <v>1959</v>
      </c>
      <c r="B277" s="16">
        <v>137500</v>
      </c>
      <c r="C277" s="16">
        <v>0.04</v>
      </c>
      <c r="D277" s="16">
        <v>2.8000000000000001E-2</v>
      </c>
      <c r="E277" s="16">
        <v>4970</v>
      </c>
      <c r="F277" s="16">
        <v>4070</v>
      </c>
      <c r="G277" s="16">
        <v>4970</v>
      </c>
      <c r="H277" s="16">
        <v>3840</v>
      </c>
      <c r="I277">
        <f>Inputs_refs!$B$1-A277</f>
        <v>62.5</v>
      </c>
      <c r="J277" s="9">
        <f t="shared" si="85"/>
        <v>-0.18108651911468812</v>
      </c>
      <c r="K277" s="10">
        <f t="shared" si="86"/>
        <v>0.81891348088531191</v>
      </c>
      <c r="L277" s="11">
        <f t="shared" si="87"/>
        <v>-900</v>
      </c>
      <c r="N277" s="9">
        <f t="shared" si="88"/>
        <v>0.22736418511066397</v>
      </c>
      <c r="O277" s="12">
        <f t="shared" si="89"/>
        <v>0.77263581488933597</v>
      </c>
      <c r="P277" s="11">
        <f t="shared" si="90"/>
        <v>-1130</v>
      </c>
      <c r="R277" s="35">
        <f t="shared" si="91"/>
        <v>-20300</v>
      </c>
      <c r="S277" s="38">
        <f t="shared" si="92"/>
        <v>-0.20422535211267606</v>
      </c>
      <c r="V277" s="10"/>
      <c r="W277" s="11">
        <f t="shared" si="93"/>
        <v>3508.5566583300788</v>
      </c>
      <c r="X277" s="11">
        <f t="shared" si="94"/>
        <v>-8.631337022654198E-2</v>
      </c>
      <c r="Z277" s="35">
        <f t="shared" si="95"/>
        <v>-23745.973937084811</v>
      </c>
      <c r="AA277" s="56">
        <f t="shared" si="83"/>
        <v>-0.2388930979585997</v>
      </c>
      <c r="AB277" s="9">
        <f t="shared" si="96"/>
        <v>-0.14511823967359488</v>
      </c>
      <c r="AC277" s="9"/>
      <c r="AD277" s="17">
        <f t="shared" si="97"/>
        <v>-0.14511823967359488</v>
      </c>
      <c r="AE277" s="102">
        <f t="shared" si="84"/>
        <v>3.4667745845923637E-2</v>
      </c>
      <c r="AF277" s="18">
        <f t="shared" si="98"/>
        <v>5.6511056511056514E-2</v>
      </c>
      <c r="AG277" s="9">
        <f t="shared" si="99"/>
        <v>2.9043059624194179E-3</v>
      </c>
    </row>
    <row r="278" spans="1:33" x14ac:dyDescent="0.2">
      <c r="A278" s="16">
        <v>1959</v>
      </c>
      <c r="B278" s="16">
        <v>142500</v>
      </c>
      <c r="C278" s="16">
        <v>0.04</v>
      </c>
      <c r="D278" s="16">
        <v>2.8000000000000001E-2</v>
      </c>
      <c r="E278" s="16">
        <v>5060</v>
      </c>
      <c r="F278" s="16">
        <v>4160</v>
      </c>
      <c r="G278" s="16">
        <v>5060</v>
      </c>
      <c r="H278" s="16">
        <v>3930</v>
      </c>
      <c r="I278">
        <f>Inputs_refs!$B$1-A278</f>
        <v>62.5</v>
      </c>
      <c r="J278" s="9">
        <f t="shared" si="85"/>
        <v>-0.17786561264822134</v>
      </c>
      <c r="K278" s="10">
        <f t="shared" si="86"/>
        <v>0.82213438735177868</v>
      </c>
      <c r="L278" s="11">
        <f t="shared" si="87"/>
        <v>-900</v>
      </c>
      <c r="N278" s="9">
        <f t="shared" si="88"/>
        <v>0.22332015810276679</v>
      </c>
      <c r="O278" s="12">
        <f t="shared" si="89"/>
        <v>0.77667984189723316</v>
      </c>
      <c r="P278" s="11">
        <f t="shared" si="90"/>
        <v>-1130</v>
      </c>
      <c r="R278" s="35">
        <f t="shared" si="91"/>
        <v>-20300</v>
      </c>
      <c r="S278" s="38">
        <f t="shared" si="92"/>
        <v>-0.20059288537549408</v>
      </c>
      <c r="V278" s="10"/>
      <c r="W278" s="11">
        <f t="shared" si="93"/>
        <v>3586.1414493005232</v>
      </c>
      <c r="X278" s="11">
        <f t="shared" si="94"/>
        <v>-8.7495814427347801E-2</v>
      </c>
      <c r="Z278" s="35">
        <f t="shared" si="95"/>
        <v>-23873.034785816417</v>
      </c>
      <c r="AA278" s="56">
        <f t="shared" si="83"/>
        <v>-0.23589955321952982</v>
      </c>
      <c r="AB278" s="9">
        <f t="shared" si="96"/>
        <v>-0.14966822684559772</v>
      </c>
      <c r="AC278" s="9"/>
      <c r="AD278" s="17">
        <f t="shared" si="97"/>
        <v>-0.14966822684559772</v>
      </c>
      <c r="AE278" s="102">
        <f t="shared" si="84"/>
        <v>3.5306667844035744E-2</v>
      </c>
      <c r="AF278" s="18">
        <f t="shared" si="98"/>
        <v>5.5288461538461536E-2</v>
      </c>
      <c r="AG278" s="9">
        <f t="shared" si="99"/>
        <v>2.839742700643022E-3</v>
      </c>
    </row>
    <row r="279" spans="1:33" x14ac:dyDescent="0.2">
      <c r="A279" s="16">
        <v>1959</v>
      </c>
      <c r="B279" s="16">
        <v>147500</v>
      </c>
      <c r="C279" s="16">
        <v>0.04</v>
      </c>
      <c r="D279" s="16">
        <v>2.8000000000000001E-2</v>
      </c>
      <c r="E279" s="16">
        <v>5150</v>
      </c>
      <c r="F279" s="16">
        <v>4250</v>
      </c>
      <c r="G279" s="16">
        <v>5150</v>
      </c>
      <c r="H279" s="16">
        <v>4020</v>
      </c>
      <c r="I279">
        <f>Inputs_refs!$B$1-A279</f>
        <v>62.5</v>
      </c>
      <c r="J279" s="9">
        <f t="shared" si="85"/>
        <v>-0.17475728155339806</v>
      </c>
      <c r="K279" s="10">
        <f t="shared" si="86"/>
        <v>0.82524271844660191</v>
      </c>
      <c r="L279" s="11">
        <f t="shared" si="87"/>
        <v>-900</v>
      </c>
      <c r="N279" s="9">
        <f t="shared" si="88"/>
        <v>0.21941747572815534</v>
      </c>
      <c r="O279" s="12">
        <f t="shared" si="89"/>
        <v>0.78058252427184471</v>
      </c>
      <c r="P279" s="11">
        <f t="shared" si="90"/>
        <v>-1130</v>
      </c>
      <c r="R279" s="35">
        <f t="shared" si="91"/>
        <v>-20300</v>
      </c>
      <c r="S279" s="38">
        <f t="shared" si="92"/>
        <v>-0.19708737864077669</v>
      </c>
      <c r="V279" s="10"/>
      <c r="W279" s="11">
        <f t="shared" si="93"/>
        <v>3663.7262402709671</v>
      </c>
      <c r="X279" s="11">
        <f t="shared" si="94"/>
        <v>-8.8625313365431072E-2</v>
      </c>
      <c r="Z279" s="35">
        <f t="shared" si="95"/>
        <v>-24000.095634548008</v>
      </c>
      <c r="AA279" s="56">
        <f t="shared" si="83"/>
        <v>-0.23301063722862145</v>
      </c>
      <c r="AB279" s="9">
        <f t="shared" si="96"/>
        <v>-0.1541700371069247</v>
      </c>
      <c r="AC279" s="9"/>
      <c r="AD279" s="17">
        <f t="shared" si="97"/>
        <v>-0.1541700371069247</v>
      </c>
      <c r="AE279" s="102">
        <f t="shared" si="84"/>
        <v>3.5923258587844759E-2</v>
      </c>
      <c r="AF279" s="18">
        <f t="shared" si="98"/>
        <v>5.4117647058823527E-2</v>
      </c>
      <c r="AG279" s="9">
        <f t="shared" si="99"/>
        <v>2.7779882448890625E-3</v>
      </c>
    </row>
    <row r="280" spans="1:33" x14ac:dyDescent="0.2">
      <c r="A280" s="16">
        <v>1959</v>
      </c>
      <c r="B280" s="16">
        <v>200000</v>
      </c>
      <c r="C280" s="16">
        <v>0.04</v>
      </c>
      <c r="D280" s="16">
        <v>2.8000000000000001E-2</v>
      </c>
      <c r="E280" s="16">
        <v>6110</v>
      </c>
      <c r="F280" s="16">
        <v>5210</v>
      </c>
      <c r="G280" s="16">
        <v>6110</v>
      </c>
      <c r="H280" s="16">
        <v>4980</v>
      </c>
      <c r="I280">
        <f>Inputs_refs!$B$1-A280</f>
        <v>62.5</v>
      </c>
      <c r="J280" s="9">
        <f t="shared" si="85"/>
        <v>-0.14729950900163666</v>
      </c>
      <c r="K280" s="10">
        <f t="shared" si="86"/>
        <v>0.85270049099836331</v>
      </c>
      <c r="L280" s="11">
        <f t="shared" si="87"/>
        <v>-900</v>
      </c>
      <c r="N280" s="9">
        <f t="shared" si="88"/>
        <v>0.18494271685761046</v>
      </c>
      <c r="O280" s="12">
        <f t="shared" si="89"/>
        <v>0.81505728314238957</v>
      </c>
      <c r="P280" s="11">
        <f t="shared" si="90"/>
        <v>-1130</v>
      </c>
      <c r="R280" s="35">
        <f t="shared" si="91"/>
        <v>-20300</v>
      </c>
      <c r="S280" s="38">
        <f t="shared" si="92"/>
        <v>-0.16612111292962356</v>
      </c>
      <c r="V280" s="10"/>
      <c r="W280" s="11">
        <f t="shared" si="93"/>
        <v>4491.2973439557027</v>
      </c>
      <c r="X280" s="11">
        <f t="shared" si="94"/>
        <v>-9.8133063462710307E-2</v>
      </c>
      <c r="Z280" s="35">
        <f t="shared" si="95"/>
        <v>-25355.411354351803</v>
      </c>
      <c r="AA280" s="56">
        <f t="shared" si="83"/>
        <v>-0.20749109127947465</v>
      </c>
      <c r="AB280" s="9">
        <f t="shared" si="96"/>
        <v>-0.19938194982130047</v>
      </c>
      <c r="AC280" s="9"/>
      <c r="AD280" s="17">
        <f t="shared" si="97"/>
        <v>-0.19938194982130047</v>
      </c>
      <c r="AE280" s="102">
        <f t="shared" si="84"/>
        <v>4.1369978349851094E-2</v>
      </c>
      <c r="AF280" s="18">
        <f t="shared" si="98"/>
        <v>4.4145873320537425E-2</v>
      </c>
      <c r="AG280" s="9">
        <f t="shared" si="99"/>
        <v>2.2549520036909687E-3</v>
      </c>
    </row>
    <row r="281" spans="1:33" x14ac:dyDescent="0.2">
      <c r="A281">
        <v>1956</v>
      </c>
      <c r="B281">
        <v>2500</v>
      </c>
      <c r="C281">
        <v>0.04</v>
      </c>
      <c r="D281">
        <v>2.8000000000000001E-2</v>
      </c>
      <c r="E281">
        <v>40</v>
      </c>
      <c r="F281">
        <v>40</v>
      </c>
      <c r="G281">
        <v>40</v>
      </c>
      <c r="H281">
        <v>30</v>
      </c>
      <c r="I281">
        <f>Inputs_refs!$B$1-A281</f>
        <v>65.5</v>
      </c>
      <c r="J281" s="9">
        <f t="shared" si="85"/>
        <v>0</v>
      </c>
      <c r="K281" s="10">
        <f t="shared" si="86"/>
        <v>1</v>
      </c>
      <c r="L281" s="11">
        <f t="shared" si="87"/>
        <v>0</v>
      </c>
      <c r="N281" s="9">
        <f t="shared" si="88"/>
        <v>0.25</v>
      </c>
      <c r="O281" s="12">
        <f t="shared" si="89"/>
        <v>0.75</v>
      </c>
      <c r="P281" s="11">
        <f t="shared" si="90"/>
        <v>-10</v>
      </c>
      <c r="R281" s="35">
        <f t="shared" si="91"/>
        <v>-100</v>
      </c>
      <c r="S281" s="38">
        <f t="shared" si="92"/>
        <v>-0.125</v>
      </c>
      <c r="V281" s="10"/>
      <c r="W281" s="11">
        <f t="shared" si="93"/>
        <v>34.482129320197338</v>
      </c>
      <c r="X281" s="11">
        <f t="shared" si="94"/>
        <v>0.14940431067324458</v>
      </c>
      <c r="Z281" s="35">
        <f t="shared" si="95"/>
        <v>-56.471488325157793</v>
      </c>
      <c r="AA281" s="56">
        <f t="shared" si="83"/>
        <v>-7.0589360406447241E-2</v>
      </c>
      <c r="AB281" s="9">
        <f t="shared" si="96"/>
        <v>0.77080510830897386</v>
      </c>
      <c r="AC281" s="9"/>
      <c r="AD281" s="17">
        <f t="shared" si="97"/>
        <v>0.77080510830897386</v>
      </c>
      <c r="AE281" s="102">
        <f t="shared" si="84"/>
        <v>-5.4410639593552759E-2</v>
      </c>
      <c r="AF281" s="18">
        <f t="shared" si="98"/>
        <v>0.25</v>
      </c>
      <c r="AG281" s="9">
        <f t="shared" si="99"/>
        <v>1.4281146643185361E-2</v>
      </c>
    </row>
    <row r="282" spans="1:33" x14ac:dyDescent="0.2">
      <c r="A282">
        <v>1956</v>
      </c>
      <c r="B282">
        <v>7500</v>
      </c>
      <c r="C282">
        <v>0.04</v>
      </c>
      <c r="D282">
        <v>2.8000000000000001E-2</v>
      </c>
      <c r="E282">
        <v>140</v>
      </c>
      <c r="F282">
        <v>130</v>
      </c>
      <c r="G282">
        <v>140</v>
      </c>
      <c r="H282">
        <v>120</v>
      </c>
      <c r="I282">
        <f>Inputs_refs!$B$1-A282</f>
        <v>65.5</v>
      </c>
      <c r="J282" s="9">
        <f t="shared" si="85"/>
        <v>-7.1428571428571425E-2</v>
      </c>
      <c r="K282" s="10">
        <f t="shared" si="86"/>
        <v>0.9285714285714286</v>
      </c>
      <c r="L282" s="11">
        <f t="shared" si="87"/>
        <v>-10</v>
      </c>
      <c r="N282" s="9">
        <f t="shared" si="88"/>
        <v>0.14285714285714285</v>
      </c>
      <c r="O282" s="12">
        <f t="shared" si="89"/>
        <v>0.8571428571428571</v>
      </c>
      <c r="P282" s="11">
        <f t="shared" si="90"/>
        <v>-20</v>
      </c>
      <c r="R282" s="35">
        <f t="shared" si="91"/>
        <v>-300</v>
      </c>
      <c r="S282" s="38">
        <f t="shared" si="92"/>
        <v>-0.10714285714285714</v>
      </c>
      <c r="V282" s="10"/>
      <c r="W282" s="11">
        <f t="shared" si="93"/>
        <v>112.06692029064135</v>
      </c>
      <c r="X282" s="11">
        <f t="shared" si="94"/>
        <v>-6.6108997577988757E-2</v>
      </c>
      <c r="Z282" s="35">
        <f t="shared" si="95"/>
        <v>-383.53233705676303</v>
      </c>
      <c r="AA282" s="56">
        <f t="shared" si="83"/>
        <v>-0.13697583466312965</v>
      </c>
      <c r="AB282" s="9">
        <f t="shared" si="96"/>
        <v>-0.2177973771332877</v>
      </c>
      <c r="AC282" s="9"/>
      <c r="AD282" s="17">
        <f t="shared" si="97"/>
        <v>-0.2177973771332877</v>
      </c>
      <c r="AE282" s="102">
        <f t="shared" si="84"/>
        <v>2.9832977520272516E-2</v>
      </c>
      <c r="AF282" s="18">
        <f t="shared" si="98"/>
        <v>7.6923076923076927E-2</v>
      </c>
      <c r="AG282" s="9">
        <f t="shared" si="99"/>
        <v>3.994137512940088E-3</v>
      </c>
    </row>
    <row r="283" spans="1:33" x14ac:dyDescent="0.2">
      <c r="A283">
        <v>1956</v>
      </c>
      <c r="B283">
        <v>12500</v>
      </c>
      <c r="C283">
        <v>0.04</v>
      </c>
      <c r="D283">
        <v>2.8000000000000001E-2</v>
      </c>
      <c r="E283">
        <v>240</v>
      </c>
      <c r="F283">
        <v>230</v>
      </c>
      <c r="G283">
        <v>240</v>
      </c>
      <c r="H283">
        <v>210</v>
      </c>
      <c r="I283">
        <f>Inputs_refs!$B$1-A283</f>
        <v>65.5</v>
      </c>
      <c r="J283" s="9">
        <f t="shared" si="85"/>
        <v>-4.1666666666666664E-2</v>
      </c>
      <c r="K283" s="10">
        <f t="shared" si="86"/>
        <v>0.95833333333333337</v>
      </c>
      <c r="L283" s="11">
        <f t="shared" si="87"/>
        <v>-10</v>
      </c>
      <c r="N283" s="9">
        <f t="shared" si="88"/>
        <v>0.125</v>
      </c>
      <c r="O283" s="12">
        <f t="shared" si="89"/>
        <v>0.875</v>
      </c>
      <c r="P283" s="11">
        <f t="shared" si="90"/>
        <v>-30</v>
      </c>
      <c r="R283" s="35">
        <f t="shared" si="91"/>
        <v>-400</v>
      </c>
      <c r="S283" s="38">
        <f t="shared" si="92"/>
        <v>-8.3333333333333329E-2</v>
      </c>
      <c r="V283" s="10"/>
      <c r="W283" s="11">
        <f t="shared" si="93"/>
        <v>198.2722435911347</v>
      </c>
      <c r="X283" s="11">
        <f t="shared" si="94"/>
        <v>-5.584645908983478E-2</v>
      </c>
      <c r="Z283" s="35">
        <f t="shared" si="95"/>
        <v>-524.71105786965745</v>
      </c>
      <c r="AA283" s="56">
        <f t="shared" si="83"/>
        <v>-0.1093148037228453</v>
      </c>
      <c r="AB283" s="9">
        <f t="shared" si="96"/>
        <v>-0.23767568073748641</v>
      </c>
      <c r="AC283" s="9"/>
      <c r="AD283" s="17">
        <f t="shared" si="97"/>
        <v>-0.23767568073748641</v>
      </c>
      <c r="AE283" s="102">
        <f t="shared" si="84"/>
        <v>2.5981470389511971E-2</v>
      </c>
      <c r="AF283" s="18">
        <f t="shared" si="98"/>
        <v>8.6956521739130432E-2</v>
      </c>
      <c r="AG283" s="9">
        <f t="shared" si="99"/>
        <v>4.5382597467230612E-3</v>
      </c>
    </row>
    <row r="284" spans="1:33" x14ac:dyDescent="0.2">
      <c r="A284">
        <v>1956</v>
      </c>
      <c r="B284">
        <v>17500</v>
      </c>
      <c r="C284">
        <v>0.04</v>
      </c>
      <c r="D284">
        <v>2.8000000000000001E-2</v>
      </c>
      <c r="E284">
        <v>340</v>
      </c>
      <c r="F284">
        <v>330</v>
      </c>
      <c r="G284">
        <v>340</v>
      </c>
      <c r="H284">
        <v>310</v>
      </c>
      <c r="I284">
        <f>Inputs_refs!$B$1-A284</f>
        <v>65.5</v>
      </c>
      <c r="J284" s="9">
        <f t="shared" si="85"/>
        <v>-2.9411764705882353E-2</v>
      </c>
      <c r="K284" s="10">
        <f t="shared" si="86"/>
        <v>0.97058823529411764</v>
      </c>
      <c r="L284" s="11">
        <f t="shared" si="87"/>
        <v>-10</v>
      </c>
      <c r="N284" s="9">
        <f t="shared" si="88"/>
        <v>8.8235294117647065E-2</v>
      </c>
      <c r="O284" s="12">
        <f t="shared" si="89"/>
        <v>0.91176470588235292</v>
      </c>
      <c r="P284" s="11">
        <f t="shared" si="90"/>
        <v>-30</v>
      </c>
      <c r="R284" s="35">
        <f t="shared" si="91"/>
        <v>-400</v>
      </c>
      <c r="S284" s="38">
        <f t="shared" si="92"/>
        <v>-5.8823529411764705E-2</v>
      </c>
      <c r="V284" s="10"/>
      <c r="W284" s="11">
        <f t="shared" si="93"/>
        <v>284.47756689162804</v>
      </c>
      <c r="X284" s="11">
        <f t="shared" si="94"/>
        <v>-8.2330429381845024E-2</v>
      </c>
      <c r="Z284" s="35">
        <f t="shared" si="95"/>
        <v>-665.88977868255188</v>
      </c>
      <c r="AA284" s="56">
        <f t="shared" si="83"/>
        <v>-9.7924967453316455E-2</v>
      </c>
      <c r="AB284" s="9">
        <f t="shared" si="96"/>
        <v>-0.39929998506450859</v>
      </c>
      <c r="AC284" s="9"/>
      <c r="AD284" s="17">
        <f t="shared" si="97"/>
        <v>-0.39929998506450859</v>
      </c>
      <c r="AE284" s="102">
        <f t="shared" si="84"/>
        <v>3.910143804155175E-2</v>
      </c>
      <c r="AF284" s="18">
        <f t="shared" si="98"/>
        <v>6.0606060606060608E-2</v>
      </c>
      <c r="AG284" s="9">
        <f t="shared" si="99"/>
        <v>3.1211369425285795E-3</v>
      </c>
    </row>
    <row r="285" spans="1:33" x14ac:dyDescent="0.2">
      <c r="A285">
        <v>1956</v>
      </c>
      <c r="B285">
        <v>22500</v>
      </c>
      <c r="C285">
        <v>0.04</v>
      </c>
      <c r="D285">
        <v>2.8000000000000001E-2</v>
      </c>
      <c r="E285">
        <v>440</v>
      </c>
      <c r="F285">
        <v>420</v>
      </c>
      <c r="G285">
        <v>440</v>
      </c>
      <c r="H285">
        <v>400</v>
      </c>
      <c r="I285">
        <f>Inputs_refs!$B$1-A285</f>
        <v>65.5</v>
      </c>
      <c r="J285" s="9">
        <f t="shared" si="85"/>
        <v>-4.5454545454545456E-2</v>
      </c>
      <c r="K285" s="10">
        <f t="shared" si="86"/>
        <v>0.95454545454545459</v>
      </c>
      <c r="L285" s="11">
        <f t="shared" si="87"/>
        <v>-20</v>
      </c>
      <c r="N285" s="9">
        <f t="shared" si="88"/>
        <v>9.0909090909090912E-2</v>
      </c>
      <c r="O285" s="12">
        <f t="shared" si="89"/>
        <v>0.90909090909090906</v>
      </c>
      <c r="P285" s="11">
        <f t="shared" si="90"/>
        <v>-40</v>
      </c>
      <c r="R285" s="35">
        <f t="shared" si="91"/>
        <v>-600</v>
      </c>
      <c r="S285" s="38">
        <f t="shared" si="92"/>
        <v>-6.8181818181818177E-2</v>
      </c>
      <c r="V285" s="10"/>
      <c r="W285" s="11">
        <f t="shared" si="93"/>
        <v>362.06235786207202</v>
      </c>
      <c r="X285" s="11">
        <f t="shared" si="94"/>
        <v>-9.4844105344819948E-2</v>
      </c>
      <c r="Z285" s="35">
        <f t="shared" si="95"/>
        <v>-992.95062741415677</v>
      </c>
      <c r="AA285" s="56">
        <f t="shared" si="83"/>
        <v>-0.11283529856979055</v>
      </c>
      <c r="AB285" s="9">
        <f t="shared" si="96"/>
        <v>-0.39574034857853835</v>
      </c>
      <c r="AC285" s="9"/>
      <c r="AD285" s="17">
        <f t="shared" si="97"/>
        <v>-0.39574034857853835</v>
      </c>
      <c r="AE285" s="102">
        <f t="shared" si="84"/>
        <v>4.4653480387972372E-2</v>
      </c>
      <c r="AF285" s="18">
        <f t="shared" si="98"/>
        <v>4.7619047619047616E-2</v>
      </c>
      <c r="AG285" s="9">
        <f t="shared" si="99"/>
        <v>2.4365350265139751E-3</v>
      </c>
    </row>
    <row r="286" spans="1:33" x14ac:dyDescent="0.2">
      <c r="A286">
        <v>1956</v>
      </c>
      <c r="B286">
        <v>27500</v>
      </c>
      <c r="C286">
        <v>0.04</v>
      </c>
      <c r="D286">
        <v>2.8000000000000001E-2</v>
      </c>
      <c r="E286">
        <v>540</v>
      </c>
      <c r="F286">
        <v>520</v>
      </c>
      <c r="G286">
        <v>540</v>
      </c>
      <c r="H286">
        <v>490</v>
      </c>
      <c r="I286">
        <f>Inputs_refs!$B$1-A286</f>
        <v>65.5</v>
      </c>
      <c r="J286" s="9">
        <f t="shared" si="85"/>
        <v>-3.7037037037037035E-2</v>
      </c>
      <c r="K286" s="10">
        <f t="shared" si="86"/>
        <v>0.96296296296296291</v>
      </c>
      <c r="L286" s="11">
        <f t="shared" si="87"/>
        <v>-20</v>
      </c>
      <c r="N286" s="9">
        <f t="shared" si="88"/>
        <v>9.2592592592592587E-2</v>
      </c>
      <c r="O286" s="12">
        <f t="shared" si="89"/>
        <v>0.90740740740740744</v>
      </c>
      <c r="P286" s="11">
        <f t="shared" si="90"/>
        <v>-50</v>
      </c>
      <c r="R286" s="35">
        <f t="shared" si="91"/>
        <v>-700</v>
      </c>
      <c r="S286" s="38">
        <f t="shared" si="92"/>
        <v>-6.4814814814814811E-2</v>
      </c>
      <c r="V286" s="10"/>
      <c r="W286" s="11">
        <f t="shared" si="93"/>
        <v>448.2676811625654</v>
      </c>
      <c r="X286" s="11">
        <f t="shared" si="94"/>
        <v>-8.5167997627417558E-2</v>
      </c>
      <c r="Z286" s="35">
        <f t="shared" si="95"/>
        <v>-1134.1293482270521</v>
      </c>
      <c r="AA286" s="56">
        <f t="shared" si="83"/>
        <v>-0.10501197668769001</v>
      </c>
      <c r="AB286" s="9">
        <f t="shared" si="96"/>
        <v>-0.38278645103903935</v>
      </c>
      <c r="AC286" s="9"/>
      <c r="AD286" s="17">
        <f t="shared" si="97"/>
        <v>-0.38278645103903935</v>
      </c>
      <c r="AE286" s="102">
        <f t="shared" si="84"/>
        <v>4.0197161872875198E-2</v>
      </c>
      <c r="AF286" s="18">
        <f t="shared" si="98"/>
        <v>5.7692307692307696E-2</v>
      </c>
      <c r="AG286" s="9">
        <f t="shared" si="99"/>
        <v>2.9667614631815331E-3</v>
      </c>
    </row>
    <row r="287" spans="1:33" x14ac:dyDescent="0.2">
      <c r="A287">
        <v>1956</v>
      </c>
      <c r="B287">
        <v>32500</v>
      </c>
      <c r="C287">
        <v>0.04</v>
      </c>
      <c r="D287">
        <v>2.8000000000000001E-2</v>
      </c>
      <c r="E287">
        <v>640</v>
      </c>
      <c r="F287">
        <v>610</v>
      </c>
      <c r="G287">
        <v>640</v>
      </c>
      <c r="H287">
        <v>580</v>
      </c>
      <c r="I287">
        <f>Inputs_refs!$B$1-A287</f>
        <v>65.5</v>
      </c>
      <c r="J287" s="9">
        <f t="shared" si="85"/>
        <v>-4.6875E-2</v>
      </c>
      <c r="K287" s="10">
        <f t="shared" si="86"/>
        <v>0.953125</v>
      </c>
      <c r="L287" s="11">
        <f t="shared" si="87"/>
        <v>-30</v>
      </c>
      <c r="N287" s="9">
        <f t="shared" si="88"/>
        <v>9.375E-2</v>
      </c>
      <c r="O287" s="12">
        <f t="shared" si="89"/>
        <v>0.90625</v>
      </c>
      <c r="P287" s="11">
        <f t="shared" si="90"/>
        <v>-60</v>
      </c>
      <c r="R287" s="35">
        <f t="shared" si="91"/>
        <v>-900</v>
      </c>
      <c r="S287" s="38">
        <f t="shared" si="92"/>
        <v>-7.03125E-2</v>
      </c>
      <c r="V287" s="10"/>
      <c r="W287" s="11">
        <f t="shared" si="93"/>
        <v>525.85247213300943</v>
      </c>
      <c r="X287" s="11">
        <f t="shared" si="94"/>
        <v>-9.3357806667225124E-2</v>
      </c>
      <c r="Z287" s="35">
        <f t="shared" si="95"/>
        <v>-1461.1901969586579</v>
      </c>
      <c r="AA287" s="56">
        <f t="shared" si="83"/>
        <v>-0.11415548413739515</v>
      </c>
      <c r="AB287" s="9">
        <f t="shared" si="96"/>
        <v>-0.38406375715271507</v>
      </c>
      <c r="AC287" s="9"/>
      <c r="AD287" s="17">
        <f t="shared" si="97"/>
        <v>-0.38406375715271507</v>
      </c>
      <c r="AE287" s="102">
        <f t="shared" si="84"/>
        <v>4.3842984137395152E-2</v>
      </c>
      <c r="AF287" s="18">
        <f t="shared" si="98"/>
        <v>4.9180327868852458E-2</v>
      </c>
      <c r="AG287" s="9">
        <f t="shared" si="99"/>
        <v>2.5183662629834069E-3</v>
      </c>
    </row>
    <row r="288" spans="1:33" x14ac:dyDescent="0.2">
      <c r="A288">
        <v>1956</v>
      </c>
      <c r="B288">
        <v>37500</v>
      </c>
      <c r="C288">
        <v>0.04</v>
      </c>
      <c r="D288">
        <v>2.8000000000000001E-2</v>
      </c>
      <c r="E288">
        <v>740</v>
      </c>
      <c r="F288">
        <v>710</v>
      </c>
      <c r="G288">
        <v>740</v>
      </c>
      <c r="H288">
        <v>670</v>
      </c>
      <c r="I288">
        <f>Inputs_refs!$B$1-A288</f>
        <v>65.5</v>
      </c>
      <c r="J288" s="9">
        <f t="shared" si="85"/>
        <v>-4.0540540540540543E-2</v>
      </c>
      <c r="K288" s="10">
        <f t="shared" si="86"/>
        <v>0.95945945945945943</v>
      </c>
      <c r="L288" s="11">
        <f t="shared" si="87"/>
        <v>-30</v>
      </c>
      <c r="N288" s="9">
        <f t="shared" si="88"/>
        <v>9.45945945945946E-2</v>
      </c>
      <c r="O288" s="12">
        <f t="shared" si="89"/>
        <v>0.90540540540540537</v>
      </c>
      <c r="P288" s="11">
        <f t="shared" si="90"/>
        <v>-70</v>
      </c>
      <c r="R288" s="35">
        <f t="shared" si="91"/>
        <v>-1000</v>
      </c>
      <c r="S288" s="38">
        <f t="shared" si="92"/>
        <v>-6.7567567567567571E-2</v>
      </c>
      <c r="V288" s="10"/>
      <c r="W288" s="11">
        <f t="shared" si="93"/>
        <v>612.05779543350275</v>
      </c>
      <c r="X288" s="11">
        <f t="shared" si="94"/>
        <v>-8.6480902338055596E-2</v>
      </c>
      <c r="Z288" s="35">
        <f t="shared" si="95"/>
        <v>-1602.3689177715514</v>
      </c>
      <c r="AA288" s="56">
        <f t="shared" si="83"/>
        <v>-0.10826817011969941</v>
      </c>
      <c r="AB288" s="9">
        <f t="shared" si="96"/>
        <v>-0.37592399046861114</v>
      </c>
      <c r="AC288" s="9"/>
      <c r="AD288" s="17">
        <f t="shared" si="97"/>
        <v>-0.37592399046861114</v>
      </c>
      <c r="AE288" s="102">
        <f t="shared" si="84"/>
        <v>4.0700602552131843E-2</v>
      </c>
      <c r="AF288" s="18">
        <f t="shared" si="98"/>
        <v>5.6338028169014086E-2</v>
      </c>
      <c r="AG288" s="9">
        <f t="shared" si="99"/>
        <v>2.895163789167321E-3</v>
      </c>
    </row>
    <row r="289" spans="1:33" x14ac:dyDescent="0.2">
      <c r="A289">
        <v>1956</v>
      </c>
      <c r="B289">
        <v>42500</v>
      </c>
      <c r="C289">
        <v>0.04</v>
      </c>
      <c r="D289">
        <v>2.8000000000000001E-2</v>
      </c>
      <c r="E289">
        <v>840</v>
      </c>
      <c r="F289">
        <v>780</v>
      </c>
      <c r="G289">
        <v>840</v>
      </c>
      <c r="H289">
        <v>740</v>
      </c>
      <c r="I289">
        <f>Inputs_refs!$B$1-A289</f>
        <v>65.5</v>
      </c>
      <c r="J289" s="9">
        <f t="shared" si="85"/>
        <v>-7.1428571428571425E-2</v>
      </c>
      <c r="K289" s="10">
        <f t="shared" si="86"/>
        <v>0.9285714285714286</v>
      </c>
      <c r="L289" s="11">
        <f t="shared" si="87"/>
        <v>-60</v>
      </c>
      <c r="N289" s="9">
        <f t="shared" si="88"/>
        <v>0.11904761904761904</v>
      </c>
      <c r="O289" s="12">
        <f t="shared" si="89"/>
        <v>0.88095238095238093</v>
      </c>
      <c r="P289" s="11">
        <f t="shared" si="90"/>
        <v>-100</v>
      </c>
      <c r="R289" s="35">
        <f t="shared" si="91"/>
        <v>-1600</v>
      </c>
      <c r="S289" s="38">
        <f t="shared" si="92"/>
        <v>-9.5238095238095233E-2</v>
      </c>
      <c r="V289" s="10"/>
      <c r="W289" s="11">
        <f t="shared" si="93"/>
        <v>672.40152174384809</v>
      </c>
      <c r="X289" s="11">
        <f t="shared" si="94"/>
        <v>-9.1349294940745826E-2</v>
      </c>
      <c r="Z289" s="35">
        <f t="shared" si="95"/>
        <v>-2301.1940223405782</v>
      </c>
      <c r="AA289" s="56">
        <f t="shared" si="83"/>
        <v>-0.13697583466312965</v>
      </c>
      <c r="AB289" s="9">
        <f t="shared" si="96"/>
        <v>-0.30470877967403348</v>
      </c>
      <c r="AC289" s="9"/>
      <c r="AD289" s="17">
        <f t="shared" si="97"/>
        <v>-0.30470877967403348</v>
      </c>
      <c r="AE289" s="102">
        <f t="shared" si="84"/>
        <v>4.173773942503442E-2</v>
      </c>
      <c r="AF289" s="18">
        <f t="shared" si="98"/>
        <v>5.128205128205128E-2</v>
      </c>
      <c r="AG289" s="9">
        <f t="shared" si="99"/>
        <v>2.6287255084045391E-3</v>
      </c>
    </row>
    <row r="290" spans="1:33" x14ac:dyDescent="0.2">
      <c r="A290">
        <v>1956</v>
      </c>
      <c r="B290">
        <v>47500</v>
      </c>
      <c r="C290">
        <v>0.04</v>
      </c>
      <c r="D290">
        <v>2.8000000000000001E-2</v>
      </c>
      <c r="E290">
        <v>940</v>
      </c>
      <c r="F290">
        <v>860</v>
      </c>
      <c r="G290">
        <v>940</v>
      </c>
      <c r="H290">
        <v>820</v>
      </c>
      <c r="I290">
        <f>Inputs_refs!$B$1-A290</f>
        <v>65.5</v>
      </c>
      <c r="J290" s="9">
        <f t="shared" si="85"/>
        <v>-8.5106382978723402E-2</v>
      </c>
      <c r="K290" s="10">
        <f t="shared" si="86"/>
        <v>0.91489361702127658</v>
      </c>
      <c r="L290" s="11">
        <f t="shared" si="87"/>
        <v>-80</v>
      </c>
      <c r="N290" s="9">
        <f t="shared" si="88"/>
        <v>0.1276595744680851</v>
      </c>
      <c r="O290" s="12">
        <f t="shared" si="89"/>
        <v>0.87234042553191493</v>
      </c>
      <c r="P290" s="11">
        <f t="shared" si="90"/>
        <v>-120</v>
      </c>
      <c r="R290" s="35">
        <f t="shared" si="91"/>
        <v>-2000</v>
      </c>
      <c r="S290" s="38">
        <f t="shared" si="92"/>
        <v>-0.10638297872340426</v>
      </c>
      <c r="V290" s="10"/>
      <c r="W290" s="11">
        <f t="shared" si="93"/>
        <v>741.36578038424273</v>
      </c>
      <c r="X290" s="11">
        <f t="shared" si="94"/>
        <v>-9.5895389775313755E-2</v>
      </c>
      <c r="Z290" s="35">
        <f t="shared" si="95"/>
        <v>-2814.1369989908926</v>
      </c>
      <c r="AA290" s="56">
        <f t="shared" si="83"/>
        <v>-0.14968813824419641</v>
      </c>
      <c r="AB290" s="9">
        <f t="shared" si="96"/>
        <v>-0.28930254613859591</v>
      </c>
      <c r="AC290" s="9"/>
      <c r="AD290" s="17">
        <f t="shared" si="97"/>
        <v>-0.28930254613859591</v>
      </c>
      <c r="AE290" s="102">
        <f t="shared" si="84"/>
        <v>4.3305159520792155E-2</v>
      </c>
      <c r="AF290" s="18">
        <f t="shared" si="98"/>
        <v>4.6511627906976744E-2</v>
      </c>
      <c r="AG290" s="9">
        <f t="shared" si="99"/>
        <v>2.3785691601632131E-3</v>
      </c>
    </row>
    <row r="291" spans="1:33" x14ac:dyDescent="0.2">
      <c r="A291">
        <v>1956</v>
      </c>
      <c r="B291">
        <v>52500</v>
      </c>
      <c r="C291">
        <v>0.04</v>
      </c>
      <c r="D291">
        <v>2.8000000000000001E-2</v>
      </c>
      <c r="E291">
        <v>1040</v>
      </c>
      <c r="F291">
        <v>940</v>
      </c>
      <c r="G291">
        <v>1040</v>
      </c>
      <c r="H291">
        <v>900</v>
      </c>
      <c r="I291">
        <f>Inputs_refs!$B$1-A291</f>
        <v>65.5</v>
      </c>
      <c r="J291" s="9">
        <f t="shared" si="85"/>
        <v>-9.6153846153846159E-2</v>
      </c>
      <c r="K291" s="10">
        <f t="shared" si="86"/>
        <v>0.90384615384615385</v>
      </c>
      <c r="L291" s="11">
        <f t="shared" si="87"/>
        <v>-100</v>
      </c>
      <c r="N291" s="9">
        <f t="shared" si="88"/>
        <v>0.13461538461538461</v>
      </c>
      <c r="O291" s="12">
        <f t="shared" si="89"/>
        <v>0.86538461538461542</v>
      </c>
      <c r="P291" s="11">
        <f t="shared" si="90"/>
        <v>-140</v>
      </c>
      <c r="R291" s="35">
        <f t="shared" si="91"/>
        <v>-2400</v>
      </c>
      <c r="S291" s="38">
        <f t="shared" si="92"/>
        <v>-0.11538461538461539</v>
      </c>
      <c r="V291" s="10"/>
      <c r="W291" s="11">
        <f t="shared" si="93"/>
        <v>810.33003902463736</v>
      </c>
      <c r="X291" s="11">
        <f t="shared" si="94"/>
        <v>-9.9633289972625161E-2</v>
      </c>
      <c r="Z291" s="35">
        <f t="shared" si="95"/>
        <v>-3327.0799756412089</v>
      </c>
      <c r="AA291" s="56">
        <f t="shared" si="83"/>
        <v>-0.15995576805967351</v>
      </c>
      <c r="AB291" s="9">
        <f t="shared" si="96"/>
        <v>-0.278646736005358</v>
      </c>
      <c r="AC291" s="9"/>
      <c r="AD291" s="17">
        <f t="shared" si="97"/>
        <v>-0.278646736005358</v>
      </c>
      <c r="AE291" s="102">
        <f t="shared" si="84"/>
        <v>4.4571152675058123E-2</v>
      </c>
      <c r="AF291" s="18">
        <f t="shared" si="98"/>
        <v>4.2553191489361701E-2</v>
      </c>
      <c r="AG291" s="9">
        <f t="shared" si="99"/>
        <v>2.171893615447118E-3</v>
      </c>
    </row>
    <row r="292" spans="1:33" x14ac:dyDescent="0.2">
      <c r="A292">
        <v>1956</v>
      </c>
      <c r="B292">
        <v>57500</v>
      </c>
      <c r="C292">
        <v>0.04</v>
      </c>
      <c r="D292">
        <v>2.8000000000000001E-2</v>
      </c>
      <c r="E292">
        <v>1140</v>
      </c>
      <c r="F292">
        <v>1010</v>
      </c>
      <c r="G292">
        <v>1140</v>
      </c>
      <c r="H292">
        <v>970</v>
      </c>
      <c r="I292">
        <f>Inputs_refs!$B$1-A292</f>
        <v>65.5</v>
      </c>
      <c r="J292" s="9">
        <f t="shared" si="85"/>
        <v>-0.11403508771929824</v>
      </c>
      <c r="K292" s="10">
        <f t="shared" si="86"/>
        <v>0.88596491228070173</v>
      </c>
      <c r="L292" s="11">
        <f t="shared" si="87"/>
        <v>-130</v>
      </c>
      <c r="N292" s="9">
        <f t="shared" si="88"/>
        <v>0.14912280701754385</v>
      </c>
      <c r="O292" s="12">
        <f t="shared" si="89"/>
        <v>0.85087719298245612</v>
      </c>
      <c r="P292" s="11">
        <f t="shared" si="90"/>
        <v>-170</v>
      </c>
      <c r="R292" s="35">
        <f t="shared" si="91"/>
        <v>-3000</v>
      </c>
      <c r="S292" s="38">
        <f t="shared" si="92"/>
        <v>-0.13157894736842105</v>
      </c>
      <c r="V292" s="10"/>
      <c r="W292" s="11">
        <f t="shared" si="93"/>
        <v>870.6737653349827</v>
      </c>
      <c r="X292" s="11">
        <f t="shared" si="94"/>
        <v>-0.10239818006702814</v>
      </c>
      <c r="Z292" s="35">
        <f t="shared" si="95"/>
        <v>-4025.9050802102356</v>
      </c>
      <c r="AA292" s="56">
        <f t="shared" si="83"/>
        <v>-0.17657478421974718</v>
      </c>
      <c r="AB292" s="9">
        <f t="shared" si="96"/>
        <v>-0.25482594839435763</v>
      </c>
      <c r="AC292" s="9"/>
      <c r="AD292" s="17">
        <f t="shared" si="97"/>
        <v>-0.25482594839435763</v>
      </c>
      <c r="AE292" s="102">
        <f t="shared" si="84"/>
        <v>4.4995836851326132E-2</v>
      </c>
      <c r="AF292" s="18">
        <f t="shared" si="98"/>
        <v>3.9603960396039604E-2</v>
      </c>
      <c r="AG292" s="9">
        <f t="shared" si="99"/>
        <v>2.0184371274217794E-3</v>
      </c>
    </row>
    <row r="293" spans="1:33" x14ac:dyDescent="0.2">
      <c r="A293">
        <v>1956</v>
      </c>
      <c r="B293">
        <v>62500</v>
      </c>
      <c r="C293">
        <v>0.04</v>
      </c>
      <c r="D293">
        <v>2.8000000000000001E-2</v>
      </c>
      <c r="E293">
        <v>1190</v>
      </c>
      <c r="F293">
        <v>1060</v>
      </c>
      <c r="G293">
        <v>1190</v>
      </c>
      <c r="H293">
        <v>1020</v>
      </c>
      <c r="I293">
        <f>Inputs_refs!$B$1-A293</f>
        <v>65.5</v>
      </c>
      <c r="J293" s="9">
        <f t="shared" si="85"/>
        <v>-0.1092436974789916</v>
      </c>
      <c r="K293" s="10">
        <f t="shared" si="86"/>
        <v>0.89075630252100846</v>
      </c>
      <c r="L293" s="11">
        <f t="shared" si="87"/>
        <v>-130</v>
      </c>
      <c r="N293" s="9">
        <f t="shared" si="88"/>
        <v>0.14285714285714285</v>
      </c>
      <c r="O293" s="12">
        <f t="shared" si="89"/>
        <v>0.8571428571428571</v>
      </c>
      <c r="P293" s="11">
        <f t="shared" si="90"/>
        <v>-170</v>
      </c>
      <c r="R293" s="35">
        <f t="shared" si="91"/>
        <v>-3000</v>
      </c>
      <c r="S293" s="38">
        <f t="shared" si="92"/>
        <v>-0.12605042016806722</v>
      </c>
      <c r="V293" s="10"/>
      <c r="W293" s="11">
        <f t="shared" si="93"/>
        <v>913.77642698522948</v>
      </c>
      <c r="X293" s="11">
        <f t="shared" si="94"/>
        <v>-0.10414075785761816</v>
      </c>
      <c r="Z293" s="35">
        <f t="shared" si="95"/>
        <v>-4096.4944406166833</v>
      </c>
      <c r="AA293" s="56">
        <f t="shared" si="83"/>
        <v>-0.17212161515196148</v>
      </c>
      <c r="AB293" s="9">
        <f t="shared" si="96"/>
        <v>-0.26766652720066131</v>
      </c>
      <c r="AC293" s="9"/>
      <c r="AD293" s="17">
        <f t="shared" si="97"/>
        <v>-0.26766652720066131</v>
      </c>
      <c r="AE293" s="102">
        <f t="shared" si="84"/>
        <v>4.6071194983894254E-2</v>
      </c>
      <c r="AF293" s="18">
        <f t="shared" si="98"/>
        <v>3.7735849056603772E-2</v>
      </c>
      <c r="AG293" s="9">
        <f t="shared" si="99"/>
        <v>1.9214656581360012E-3</v>
      </c>
    </row>
    <row r="294" spans="1:33" x14ac:dyDescent="0.2">
      <c r="A294">
        <v>1956</v>
      </c>
      <c r="B294">
        <v>67500</v>
      </c>
      <c r="C294">
        <v>0.04</v>
      </c>
      <c r="D294">
        <v>2.8000000000000001E-2</v>
      </c>
      <c r="E294">
        <v>1220</v>
      </c>
      <c r="F294">
        <v>1090</v>
      </c>
      <c r="G294">
        <v>1220</v>
      </c>
      <c r="H294">
        <v>1050</v>
      </c>
      <c r="I294">
        <f>Inputs_refs!$B$1-A294</f>
        <v>65.5</v>
      </c>
      <c r="J294" s="9">
        <f t="shared" si="85"/>
        <v>-0.10655737704918032</v>
      </c>
      <c r="K294" s="10">
        <f t="shared" si="86"/>
        <v>0.89344262295081966</v>
      </c>
      <c r="L294" s="11">
        <f t="shared" si="87"/>
        <v>-130</v>
      </c>
      <c r="N294" s="9">
        <f t="shared" si="88"/>
        <v>0.13934426229508196</v>
      </c>
      <c r="O294" s="12">
        <f t="shared" si="89"/>
        <v>0.86065573770491799</v>
      </c>
      <c r="P294" s="11">
        <f t="shared" si="90"/>
        <v>-170</v>
      </c>
      <c r="R294" s="35">
        <f t="shared" si="91"/>
        <v>-3000</v>
      </c>
      <c r="S294" s="38">
        <f t="shared" si="92"/>
        <v>-0.12295081967213115</v>
      </c>
      <c r="V294" s="10"/>
      <c r="W294" s="11">
        <f t="shared" si="93"/>
        <v>939.63802397537745</v>
      </c>
      <c r="X294" s="11">
        <f t="shared" si="94"/>
        <v>-0.10510664383297386</v>
      </c>
      <c r="Z294" s="35">
        <f t="shared" si="95"/>
        <v>-4138.8480568605482</v>
      </c>
      <c r="AA294" s="56">
        <f t="shared" si="83"/>
        <v>-0.16962492036313723</v>
      </c>
      <c r="AB294" s="9">
        <f t="shared" si="96"/>
        <v>-0.27516063436365956</v>
      </c>
      <c r="AC294" s="9"/>
      <c r="AD294" s="17">
        <f t="shared" si="97"/>
        <v>-0.27516063436365956</v>
      </c>
      <c r="AE294" s="102">
        <f t="shared" si="84"/>
        <v>4.6674100691006082E-2</v>
      </c>
      <c r="AF294" s="18">
        <f t="shared" si="98"/>
        <v>3.669724770642202E-2</v>
      </c>
      <c r="AG294" s="9">
        <f t="shared" si="99"/>
        <v>1.867630407406895E-3</v>
      </c>
    </row>
    <row r="295" spans="1:33" x14ac:dyDescent="0.2">
      <c r="A295">
        <v>1956</v>
      </c>
      <c r="B295">
        <v>72500</v>
      </c>
      <c r="C295">
        <v>0.04</v>
      </c>
      <c r="D295">
        <v>2.8000000000000001E-2</v>
      </c>
      <c r="E295">
        <v>1250</v>
      </c>
      <c r="F295">
        <v>1120</v>
      </c>
      <c r="G295">
        <v>1250</v>
      </c>
      <c r="H295">
        <v>1080</v>
      </c>
      <c r="I295">
        <f>Inputs_refs!$B$1-A295</f>
        <v>65.5</v>
      </c>
      <c r="J295" s="9">
        <f t="shared" si="85"/>
        <v>-0.104</v>
      </c>
      <c r="K295" s="10">
        <f t="shared" si="86"/>
        <v>0.89600000000000002</v>
      </c>
      <c r="L295" s="11">
        <f t="shared" si="87"/>
        <v>-130</v>
      </c>
      <c r="N295" s="9">
        <f t="shared" si="88"/>
        <v>0.13600000000000001</v>
      </c>
      <c r="O295" s="12">
        <f t="shared" si="89"/>
        <v>0.86399999999999999</v>
      </c>
      <c r="P295" s="11">
        <f t="shared" si="90"/>
        <v>-170</v>
      </c>
      <c r="R295" s="35">
        <f t="shared" si="91"/>
        <v>-3000</v>
      </c>
      <c r="S295" s="38">
        <f t="shared" si="92"/>
        <v>-0.12</v>
      </c>
      <c r="V295" s="10"/>
      <c r="W295" s="11">
        <f t="shared" si="93"/>
        <v>965.49962096552542</v>
      </c>
      <c r="X295" s="11">
        <f t="shared" si="94"/>
        <v>-0.10601886947636535</v>
      </c>
      <c r="Z295" s="35">
        <f t="shared" si="95"/>
        <v>-4181.2016731044168</v>
      </c>
      <c r="AA295" s="56">
        <f t="shared" si="83"/>
        <v>-0.16724806692417668</v>
      </c>
      <c r="AB295" s="9">
        <f t="shared" si="96"/>
        <v>-0.28250291792967019</v>
      </c>
      <c r="AC295" s="9"/>
      <c r="AD295" s="17">
        <f t="shared" si="97"/>
        <v>-0.28250291792967019</v>
      </c>
      <c r="AE295" s="102">
        <f t="shared" si="84"/>
        <v>4.7248066924176685E-2</v>
      </c>
      <c r="AF295" s="18">
        <f t="shared" si="98"/>
        <v>3.5714285714285712E-2</v>
      </c>
      <c r="AG295" s="9">
        <f t="shared" si="99"/>
        <v>1.8167299532445558E-3</v>
      </c>
    </row>
    <row r="296" spans="1:33" x14ac:dyDescent="0.2">
      <c r="A296">
        <v>1956</v>
      </c>
      <c r="B296">
        <v>77500</v>
      </c>
      <c r="C296">
        <v>0.04</v>
      </c>
      <c r="D296">
        <v>2.8000000000000001E-2</v>
      </c>
      <c r="E296">
        <v>1280</v>
      </c>
      <c r="F296">
        <v>1150</v>
      </c>
      <c r="G296">
        <v>1280</v>
      </c>
      <c r="H296">
        <v>1110</v>
      </c>
      <c r="I296">
        <f>Inputs_refs!$B$1-A296</f>
        <v>65.5</v>
      </c>
      <c r="J296" s="9">
        <f t="shared" si="85"/>
        <v>-0.1015625</v>
      </c>
      <c r="K296" s="10">
        <f t="shared" si="86"/>
        <v>0.8984375</v>
      </c>
      <c r="L296" s="11">
        <f t="shared" si="87"/>
        <v>-130</v>
      </c>
      <c r="N296" s="9">
        <f t="shared" si="88"/>
        <v>0.1328125</v>
      </c>
      <c r="O296" s="12">
        <f t="shared" si="89"/>
        <v>0.8671875</v>
      </c>
      <c r="P296" s="11">
        <f t="shared" si="90"/>
        <v>-170</v>
      </c>
      <c r="R296" s="35">
        <f t="shared" si="91"/>
        <v>-3000</v>
      </c>
      <c r="S296" s="38">
        <f t="shared" si="92"/>
        <v>-0.1171875</v>
      </c>
      <c r="V296" s="10"/>
      <c r="W296" s="11">
        <f t="shared" si="93"/>
        <v>991.3612179556734</v>
      </c>
      <c r="X296" s="11">
        <f t="shared" si="94"/>
        <v>-0.10688178562551946</v>
      </c>
      <c r="Z296" s="35">
        <f t="shared" si="95"/>
        <v>-4223.5552893482891</v>
      </c>
      <c r="AA296" s="56">
        <f t="shared" si="83"/>
        <v>-0.16498262849016754</v>
      </c>
      <c r="AB296" s="9">
        <f t="shared" si="96"/>
        <v>-0.28969794533862686</v>
      </c>
      <c r="AC296" s="9"/>
      <c r="AD296" s="17">
        <f t="shared" si="97"/>
        <v>-0.28969794533862686</v>
      </c>
      <c r="AE296" s="102">
        <f t="shared" si="84"/>
        <v>4.7795128490167538E-2</v>
      </c>
      <c r="AF296" s="18">
        <f t="shared" si="98"/>
        <v>3.4782608695652174E-2</v>
      </c>
      <c r="AG296" s="9">
        <f t="shared" si="99"/>
        <v>1.7685306559447334E-3</v>
      </c>
    </row>
    <row r="297" spans="1:33" x14ac:dyDescent="0.2">
      <c r="A297">
        <v>1956</v>
      </c>
      <c r="B297">
        <v>82500</v>
      </c>
      <c r="C297">
        <v>0.04</v>
      </c>
      <c r="D297">
        <v>2.8000000000000001E-2</v>
      </c>
      <c r="E297">
        <v>1310</v>
      </c>
      <c r="F297">
        <v>1180</v>
      </c>
      <c r="G297">
        <v>1310</v>
      </c>
      <c r="H297">
        <v>1140</v>
      </c>
      <c r="I297">
        <f>Inputs_refs!$B$1-A297</f>
        <v>65.5</v>
      </c>
      <c r="J297" s="9">
        <f t="shared" si="85"/>
        <v>-9.9236641221374045E-2</v>
      </c>
      <c r="K297" s="10">
        <f t="shared" si="86"/>
        <v>0.9007633587786259</v>
      </c>
      <c r="L297" s="11">
        <f t="shared" si="87"/>
        <v>-130</v>
      </c>
      <c r="N297" s="9">
        <f t="shared" si="88"/>
        <v>0.12977099236641221</v>
      </c>
      <c r="O297" s="12">
        <f t="shared" si="89"/>
        <v>0.87022900763358779</v>
      </c>
      <c r="P297" s="11">
        <f t="shared" si="90"/>
        <v>-170</v>
      </c>
      <c r="R297" s="35">
        <f t="shared" si="91"/>
        <v>-3000</v>
      </c>
      <c r="S297" s="38">
        <f t="shared" si="92"/>
        <v>-0.11450381679389313</v>
      </c>
      <c r="V297" s="10"/>
      <c r="W297" s="11">
        <f t="shared" si="93"/>
        <v>1017.2228149458215</v>
      </c>
      <c r="X297" s="11">
        <f t="shared" si="94"/>
        <v>-0.10769928513524431</v>
      </c>
      <c r="Z297" s="35">
        <f t="shared" si="95"/>
        <v>-4265.908905592154</v>
      </c>
      <c r="AA297" s="56">
        <f t="shared" si="83"/>
        <v>-0.16282095059512039</v>
      </c>
      <c r="AB297" s="9">
        <f t="shared" si="96"/>
        <v>-0.29675010264112339</v>
      </c>
      <c r="AC297" s="9"/>
      <c r="AD297" s="17">
        <f t="shared" si="97"/>
        <v>-0.29675010264112339</v>
      </c>
      <c r="AE297" s="102">
        <f t="shared" si="84"/>
        <v>4.8317133801227263E-2</v>
      </c>
      <c r="AF297" s="18">
        <f t="shared" si="98"/>
        <v>3.3898305084745763E-2</v>
      </c>
      <c r="AG297" s="9">
        <f t="shared" si="99"/>
        <v>1.7228230372294817E-3</v>
      </c>
    </row>
    <row r="298" spans="1:33" x14ac:dyDescent="0.2">
      <c r="A298">
        <v>1956</v>
      </c>
      <c r="B298">
        <v>87500</v>
      </c>
      <c r="C298">
        <v>0.04</v>
      </c>
      <c r="D298">
        <v>2.8000000000000001E-2</v>
      </c>
      <c r="E298">
        <v>1340</v>
      </c>
      <c r="F298">
        <v>1210</v>
      </c>
      <c r="G298">
        <v>1340</v>
      </c>
      <c r="H298">
        <v>1170</v>
      </c>
      <c r="I298">
        <f>Inputs_refs!$B$1-A298</f>
        <v>65.5</v>
      </c>
      <c r="J298" s="9">
        <f t="shared" si="85"/>
        <v>-9.7014925373134331E-2</v>
      </c>
      <c r="K298" s="10">
        <f t="shared" si="86"/>
        <v>0.90298507462686572</v>
      </c>
      <c r="L298" s="11">
        <f t="shared" si="87"/>
        <v>-130</v>
      </c>
      <c r="N298" s="9">
        <f t="shared" si="88"/>
        <v>0.12686567164179105</v>
      </c>
      <c r="O298" s="12">
        <f t="shared" si="89"/>
        <v>0.87313432835820892</v>
      </c>
      <c r="P298" s="11">
        <f t="shared" si="90"/>
        <v>-170</v>
      </c>
      <c r="R298" s="35">
        <f t="shared" si="91"/>
        <v>-3000</v>
      </c>
      <c r="S298" s="38">
        <f t="shared" si="92"/>
        <v>-0.11194029850746269</v>
      </c>
      <c r="V298" s="10"/>
      <c r="W298" s="11">
        <f t="shared" si="93"/>
        <v>1043.0844119359695</v>
      </c>
      <c r="X298" s="11">
        <f t="shared" si="94"/>
        <v>-0.1084748615931885</v>
      </c>
      <c r="Z298" s="35">
        <f t="shared" si="95"/>
        <v>-4308.2625218360226</v>
      </c>
      <c r="AA298" s="56">
        <f t="shared" si="83"/>
        <v>-0.1607560642476128</v>
      </c>
      <c r="AB298" s="9">
        <f t="shared" si="96"/>
        <v>-0.30366360341441995</v>
      </c>
      <c r="AC298" s="9"/>
      <c r="AD298" s="17">
        <f t="shared" si="97"/>
        <v>-0.30366360341441995</v>
      </c>
      <c r="AE298" s="102">
        <f t="shared" si="84"/>
        <v>4.8815765740150105E-2</v>
      </c>
      <c r="AF298" s="18">
        <f t="shared" si="98"/>
        <v>3.3057851239669422E-2</v>
      </c>
      <c r="AG298" s="9">
        <f t="shared" si="99"/>
        <v>1.6794187354094436E-3</v>
      </c>
    </row>
    <row r="299" spans="1:33" x14ac:dyDescent="0.2">
      <c r="A299">
        <v>1956</v>
      </c>
      <c r="B299">
        <v>92500</v>
      </c>
      <c r="C299">
        <v>0.04</v>
      </c>
      <c r="D299">
        <v>2.8000000000000001E-2</v>
      </c>
      <c r="E299">
        <v>1370</v>
      </c>
      <c r="F299">
        <v>1240</v>
      </c>
      <c r="G299">
        <v>1370</v>
      </c>
      <c r="H299">
        <v>1200</v>
      </c>
      <c r="I299">
        <f>Inputs_refs!$B$1-A299</f>
        <v>65.5</v>
      </c>
      <c r="J299" s="9">
        <f t="shared" si="85"/>
        <v>-9.4890510948905105E-2</v>
      </c>
      <c r="K299" s="10">
        <f t="shared" si="86"/>
        <v>0.9051094890510949</v>
      </c>
      <c r="L299" s="11">
        <f t="shared" si="87"/>
        <v>-130</v>
      </c>
      <c r="N299" s="9">
        <f t="shared" si="88"/>
        <v>0.12408759124087591</v>
      </c>
      <c r="O299" s="12">
        <f t="shared" si="89"/>
        <v>0.87591240875912413</v>
      </c>
      <c r="P299" s="11">
        <f t="shared" si="90"/>
        <v>-170</v>
      </c>
      <c r="R299" s="35">
        <f t="shared" si="91"/>
        <v>-3000</v>
      </c>
      <c r="S299" s="38">
        <f t="shared" si="92"/>
        <v>-0.10948905109489052</v>
      </c>
      <c r="V299" s="10"/>
      <c r="W299" s="11">
        <f t="shared" si="93"/>
        <v>1068.9460089261174</v>
      </c>
      <c r="X299" s="11">
        <f t="shared" si="94"/>
        <v>-0.10921165922823547</v>
      </c>
      <c r="Z299" s="35">
        <f t="shared" si="95"/>
        <v>-4350.6161380798912</v>
      </c>
      <c r="AA299" s="56">
        <f t="shared" si="83"/>
        <v>-0.15878161087882814</v>
      </c>
      <c r="AB299" s="9">
        <f t="shared" si="96"/>
        <v>-0.31044249715764966</v>
      </c>
      <c r="AC299" s="9"/>
      <c r="AD299" s="17">
        <f t="shared" si="97"/>
        <v>-0.31044249715764966</v>
      </c>
      <c r="AE299" s="102">
        <f t="shared" si="84"/>
        <v>4.9292559783937623E-2</v>
      </c>
      <c r="AF299" s="18">
        <f t="shared" si="98"/>
        <v>3.2258064516129031E-2</v>
      </c>
      <c r="AG299" s="9">
        <f t="shared" si="99"/>
        <v>1.6381479097208329E-3</v>
      </c>
    </row>
    <row r="300" spans="1:33" x14ac:dyDescent="0.2">
      <c r="A300">
        <v>1956</v>
      </c>
      <c r="B300">
        <v>97500</v>
      </c>
      <c r="C300">
        <v>0.04</v>
      </c>
      <c r="D300">
        <v>2.8000000000000001E-2</v>
      </c>
      <c r="E300">
        <v>1400</v>
      </c>
      <c r="F300">
        <v>1270</v>
      </c>
      <c r="G300">
        <v>1400</v>
      </c>
      <c r="H300">
        <v>1230</v>
      </c>
      <c r="I300">
        <f>Inputs_refs!$B$1-A300</f>
        <v>65.5</v>
      </c>
      <c r="J300" s="9">
        <f t="shared" si="85"/>
        <v>-9.285714285714286E-2</v>
      </c>
      <c r="K300" s="10">
        <f t="shared" si="86"/>
        <v>0.90714285714285714</v>
      </c>
      <c r="L300" s="11">
        <f t="shared" si="87"/>
        <v>-130</v>
      </c>
      <c r="N300" s="9">
        <f t="shared" si="88"/>
        <v>0.12142857142857143</v>
      </c>
      <c r="O300" s="12">
        <f t="shared" si="89"/>
        <v>0.87857142857142856</v>
      </c>
      <c r="P300" s="11">
        <f t="shared" si="90"/>
        <v>-170</v>
      </c>
      <c r="R300" s="35">
        <f t="shared" si="91"/>
        <v>-3000</v>
      </c>
      <c r="S300" s="38">
        <f t="shared" si="92"/>
        <v>-0.10714285714285714</v>
      </c>
      <c r="V300" s="10"/>
      <c r="W300" s="11">
        <f t="shared" si="93"/>
        <v>1094.8076059162654</v>
      </c>
      <c r="X300" s="11">
        <f t="shared" si="94"/>
        <v>-0.10991251551523137</v>
      </c>
      <c r="Z300" s="35">
        <f t="shared" si="95"/>
        <v>-4392.9697543237598</v>
      </c>
      <c r="AA300" s="56">
        <f t="shared" si="83"/>
        <v>-0.15689177694013429</v>
      </c>
      <c r="AB300" s="9">
        <f t="shared" si="96"/>
        <v>-0.31709067720139339</v>
      </c>
      <c r="AC300" s="9"/>
      <c r="AD300" s="17">
        <f t="shared" si="97"/>
        <v>-0.31709067720139339</v>
      </c>
      <c r="AE300" s="102">
        <f t="shared" si="84"/>
        <v>4.974891979727715E-2</v>
      </c>
      <c r="AF300" s="18">
        <f t="shared" si="98"/>
        <v>3.1496062992125984E-2</v>
      </c>
      <c r="AG300" s="9">
        <f t="shared" si="99"/>
        <v>1.598857018380917E-3</v>
      </c>
    </row>
    <row r="301" spans="1:33" x14ac:dyDescent="0.2">
      <c r="A301">
        <v>1956</v>
      </c>
      <c r="B301">
        <v>102500</v>
      </c>
      <c r="C301">
        <v>0.04</v>
      </c>
      <c r="D301">
        <v>2.8000000000000001E-2</v>
      </c>
      <c r="E301">
        <v>1430</v>
      </c>
      <c r="F301">
        <v>1300</v>
      </c>
      <c r="G301">
        <v>1430</v>
      </c>
      <c r="H301">
        <v>1260</v>
      </c>
      <c r="I301">
        <f>Inputs_refs!$B$1-A301</f>
        <v>65.5</v>
      </c>
      <c r="J301" s="9">
        <f t="shared" si="85"/>
        <v>-9.0909090909090912E-2</v>
      </c>
      <c r="K301" s="10">
        <f t="shared" si="86"/>
        <v>0.90909090909090906</v>
      </c>
      <c r="L301" s="11">
        <f t="shared" si="87"/>
        <v>-130</v>
      </c>
      <c r="N301" s="9">
        <f t="shared" si="88"/>
        <v>0.11888111888111888</v>
      </c>
      <c r="O301" s="12">
        <f t="shared" si="89"/>
        <v>0.88111888111888115</v>
      </c>
      <c r="P301" s="11">
        <f t="shared" si="90"/>
        <v>-170</v>
      </c>
      <c r="R301" s="35">
        <f t="shared" si="91"/>
        <v>-3000</v>
      </c>
      <c r="S301" s="38">
        <f t="shared" si="92"/>
        <v>-0.1048951048951049</v>
      </c>
      <c r="V301" s="10"/>
      <c r="W301" s="11">
        <f t="shared" si="93"/>
        <v>1120.6692029064134</v>
      </c>
      <c r="X301" s="11">
        <f t="shared" si="94"/>
        <v>-0.11057999769332272</v>
      </c>
      <c r="Z301" s="35">
        <f t="shared" si="95"/>
        <v>-4435.3233705676284</v>
      </c>
      <c r="AA301" s="56">
        <f t="shared" si="83"/>
        <v>-0.15508123673313387</v>
      </c>
      <c r="AB301" s="9">
        <f t="shared" si="96"/>
        <v>-0.32361188816407249</v>
      </c>
      <c r="AC301" s="9"/>
      <c r="AD301" s="17">
        <f t="shared" si="97"/>
        <v>-0.32361188816407249</v>
      </c>
      <c r="AE301" s="102">
        <f t="shared" si="84"/>
        <v>5.0186131838028974E-2</v>
      </c>
      <c r="AF301" s="18">
        <f t="shared" si="98"/>
        <v>3.0769230769230771E-2</v>
      </c>
      <c r="AG301" s="9">
        <f t="shared" si="99"/>
        <v>1.5614069090506E-3</v>
      </c>
    </row>
    <row r="302" spans="1:33" x14ac:dyDescent="0.2">
      <c r="A302">
        <v>1956</v>
      </c>
      <c r="B302">
        <v>107500</v>
      </c>
      <c r="C302">
        <v>0.04</v>
      </c>
      <c r="D302">
        <v>2.8000000000000001E-2</v>
      </c>
      <c r="E302">
        <v>1460</v>
      </c>
      <c r="F302">
        <v>1330</v>
      </c>
      <c r="G302">
        <v>1460</v>
      </c>
      <c r="H302">
        <v>1290</v>
      </c>
      <c r="I302">
        <f>Inputs_refs!$B$1-A302</f>
        <v>65.5</v>
      </c>
      <c r="J302" s="9">
        <f t="shared" si="85"/>
        <v>-8.9041095890410954E-2</v>
      </c>
      <c r="K302" s="10">
        <f t="shared" si="86"/>
        <v>0.91095890410958902</v>
      </c>
      <c r="L302" s="11">
        <f t="shared" si="87"/>
        <v>-130</v>
      </c>
      <c r="N302" s="9">
        <f t="shared" si="88"/>
        <v>0.11643835616438356</v>
      </c>
      <c r="O302" s="12">
        <f t="shared" si="89"/>
        <v>0.88356164383561642</v>
      </c>
      <c r="P302" s="11">
        <f t="shared" si="90"/>
        <v>-170</v>
      </c>
      <c r="R302" s="35">
        <f t="shared" si="91"/>
        <v>-3000</v>
      </c>
      <c r="S302" s="38">
        <f t="shared" si="92"/>
        <v>-0.10273972602739725</v>
      </c>
      <c r="V302" s="10"/>
      <c r="W302" s="11">
        <f t="shared" si="93"/>
        <v>1146.5307998965613</v>
      </c>
      <c r="X302" s="11">
        <f t="shared" si="94"/>
        <v>-0.11121643418871213</v>
      </c>
      <c r="Z302" s="35">
        <f t="shared" si="95"/>
        <v>-4477.676986811497</v>
      </c>
      <c r="AA302" s="56">
        <f t="shared" si="83"/>
        <v>-0.15334510228806497</v>
      </c>
      <c r="AB302" s="9">
        <f t="shared" si="96"/>
        <v>-0.33000973298516872</v>
      </c>
      <c r="AC302" s="9"/>
      <c r="AD302" s="17">
        <f t="shared" si="97"/>
        <v>-0.33000973298516872</v>
      </c>
      <c r="AE302" s="102">
        <f t="shared" si="84"/>
        <v>5.0605376260667717E-2</v>
      </c>
      <c r="AF302" s="18">
        <f t="shared" si="98"/>
        <v>3.007518796992481E-2</v>
      </c>
      <c r="AG302" s="9">
        <f t="shared" si="99"/>
        <v>1.525671171631604E-3</v>
      </c>
    </row>
    <row r="303" spans="1:33" x14ac:dyDescent="0.2">
      <c r="A303">
        <v>1956</v>
      </c>
      <c r="B303">
        <v>112500</v>
      </c>
      <c r="C303">
        <v>0.04</v>
      </c>
      <c r="D303">
        <v>2.8000000000000001E-2</v>
      </c>
      <c r="E303">
        <v>1490</v>
      </c>
      <c r="F303">
        <v>1360</v>
      </c>
      <c r="G303">
        <v>1490</v>
      </c>
      <c r="H303">
        <v>1320</v>
      </c>
      <c r="I303">
        <f>Inputs_refs!$B$1-A303</f>
        <v>65.5</v>
      </c>
      <c r="J303" s="9">
        <f t="shared" si="85"/>
        <v>-8.7248322147651006E-2</v>
      </c>
      <c r="K303" s="10">
        <f t="shared" si="86"/>
        <v>0.91275167785234901</v>
      </c>
      <c r="L303" s="11">
        <f t="shared" si="87"/>
        <v>-130</v>
      </c>
      <c r="N303" s="9">
        <f t="shared" si="88"/>
        <v>0.11409395973154363</v>
      </c>
      <c r="O303" s="12">
        <f t="shared" si="89"/>
        <v>0.88590604026845643</v>
      </c>
      <c r="P303" s="11">
        <f t="shared" si="90"/>
        <v>-170</v>
      </c>
      <c r="R303" s="35">
        <f t="shared" si="91"/>
        <v>-3000</v>
      </c>
      <c r="S303" s="38">
        <f t="shared" si="92"/>
        <v>-0.10067114093959731</v>
      </c>
      <c r="V303" s="10"/>
      <c r="W303" s="11">
        <f t="shared" si="93"/>
        <v>1172.3923968867095</v>
      </c>
      <c r="X303" s="11">
        <f t="shared" si="94"/>
        <v>-0.11182394175249277</v>
      </c>
      <c r="Z303" s="35">
        <f t="shared" si="95"/>
        <v>-4520.030603055362</v>
      </c>
      <c r="AA303" s="56">
        <f t="shared" si="83"/>
        <v>-0.15167887929715979</v>
      </c>
      <c r="AB303" s="9">
        <f t="shared" si="96"/>
        <v>-0.33628767956302807</v>
      </c>
      <c r="AC303" s="9"/>
      <c r="AD303" s="17">
        <f t="shared" si="97"/>
        <v>-0.33628767956302807</v>
      </c>
      <c r="AE303" s="102">
        <f t="shared" si="84"/>
        <v>5.1007738357562477E-2</v>
      </c>
      <c r="AF303" s="18">
        <f t="shared" si="98"/>
        <v>2.9411764705882353E-2</v>
      </c>
      <c r="AG303" s="9">
        <f t="shared" si="99"/>
        <v>1.4915347122859135E-3</v>
      </c>
    </row>
    <row r="304" spans="1:33" x14ac:dyDescent="0.2">
      <c r="A304">
        <v>1956</v>
      </c>
      <c r="B304">
        <v>117500</v>
      </c>
      <c r="C304">
        <v>0.04</v>
      </c>
      <c r="D304">
        <v>2.8000000000000001E-2</v>
      </c>
      <c r="E304">
        <v>1520</v>
      </c>
      <c r="F304">
        <v>1390</v>
      </c>
      <c r="G304">
        <v>1520</v>
      </c>
      <c r="H304">
        <v>1350</v>
      </c>
      <c r="I304">
        <f>Inputs_refs!$B$1-A304</f>
        <v>65.5</v>
      </c>
      <c r="J304" s="9">
        <f t="shared" si="85"/>
        <v>-8.5526315789473686E-2</v>
      </c>
      <c r="K304" s="10">
        <f t="shared" si="86"/>
        <v>0.91447368421052633</v>
      </c>
      <c r="L304" s="11">
        <f t="shared" si="87"/>
        <v>-130</v>
      </c>
      <c r="N304" s="9">
        <f t="shared" si="88"/>
        <v>0.1118421052631579</v>
      </c>
      <c r="O304" s="12">
        <f t="shared" si="89"/>
        <v>0.88815789473684215</v>
      </c>
      <c r="P304" s="11">
        <f t="shared" si="90"/>
        <v>-170</v>
      </c>
      <c r="R304" s="35">
        <f t="shared" si="91"/>
        <v>-3000</v>
      </c>
      <c r="S304" s="38">
        <f t="shared" si="92"/>
        <v>-9.8684210526315791E-2</v>
      </c>
      <c r="V304" s="10"/>
      <c r="W304" s="11">
        <f t="shared" si="93"/>
        <v>1198.2539938768575</v>
      </c>
      <c r="X304" s="11">
        <f t="shared" si="94"/>
        <v>-0.11240444898010554</v>
      </c>
      <c r="Z304" s="35">
        <f t="shared" si="95"/>
        <v>-4562.3842192992342</v>
      </c>
      <c r="AA304" s="56">
        <f t="shared" si="83"/>
        <v>-0.15007842826642218</v>
      </c>
      <c r="AB304" s="9">
        <f t="shared" si="96"/>
        <v>-0.34244906702294592</v>
      </c>
      <c r="AC304" s="9"/>
      <c r="AD304" s="17">
        <f t="shared" si="97"/>
        <v>-0.34244906702294592</v>
      </c>
      <c r="AE304" s="102">
        <f t="shared" si="84"/>
        <v>5.1394217740106385E-2</v>
      </c>
      <c r="AF304" s="18">
        <f t="shared" si="98"/>
        <v>2.8776978417266189E-2</v>
      </c>
      <c r="AG304" s="9">
        <f t="shared" si="99"/>
        <v>1.4588925147747123E-3</v>
      </c>
    </row>
    <row r="305" spans="1:33" x14ac:dyDescent="0.2">
      <c r="A305">
        <v>1956</v>
      </c>
      <c r="B305">
        <v>122500</v>
      </c>
      <c r="C305">
        <v>0.04</v>
      </c>
      <c r="D305">
        <v>2.8000000000000001E-2</v>
      </c>
      <c r="E305">
        <v>1550</v>
      </c>
      <c r="F305">
        <v>1420</v>
      </c>
      <c r="G305">
        <v>1550</v>
      </c>
      <c r="H305">
        <v>1380</v>
      </c>
      <c r="I305">
        <f>Inputs_refs!$B$1-A305</f>
        <v>65.5</v>
      </c>
      <c r="J305" s="9">
        <f t="shared" si="85"/>
        <v>-8.387096774193549E-2</v>
      </c>
      <c r="K305" s="10">
        <f t="shared" si="86"/>
        <v>0.91612903225806452</v>
      </c>
      <c r="L305" s="11">
        <f t="shared" si="87"/>
        <v>-130</v>
      </c>
      <c r="N305" s="9">
        <f t="shared" si="88"/>
        <v>0.10967741935483871</v>
      </c>
      <c r="O305" s="12">
        <f t="shared" si="89"/>
        <v>0.89032258064516134</v>
      </c>
      <c r="P305" s="11">
        <f t="shared" si="90"/>
        <v>-170</v>
      </c>
      <c r="R305" s="35">
        <f t="shared" si="91"/>
        <v>-3000</v>
      </c>
      <c r="S305" s="38">
        <f t="shared" si="92"/>
        <v>-9.6774193548387094E-2</v>
      </c>
      <c r="V305" s="10"/>
      <c r="W305" s="11">
        <f t="shared" si="93"/>
        <v>1224.1155908670055</v>
      </c>
      <c r="X305" s="11">
        <f t="shared" si="94"/>
        <v>-0.11295971676303949</v>
      </c>
      <c r="Z305" s="35">
        <f t="shared" si="95"/>
        <v>-4604.7378355431028</v>
      </c>
      <c r="AA305" s="56">
        <f t="shared" si="83"/>
        <v>-0.14853993017880976</v>
      </c>
      <c r="AB305" s="9">
        <f t="shared" si="96"/>
        <v>-0.34849711163932812</v>
      </c>
      <c r="AC305" s="9"/>
      <c r="AD305" s="17">
        <f t="shared" si="97"/>
        <v>-0.34849711163932812</v>
      </c>
      <c r="AE305" s="102">
        <f t="shared" si="84"/>
        <v>5.1765736630422665E-2</v>
      </c>
      <c r="AF305" s="18">
        <f t="shared" si="98"/>
        <v>2.8169014084507043E-2</v>
      </c>
      <c r="AG305" s="9">
        <f t="shared" si="99"/>
        <v>1.4276485610210665E-3</v>
      </c>
    </row>
    <row r="306" spans="1:33" x14ac:dyDescent="0.2">
      <c r="A306">
        <v>1956</v>
      </c>
      <c r="B306">
        <v>127500</v>
      </c>
      <c r="C306">
        <v>0.04</v>
      </c>
      <c r="D306">
        <v>2.8000000000000001E-2</v>
      </c>
      <c r="E306">
        <v>1580</v>
      </c>
      <c r="F306">
        <v>1450</v>
      </c>
      <c r="G306">
        <v>1580</v>
      </c>
      <c r="H306">
        <v>1410</v>
      </c>
      <c r="I306">
        <f>Inputs_refs!$B$1-A306</f>
        <v>65.5</v>
      </c>
      <c r="J306" s="9">
        <f t="shared" si="85"/>
        <v>-8.2278481012658222E-2</v>
      </c>
      <c r="K306" s="10">
        <f t="shared" si="86"/>
        <v>0.91772151898734178</v>
      </c>
      <c r="L306" s="11">
        <f t="shared" si="87"/>
        <v>-130</v>
      </c>
      <c r="N306" s="9">
        <f t="shared" si="88"/>
        <v>0.10759493670886076</v>
      </c>
      <c r="O306" s="12">
        <f t="shared" si="89"/>
        <v>0.89240506329113922</v>
      </c>
      <c r="P306" s="11">
        <f t="shared" si="90"/>
        <v>-170</v>
      </c>
      <c r="R306" s="35">
        <f t="shared" si="91"/>
        <v>-3000</v>
      </c>
      <c r="S306" s="38">
        <f t="shared" si="92"/>
        <v>-9.49367088607595E-2</v>
      </c>
      <c r="V306" s="10"/>
      <c r="W306" s="11">
        <f t="shared" si="93"/>
        <v>1249.9771878571535</v>
      </c>
      <c r="X306" s="11">
        <f t="shared" si="94"/>
        <v>-0.11349135612967839</v>
      </c>
      <c r="Z306" s="35">
        <f t="shared" si="95"/>
        <v>-4647.0914517869678</v>
      </c>
      <c r="AA306" s="56">
        <f t="shared" si="83"/>
        <v>-0.14705985606920785</v>
      </c>
      <c r="AB306" s="9">
        <f t="shared" si="96"/>
        <v>-0.35443491243401376</v>
      </c>
      <c r="AC306" s="9"/>
      <c r="AD306" s="17">
        <f t="shared" si="97"/>
        <v>-0.35443491243401376</v>
      </c>
      <c r="AE306" s="102">
        <f t="shared" si="84"/>
        <v>5.212314720844835E-2</v>
      </c>
      <c r="AF306" s="18">
        <f t="shared" si="98"/>
        <v>2.7586206896551724E-2</v>
      </c>
      <c r="AG306" s="9">
        <f t="shared" si="99"/>
        <v>1.3977148875164991E-3</v>
      </c>
    </row>
    <row r="307" spans="1:33" x14ac:dyDescent="0.2">
      <c r="A307">
        <v>1956</v>
      </c>
      <c r="B307">
        <v>132500</v>
      </c>
      <c r="C307">
        <v>0.04</v>
      </c>
      <c r="D307">
        <v>2.8000000000000001E-2</v>
      </c>
      <c r="E307">
        <v>1610</v>
      </c>
      <c r="F307">
        <v>1480</v>
      </c>
      <c r="G307">
        <v>1610</v>
      </c>
      <c r="H307">
        <v>1440</v>
      </c>
      <c r="I307">
        <f>Inputs_refs!$B$1-A307</f>
        <v>65.5</v>
      </c>
      <c r="J307" s="9">
        <f t="shared" si="85"/>
        <v>-8.0745341614906832E-2</v>
      </c>
      <c r="K307" s="10">
        <f t="shared" si="86"/>
        <v>0.91925465838509313</v>
      </c>
      <c r="L307" s="11">
        <f t="shared" si="87"/>
        <v>-130</v>
      </c>
      <c r="N307" s="9">
        <f t="shared" si="88"/>
        <v>0.10559006211180125</v>
      </c>
      <c r="O307" s="12">
        <f t="shared" si="89"/>
        <v>0.89440993788819878</v>
      </c>
      <c r="P307" s="11">
        <f t="shared" si="90"/>
        <v>-170</v>
      </c>
      <c r="R307" s="35">
        <f t="shared" si="91"/>
        <v>-3000</v>
      </c>
      <c r="S307" s="38">
        <f t="shared" si="92"/>
        <v>-9.3167701863354033E-2</v>
      </c>
      <c r="V307" s="10"/>
      <c r="W307" s="11">
        <f t="shared" si="93"/>
        <v>1275.8387848473014</v>
      </c>
      <c r="X307" s="11">
        <f t="shared" si="94"/>
        <v>-0.11400084385604067</v>
      </c>
      <c r="Z307" s="35">
        <f t="shared" si="95"/>
        <v>-4689.4450680308364</v>
      </c>
      <c r="AA307" s="56">
        <f t="shared" si="83"/>
        <v>-0.14563494000095764</v>
      </c>
      <c r="AB307" s="9">
        <f t="shared" si="96"/>
        <v>-0.3602654564712191</v>
      </c>
      <c r="AC307" s="9"/>
      <c r="AD307" s="17">
        <f t="shared" si="97"/>
        <v>-0.3602654564712191</v>
      </c>
      <c r="AE307" s="102">
        <f t="shared" si="84"/>
        <v>5.2467238137603608E-2</v>
      </c>
      <c r="AF307" s="18">
        <f t="shared" si="98"/>
        <v>2.7027027027027029E-2</v>
      </c>
      <c r="AG307" s="9">
        <f t="shared" si="99"/>
        <v>1.3690107580365263E-3</v>
      </c>
    </row>
    <row r="308" spans="1:33" x14ac:dyDescent="0.2">
      <c r="A308">
        <v>1956</v>
      </c>
      <c r="B308">
        <v>137500</v>
      </c>
      <c r="C308">
        <v>0.04</v>
      </c>
      <c r="D308">
        <v>2.8000000000000001E-2</v>
      </c>
      <c r="E308">
        <v>1640</v>
      </c>
      <c r="F308">
        <v>1510</v>
      </c>
      <c r="G308">
        <v>1640</v>
      </c>
      <c r="H308">
        <v>1470</v>
      </c>
      <c r="I308">
        <f>Inputs_refs!$B$1-A308</f>
        <v>65.5</v>
      </c>
      <c r="J308" s="9">
        <f t="shared" si="85"/>
        <v>-7.926829268292683E-2</v>
      </c>
      <c r="K308" s="10">
        <f t="shared" si="86"/>
        <v>0.92073170731707321</v>
      </c>
      <c r="L308" s="11">
        <f t="shared" si="87"/>
        <v>-130</v>
      </c>
      <c r="N308" s="9">
        <f t="shared" si="88"/>
        <v>0.10365853658536585</v>
      </c>
      <c r="O308" s="12">
        <f t="shared" si="89"/>
        <v>0.89634146341463417</v>
      </c>
      <c r="P308" s="11">
        <f t="shared" si="90"/>
        <v>-170</v>
      </c>
      <c r="R308" s="35">
        <f t="shared" si="91"/>
        <v>-3000</v>
      </c>
      <c r="S308" s="38">
        <f t="shared" si="92"/>
        <v>-9.1463414634146339E-2</v>
      </c>
      <c r="V308" s="10"/>
      <c r="W308" s="11">
        <f t="shared" si="93"/>
        <v>1301.7003818374494</v>
      </c>
      <c r="X308" s="11">
        <f t="shared" si="94"/>
        <v>-0.11448953616500041</v>
      </c>
      <c r="Z308" s="35">
        <f t="shared" si="95"/>
        <v>-4731.7986842747086</v>
      </c>
      <c r="AA308" s="56">
        <f t="shared" si="83"/>
        <v>-0.14426215500837528</v>
      </c>
      <c r="AB308" s="9">
        <f t="shared" si="96"/>
        <v>-0.36599162386811457</v>
      </c>
      <c r="AC308" s="9"/>
      <c r="AD308" s="17">
        <f t="shared" si="97"/>
        <v>-0.36599162386811457</v>
      </c>
      <c r="AE308" s="102">
        <f t="shared" si="84"/>
        <v>5.2798740374228936E-2</v>
      </c>
      <c r="AF308" s="18">
        <f t="shared" si="98"/>
        <v>2.6490066225165563E-2</v>
      </c>
      <c r="AG308" s="9">
        <f t="shared" si="99"/>
        <v>1.3414619362731584E-3</v>
      </c>
    </row>
    <row r="309" spans="1:33" x14ac:dyDescent="0.2">
      <c r="A309">
        <v>1956</v>
      </c>
      <c r="B309">
        <v>142500</v>
      </c>
      <c r="C309">
        <v>0.04</v>
      </c>
      <c r="D309">
        <v>2.8000000000000001E-2</v>
      </c>
      <c r="E309">
        <v>1670</v>
      </c>
      <c r="F309">
        <v>1540</v>
      </c>
      <c r="G309">
        <v>1670</v>
      </c>
      <c r="H309">
        <v>1500</v>
      </c>
      <c r="I309">
        <f>Inputs_refs!$B$1-A309</f>
        <v>65.5</v>
      </c>
      <c r="J309" s="9">
        <f t="shared" si="85"/>
        <v>-7.7844311377245512E-2</v>
      </c>
      <c r="K309" s="10">
        <f t="shared" si="86"/>
        <v>0.92215568862275454</v>
      </c>
      <c r="L309" s="11">
        <f t="shared" si="87"/>
        <v>-130</v>
      </c>
      <c r="N309" s="9">
        <f t="shared" si="88"/>
        <v>0.10179640718562874</v>
      </c>
      <c r="O309" s="12">
        <f t="shared" si="89"/>
        <v>0.89820359281437123</v>
      </c>
      <c r="P309" s="11">
        <f t="shared" si="90"/>
        <v>-170</v>
      </c>
      <c r="R309" s="35">
        <f t="shared" si="91"/>
        <v>-3000</v>
      </c>
      <c r="S309" s="38">
        <f t="shared" si="92"/>
        <v>-8.9820359281437126E-2</v>
      </c>
      <c r="V309" s="10"/>
      <c r="W309" s="11">
        <f t="shared" si="93"/>
        <v>1327.5619788275974</v>
      </c>
      <c r="X309" s="11">
        <f t="shared" si="94"/>
        <v>-0.11495868078160175</v>
      </c>
      <c r="Z309" s="35">
        <f t="shared" si="95"/>
        <v>-4774.1523005185736</v>
      </c>
      <c r="AA309" s="56">
        <f t="shared" si="83"/>
        <v>-0.14293869163229261</v>
      </c>
      <c r="AB309" s="9">
        <f t="shared" si="96"/>
        <v>-0.37161619253869704</v>
      </c>
      <c r="AC309" s="9"/>
      <c r="AD309" s="17">
        <f t="shared" si="97"/>
        <v>-0.37161619253869704</v>
      </c>
      <c r="AE309" s="102">
        <f t="shared" si="84"/>
        <v>5.3118332350855488E-2</v>
      </c>
      <c r="AF309" s="18">
        <f t="shared" si="98"/>
        <v>2.5974025974025976E-2</v>
      </c>
      <c r="AG309" s="9">
        <f t="shared" si="99"/>
        <v>1.3150000445846244E-3</v>
      </c>
    </row>
    <row r="310" spans="1:33" x14ac:dyDescent="0.2">
      <c r="A310">
        <v>1956</v>
      </c>
      <c r="B310">
        <v>147500</v>
      </c>
      <c r="C310">
        <v>0.04</v>
      </c>
      <c r="D310">
        <v>2.8000000000000001E-2</v>
      </c>
      <c r="E310">
        <v>1700</v>
      </c>
      <c r="F310">
        <v>1570</v>
      </c>
      <c r="G310">
        <v>1700</v>
      </c>
      <c r="H310">
        <v>1530</v>
      </c>
      <c r="I310">
        <f>Inputs_refs!$B$1-A310</f>
        <v>65.5</v>
      </c>
      <c r="J310" s="9">
        <f t="shared" si="85"/>
        <v>-7.6470588235294124E-2</v>
      </c>
      <c r="K310" s="10">
        <f t="shared" si="86"/>
        <v>0.92352941176470593</v>
      </c>
      <c r="L310" s="11">
        <f t="shared" si="87"/>
        <v>-130</v>
      </c>
      <c r="N310" s="9">
        <f t="shared" si="88"/>
        <v>0.1</v>
      </c>
      <c r="O310" s="12">
        <f t="shared" si="89"/>
        <v>0.9</v>
      </c>
      <c r="P310" s="11">
        <f t="shared" si="90"/>
        <v>-170</v>
      </c>
      <c r="R310" s="35">
        <f t="shared" si="91"/>
        <v>-3000</v>
      </c>
      <c r="S310" s="38">
        <f t="shared" si="92"/>
        <v>-8.8235294117647065E-2</v>
      </c>
      <c r="V310" s="10"/>
      <c r="W310" s="11">
        <f t="shared" si="93"/>
        <v>1353.4235758177454</v>
      </c>
      <c r="X310" s="11">
        <f t="shared" si="94"/>
        <v>-0.11540942757010107</v>
      </c>
      <c r="Z310" s="35">
        <f t="shared" si="95"/>
        <v>-4816.5059167624422</v>
      </c>
      <c r="AA310" s="56">
        <f t="shared" si="83"/>
        <v>-0.14166193872830712</v>
      </c>
      <c r="AB310" s="9">
        <f t="shared" si="96"/>
        <v>-0.37714184268737716</v>
      </c>
      <c r="AC310" s="9"/>
      <c r="AD310" s="17">
        <f t="shared" si="97"/>
        <v>-0.37714184268737716</v>
      </c>
      <c r="AE310" s="102">
        <f t="shared" si="84"/>
        <v>5.342664461066006E-2</v>
      </c>
      <c r="AF310" s="18">
        <f t="shared" si="98"/>
        <v>2.5477707006369428E-2</v>
      </c>
      <c r="AG310" s="9">
        <f t="shared" si="99"/>
        <v>1.2895619971948769E-3</v>
      </c>
    </row>
    <row r="311" spans="1:33" x14ac:dyDescent="0.2">
      <c r="A311">
        <v>1956</v>
      </c>
      <c r="B311">
        <v>200000</v>
      </c>
      <c r="C311">
        <v>0.04</v>
      </c>
      <c r="D311">
        <v>2.8000000000000001E-2</v>
      </c>
      <c r="E311">
        <v>2010</v>
      </c>
      <c r="F311">
        <v>1890</v>
      </c>
      <c r="G311">
        <v>2010</v>
      </c>
      <c r="H311">
        <v>1850</v>
      </c>
      <c r="I311">
        <f>Inputs_refs!$B$1-A311</f>
        <v>65.5</v>
      </c>
      <c r="J311" s="9">
        <f t="shared" si="85"/>
        <v>-5.9701492537313432E-2</v>
      </c>
      <c r="K311" s="10">
        <f t="shared" si="86"/>
        <v>0.94029850746268662</v>
      </c>
      <c r="L311" s="11">
        <f t="shared" si="87"/>
        <v>-120</v>
      </c>
      <c r="N311" s="9">
        <f t="shared" si="88"/>
        <v>7.9601990049751242E-2</v>
      </c>
      <c r="O311" s="12">
        <f t="shared" si="89"/>
        <v>0.92039800995024879</v>
      </c>
      <c r="P311" s="11">
        <f t="shared" si="90"/>
        <v>-160</v>
      </c>
      <c r="R311" s="35">
        <f t="shared" si="91"/>
        <v>-2800</v>
      </c>
      <c r="S311" s="38">
        <f t="shared" si="92"/>
        <v>-6.965174129353234E-2</v>
      </c>
      <c r="V311" s="10"/>
      <c r="W311" s="11">
        <f t="shared" si="93"/>
        <v>1629.2806103793241</v>
      </c>
      <c r="X311" s="11">
        <f t="shared" si="94"/>
        <v>-0.11930777817333832</v>
      </c>
      <c r="Z311" s="35">
        <f t="shared" si="95"/>
        <v>-5068.2778233637</v>
      </c>
      <c r="AA311" s="56">
        <f t="shared" si="83"/>
        <v>-0.12607656277024129</v>
      </c>
      <c r="AB311" s="9">
        <f t="shared" si="96"/>
        <v>-0.4475440973080469</v>
      </c>
      <c r="AC311" s="9"/>
      <c r="AD311" s="17">
        <f t="shared" si="97"/>
        <v>-0.4475440973080469</v>
      </c>
      <c r="AE311" s="102">
        <f t="shared" si="84"/>
        <v>5.642482147670895E-2</v>
      </c>
      <c r="AF311" s="18">
        <f t="shared" si="98"/>
        <v>2.1164021164021163E-2</v>
      </c>
      <c r="AG311" s="9">
        <f t="shared" si="99"/>
        <v>1.0689877241720769E-3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1"/>
  <sheetViews>
    <sheetView workbookViewId="0">
      <selection sqref="A1:C311"/>
    </sheetView>
  </sheetViews>
  <sheetFormatPr baseColWidth="10" defaultRowHeight="16" x14ac:dyDescent="0.2"/>
  <cols>
    <col min="4" max="4" width="11.33203125" bestFit="1" customWidth="1"/>
  </cols>
  <sheetData>
    <row r="1" spans="1:5" ht="85" x14ac:dyDescent="0.2">
      <c r="A1" s="2" t="str">
        <f>'cpi_2.8'!I1</f>
        <v>AGE</v>
      </c>
      <c r="B1" s="2" t="str">
        <f>'cpi_2.8'!B1</f>
        <v>salary</v>
      </c>
      <c r="C1" s="45" t="str">
        <f>'cpi_2.8'!S1</f>
        <v xml:space="preserve">% reduction in total between 66-86 yrs </v>
      </c>
      <c r="D1" s="47" t="str">
        <f>'cpi_2.8'!AA1</f>
        <v xml:space="preserve">% reduction geometric in total between 66-86 yrs </v>
      </c>
      <c r="E1" s="2"/>
    </row>
    <row r="2" spans="1:5" ht="16" customHeight="1" x14ac:dyDescent="0.2">
      <c r="A2" s="2">
        <f>'cpi_2.8'!I2</f>
        <v>22.5</v>
      </c>
      <c r="B2" s="2">
        <f>'cpi_2.8'!B2</f>
        <v>2500</v>
      </c>
      <c r="C2" s="46">
        <f>'cpi_2.8'!S2</f>
        <v>-0.2868421052631579</v>
      </c>
      <c r="D2" s="18">
        <f>'cpi_2.8'!AA2</f>
        <v>-0.28582129799653316</v>
      </c>
    </row>
    <row r="3" spans="1:5" ht="16" customHeight="1" x14ac:dyDescent="0.2">
      <c r="A3" s="2">
        <f>'cpi_2.8'!I3</f>
        <v>22.5</v>
      </c>
      <c r="B3" s="2">
        <f>'cpi_2.8'!B3</f>
        <v>7500</v>
      </c>
      <c r="C3" s="46">
        <f>'cpi_2.8'!S3</f>
        <v>-0.2868421052631579</v>
      </c>
      <c r="D3" s="18">
        <f>'cpi_2.8'!AA3</f>
        <v>-0.28582129799653322</v>
      </c>
    </row>
    <row r="4" spans="1:5" x14ac:dyDescent="0.2">
      <c r="A4" s="2">
        <f>'cpi_2.8'!I4</f>
        <v>22.5</v>
      </c>
      <c r="B4" s="2">
        <f>'cpi_2.8'!B4</f>
        <v>12500</v>
      </c>
      <c r="C4" s="46">
        <f>'cpi_2.8'!S4</f>
        <v>-0.28676470588235292</v>
      </c>
      <c r="D4" s="18">
        <f>'cpi_2.8'!AA4</f>
        <v>-0.2863454017406647</v>
      </c>
    </row>
    <row r="5" spans="1:5" x14ac:dyDescent="0.2">
      <c r="A5" s="2">
        <f>'cpi_2.8'!I5</f>
        <v>22.5</v>
      </c>
      <c r="B5" s="2">
        <f>'cpi_2.8'!B5</f>
        <v>17500</v>
      </c>
      <c r="C5" s="46">
        <f>'cpi_2.8'!S5</f>
        <v>-0.28769692423105775</v>
      </c>
      <c r="D5" s="18">
        <f>'cpi_2.8'!AA5</f>
        <v>-0.2874286019020173</v>
      </c>
    </row>
    <row r="6" spans="1:5" x14ac:dyDescent="0.2">
      <c r="A6" s="2">
        <f>'cpi_2.8'!I6</f>
        <v>22.5</v>
      </c>
      <c r="B6" s="2">
        <f>'cpi_2.8'!B6</f>
        <v>22500</v>
      </c>
      <c r="C6" s="46">
        <f>'cpi_2.8'!S6</f>
        <v>-0.3155283129013427</v>
      </c>
      <c r="D6" s="18">
        <f>'cpi_2.8'!AA6</f>
        <v>-0.31637045774204525</v>
      </c>
    </row>
    <row r="7" spans="1:5" x14ac:dyDescent="0.2">
      <c r="A7" s="2">
        <f>'cpi_2.8'!I7</f>
        <v>22.5</v>
      </c>
      <c r="B7" s="2">
        <f>'cpi_2.8'!B7</f>
        <v>27500</v>
      </c>
      <c r="C7" s="46">
        <f>'cpi_2.8'!S7</f>
        <v>-0.35513126491646779</v>
      </c>
      <c r="D7" s="18">
        <f>'cpi_2.8'!AA7</f>
        <v>-0.35806339117333136</v>
      </c>
    </row>
    <row r="8" spans="1:5" x14ac:dyDescent="0.2">
      <c r="A8" s="2">
        <f>'cpi_2.8'!I8</f>
        <v>22.5</v>
      </c>
      <c r="B8" s="2">
        <f>'cpi_2.8'!B8</f>
        <v>32500</v>
      </c>
      <c r="C8" s="46">
        <f>'cpi_2.8'!S8</f>
        <v>-0.39090909090909093</v>
      </c>
      <c r="D8" s="18">
        <f>'cpi_2.8'!AA8</f>
        <v>-0.39616472385194634</v>
      </c>
    </row>
    <row r="9" spans="1:5" x14ac:dyDescent="0.2">
      <c r="A9" s="2">
        <f>'cpi_2.8'!I9</f>
        <v>22.5</v>
      </c>
      <c r="B9" s="2">
        <f>'cpi_2.8'!B9</f>
        <v>37500</v>
      </c>
      <c r="C9" s="46">
        <f>'cpi_2.8'!S9</f>
        <v>-0.41967730620834792</v>
      </c>
      <c r="D9" s="18">
        <f>'cpi_2.8'!AA9</f>
        <v>-0.42722746623434854</v>
      </c>
    </row>
    <row r="10" spans="1:5" x14ac:dyDescent="0.2">
      <c r="A10" s="2">
        <f>'cpi_2.8'!I10</f>
        <v>22.5</v>
      </c>
      <c r="B10" s="2">
        <f>'cpi_2.8'!B10</f>
        <v>42500</v>
      </c>
      <c r="C10" s="46">
        <f>'cpi_2.8'!S10</f>
        <v>-0.43171040151754664</v>
      </c>
      <c r="D10" s="18">
        <f>'cpi_2.8'!AA10</f>
        <v>-0.44170717191661391</v>
      </c>
    </row>
    <row r="11" spans="1:5" x14ac:dyDescent="0.2">
      <c r="A11" s="2">
        <f>'cpi_2.8'!I11</f>
        <v>22.5</v>
      </c>
      <c r="B11" s="2">
        <f>'cpi_2.8'!B11</f>
        <v>47500</v>
      </c>
      <c r="C11" s="46">
        <f>'cpi_2.8'!S11</f>
        <v>-0.43081207856933451</v>
      </c>
      <c r="D11" s="18">
        <f>'cpi_2.8'!AA11</f>
        <v>-0.44306205003540844</v>
      </c>
    </row>
    <row r="12" spans="1:5" x14ac:dyDescent="0.2">
      <c r="A12" s="2">
        <f>'cpi_2.8'!I12</f>
        <v>22.5</v>
      </c>
      <c r="B12" s="2">
        <f>'cpi_2.8'!B12</f>
        <v>52500</v>
      </c>
      <c r="C12" s="46">
        <f>'cpi_2.8'!S12</f>
        <v>-0.42261904761904762</v>
      </c>
      <c r="D12" s="18">
        <f>'cpi_2.8'!AA12</f>
        <v>-0.43700152839681794</v>
      </c>
    </row>
    <row r="13" spans="1:5" x14ac:dyDescent="0.2">
      <c r="A13" s="2">
        <f>'cpi_2.8'!I13</f>
        <v>22.5</v>
      </c>
      <c r="B13" s="2">
        <f>'cpi_2.8'!B13</f>
        <v>57500</v>
      </c>
      <c r="C13" s="46">
        <f>'cpi_2.8'!S13</f>
        <v>-0.40987294865007939</v>
      </c>
      <c r="D13" s="18">
        <f>'cpi_2.8'!AA13</f>
        <v>-0.4263140255341013</v>
      </c>
    </row>
    <row r="14" spans="1:5" x14ac:dyDescent="0.2">
      <c r="A14" s="2">
        <f>'cpi_2.8'!I14</f>
        <v>22.5</v>
      </c>
      <c r="B14" s="2">
        <f>'cpi_2.8'!B14</f>
        <v>62500</v>
      </c>
      <c r="C14" s="46">
        <f>'cpi_2.8'!S14</f>
        <v>-0.3951798010711553</v>
      </c>
      <c r="D14" s="18">
        <f>'cpi_2.8'!AA14</f>
        <v>-0.41357767856300698</v>
      </c>
    </row>
    <row r="15" spans="1:5" x14ac:dyDescent="0.2">
      <c r="A15" s="2">
        <f>'cpi_2.8'!I15</f>
        <v>22.5</v>
      </c>
      <c r="B15" s="2">
        <f>'cpi_2.8'!B15</f>
        <v>67500</v>
      </c>
      <c r="C15" s="46">
        <f>'cpi_2.8'!S15</f>
        <v>-0.3814623338257016</v>
      </c>
      <c r="D15" s="18">
        <f>'cpi_2.8'!AA15</f>
        <v>-0.40167188022226968</v>
      </c>
    </row>
    <row r="16" spans="1:5" x14ac:dyDescent="0.2">
      <c r="A16" s="2">
        <f>'cpi_2.8'!I16</f>
        <v>22.5</v>
      </c>
      <c r="B16" s="2">
        <f>'cpi_2.8'!B16</f>
        <v>72500</v>
      </c>
      <c r="C16" s="46">
        <f>'cpi_2.8'!S16</f>
        <v>-0.36866523911491794</v>
      </c>
      <c r="D16" s="18">
        <f>'cpi_2.8'!AA16</f>
        <v>-0.39056490061388738</v>
      </c>
    </row>
    <row r="17" spans="1:4" x14ac:dyDescent="0.2">
      <c r="A17" s="2">
        <f>'cpi_2.8'!I17</f>
        <v>22.5</v>
      </c>
      <c r="B17" s="2">
        <f>'cpi_2.8'!B17</f>
        <v>77500</v>
      </c>
      <c r="C17" s="46">
        <f>'cpi_2.8'!S17</f>
        <v>-0.3569290976058932</v>
      </c>
      <c r="D17" s="18">
        <f>'cpi_2.8'!AA17</f>
        <v>-0.3803929069376315</v>
      </c>
    </row>
    <row r="18" spans="1:4" x14ac:dyDescent="0.2">
      <c r="A18" s="2">
        <f>'cpi_2.8'!I18</f>
        <v>22.5</v>
      </c>
      <c r="B18" s="2">
        <f>'cpi_2.8'!B18</f>
        <v>82500</v>
      </c>
      <c r="C18" s="46">
        <f>'cpi_2.8'!S18</f>
        <v>-0.34570791527313266</v>
      </c>
      <c r="D18" s="18">
        <f>'cpi_2.8'!AA18</f>
        <v>-0.37065326366875812</v>
      </c>
    </row>
    <row r="19" spans="1:4" x14ac:dyDescent="0.2">
      <c r="A19" s="2">
        <f>'cpi_2.8'!I19</f>
        <v>22.5</v>
      </c>
      <c r="B19" s="2">
        <f>'cpi_2.8'!B19</f>
        <v>87500</v>
      </c>
      <c r="C19" s="46">
        <f>'cpi_2.8'!S19</f>
        <v>-0.33517077388672717</v>
      </c>
      <c r="D19" s="18">
        <f>'cpi_2.8'!AA19</f>
        <v>-0.36150734703235821</v>
      </c>
    </row>
    <row r="20" spans="1:4" x14ac:dyDescent="0.2">
      <c r="A20" s="2">
        <f>'cpi_2.8'!I20</f>
        <v>22.5</v>
      </c>
      <c r="B20" s="2">
        <f>'cpi_2.8'!B20</f>
        <v>92500</v>
      </c>
      <c r="C20" s="46">
        <f>'cpi_2.8'!S20</f>
        <v>-0.32525697503671069</v>
      </c>
      <c r="D20" s="18">
        <f>'cpi_2.8'!AA20</f>
        <v>-0.35290247266393926</v>
      </c>
    </row>
    <row r="21" spans="1:4" x14ac:dyDescent="0.2">
      <c r="A21" s="2">
        <f>'cpi_2.8'!I21</f>
        <v>22.5</v>
      </c>
      <c r="B21" s="2">
        <f>'cpi_2.8'!B21</f>
        <v>97500</v>
      </c>
      <c r="C21" s="46">
        <f>'cpi_2.8'!S21</f>
        <v>-0.3159127954360228</v>
      </c>
      <c r="D21" s="18">
        <f>'cpi_2.8'!AA21</f>
        <v>-0.34479201039248314</v>
      </c>
    </row>
    <row r="22" spans="1:4" x14ac:dyDescent="0.2">
      <c r="A22" s="2">
        <f>'cpi_2.8'!I22</f>
        <v>22.5</v>
      </c>
      <c r="B22" s="2">
        <f>'cpi_2.8'!B22</f>
        <v>102500</v>
      </c>
      <c r="C22" s="46">
        <f>'cpi_2.8'!S22</f>
        <v>-0.30709051297286594</v>
      </c>
      <c r="D22" s="18">
        <f>'cpi_2.8'!AA22</f>
        <v>-0.3371345388836634</v>
      </c>
    </row>
    <row r="23" spans="1:4" x14ac:dyDescent="0.2">
      <c r="A23" s="2">
        <f>'cpi_2.8'!I23</f>
        <v>22.5</v>
      </c>
      <c r="B23" s="2">
        <f>'cpi_2.8'!B23</f>
        <v>107500</v>
      </c>
      <c r="C23" s="46">
        <f>'cpi_2.8'!S23</f>
        <v>-0.29874759152215802</v>
      </c>
      <c r="D23" s="18">
        <f>'cpi_2.8'!AA23</f>
        <v>-0.32989313808110315</v>
      </c>
    </row>
    <row r="24" spans="1:4" x14ac:dyDescent="0.2">
      <c r="A24" s="2">
        <f>'cpi_2.8'!I24</f>
        <v>22.5</v>
      </c>
      <c r="B24" s="2">
        <f>'cpi_2.8'!B24</f>
        <v>112500</v>
      </c>
      <c r="C24" s="46">
        <f>'cpi_2.8'!S24</f>
        <v>-0.29071294559099436</v>
      </c>
      <c r="D24" s="18">
        <f>'cpi_2.8'!AA24</f>
        <v>-0.3229077835756537</v>
      </c>
    </row>
    <row r="25" spans="1:4" x14ac:dyDescent="0.2">
      <c r="A25" s="2">
        <f>'cpi_2.8'!I25</f>
        <v>22.5</v>
      </c>
      <c r="B25" s="2">
        <f>'cpi_2.8'!B25</f>
        <v>117500</v>
      </c>
      <c r="C25" s="46">
        <f>'cpi_2.8'!S25</f>
        <v>-0.28322061780296109</v>
      </c>
      <c r="D25" s="18">
        <f>'cpi_2.8'!AA25</f>
        <v>-0.31640496916021638</v>
      </c>
    </row>
    <row r="26" spans="1:4" x14ac:dyDescent="0.2">
      <c r="A26" s="2">
        <f>'cpi_2.8'!I26</f>
        <v>22.5</v>
      </c>
      <c r="B26" s="2">
        <f>'cpi_2.8'!B26</f>
        <v>122500</v>
      </c>
      <c r="C26" s="46">
        <f>'cpi_2.8'!S26</f>
        <v>-0.2761047754811119</v>
      </c>
      <c r="D26" s="18">
        <f>'cpi_2.8'!AA26</f>
        <v>-0.31022891769295302</v>
      </c>
    </row>
    <row r="27" spans="1:4" x14ac:dyDescent="0.2">
      <c r="A27" s="2">
        <f>'cpi_2.8'!I27</f>
        <v>22.5</v>
      </c>
      <c r="B27" s="2">
        <f>'cpi_2.8'!B27</f>
        <v>127500</v>
      </c>
      <c r="C27" s="46">
        <f>'cpi_2.8'!S27</f>
        <v>-0.26951155918651137</v>
      </c>
      <c r="D27" s="18">
        <f>'cpi_2.8'!AA27</f>
        <v>-0.30451715566656617</v>
      </c>
    </row>
    <row r="28" spans="1:4" x14ac:dyDescent="0.2">
      <c r="A28" s="2">
        <f>'cpi_2.8'!I28</f>
        <v>22.5</v>
      </c>
      <c r="B28" s="2">
        <f>'cpi_2.8'!B28</f>
        <v>132500</v>
      </c>
      <c r="C28" s="46">
        <f>'cpi_2.8'!S28</f>
        <v>-0.26306413301662707</v>
      </c>
      <c r="D28" s="18">
        <f>'cpi_2.8'!AA28</f>
        <v>-0.29892098682848051</v>
      </c>
    </row>
    <row r="29" spans="1:4" x14ac:dyDescent="0.2">
      <c r="A29" s="2">
        <f>'cpi_2.8'!I29</f>
        <v>22.5</v>
      </c>
      <c r="B29" s="2">
        <f>'cpi_2.8'!B29</f>
        <v>137500</v>
      </c>
      <c r="C29" s="46">
        <f>'cpi_2.8'!S29</f>
        <v>-0.25691797845898923</v>
      </c>
      <c r="D29" s="18">
        <f>'cpi_2.8'!AA29</f>
        <v>-0.29358631254090695</v>
      </c>
    </row>
    <row r="30" spans="1:4" x14ac:dyDescent="0.2">
      <c r="A30" s="2">
        <f>'cpi_2.8'!I30</f>
        <v>22.5</v>
      </c>
      <c r="B30" s="2">
        <f>'cpi_2.8'!B30</f>
        <v>142500</v>
      </c>
      <c r="C30" s="46">
        <f>'cpi_2.8'!S30</f>
        <v>-0.25105246113989638</v>
      </c>
      <c r="D30" s="18">
        <f>'cpi_2.8'!AA30</f>
        <v>-0.28849522279819984</v>
      </c>
    </row>
    <row r="31" spans="1:4" x14ac:dyDescent="0.2">
      <c r="A31" s="2">
        <f>'cpi_2.8'!I31</f>
        <v>22.5</v>
      </c>
      <c r="B31" s="2">
        <f>'cpi_2.8'!B31</f>
        <v>147500</v>
      </c>
      <c r="C31" s="46">
        <f>'cpi_2.8'!S31</f>
        <v>-0.24544878898211175</v>
      </c>
      <c r="D31" s="18">
        <f>'cpi_2.8'!AA31</f>
        <v>-0.28363140665173209</v>
      </c>
    </row>
    <row r="32" spans="1:4" x14ac:dyDescent="0.2">
      <c r="A32" s="2">
        <f>'cpi_2.8'!I32</f>
        <v>22.5</v>
      </c>
      <c r="B32" s="2">
        <f>'cpi_2.8'!B32</f>
        <v>200000</v>
      </c>
      <c r="C32" s="46">
        <f>'cpi_2.8'!S32</f>
        <v>-0.19888404309902513</v>
      </c>
      <c r="D32" s="18">
        <f>'cpi_2.8'!AA32</f>
        <v>-0.24321463056184292</v>
      </c>
    </row>
    <row r="33" spans="1:4" x14ac:dyDescent="0.2">
      <c r="A33" s="2">
        <f>'cpi_2.8'!I33</f>
        <v>27.5</v>
      </c>
      <c r="B33" s="2">
        <f>'cpi_2.8'!B33</f>
        <v>2500</v>
      </c>
      <c r="C33" s="46">
        <f>'cpi_2.8'!S33</f>
        <v>-0.27607361963190186</v>
      </c>
      <c r="D33" s="18">
        <f>'cpi_2.8'!AA33</f>
        <v>-0.27585796792404171</v>
      </c>
    </row>
    <row r="34" spans="1:4" x14ac:dyDescent="0.2">
      <c r="A34" s="2">
        <f>'cpi_2.8'!I34</f>
        <v>27.5</v>
      </c>
      <c r="B34" s="2">
        <f>'cpi_2.8'!B34</f>
        <v>7500</v>
      </c>
      <c r="C34" s="46">
        <f>'cpi_2.8'!S34</f>
        <v>-0.27448979591836736</v>
      </c>
      <c r="D34" s="18">
        <f>'cpi_2.8'!AA34</f>
        <v>-0.27354229599116187</v>
      </c>
    </row>
    <row r="35" spans="1:4" x14ac:dyDescent="0.2">
      <c r="A35" s="2">
        <f>'cpi_2.8'!I35</f>
        <v>27.5</v>
      </c>
      <c r="B35" s="2">
        <f>'cpi_2.8'!B35</f>
        <v>12500</v>
      </c>
      <c r="C35" s="46">
        <f>'cpi_2.8'!S35</f>
        <v>-0.27444987775061125</v>
      </c>
      <c r="D35" s="18">
        <f>'cpi_2.8'!AA35</f>
        <v>-0.27396895024415618</v>
      </c>
    </row>
    <row r="36" spans="1:4" x14ac:dyDescent="0.2">
      <c r="A36" s="2">
        <f>'cpi_2.8'!I36</f>
        <v>27.5</v>
      </c>
      <c r="B36" s="2">
        <f>'cpi_2.8'!B36</f>
        <v>17500</v>
      </c>
      <c r="C36" s="46">
        <f>'cpi_2.8'!S36</f>
        <v>-0.27506538796861379</v>
      </c>
      <c r="D36" s="18">
        <f>'cpi_2.8'!AA36</f>
        <v>-0.27478420014278149</v>
      </c>
    </row>
    <row r="37" spans="1:4" x14ac:dyDescent="0.2">
      <c r="A37" s="2">
        <f>'cpi_2.8'!I37</f>
        <v>27.5</v>
      </c>
      <c r="B37" s="2">
        <f>'cpi_2.8'!B37</f>
        <v>22500</v>
      </c>
      <c r="C37" s="46">
        <f>'cpi_2.8'!S37</f>
        <v>-0.29070556309362278</v>
      </c>
      <c r="D37" s="18">
        <f>'cpi_2.8'!AA37</f>
        <v>-0.29127709708062871</v>
      </c>
    </row>
    <row r="38" spans="1:4" x14ac:dyDescent="0.2">
      <c r="A38" s="2">
        <f>'cpi_2.8'!I38</f>
        <v>27.5</v>
      </c>
      <c r="B38" s="2">
        <f>'cpi_2.8'!B38</f>
        <v>27500</v>
      </c>
      <c r="C38" s="46">
        <f>'cpi_2.8'!S38</f>
        <v>-0.32713651498335183</v>
      </c>
      <c r="D38" s="18">
        <f>'cpi_2.8'!AA38</f>
        <v>-0.32950397809566112</v>
      </c>
    </row>
    <row r="39" spans="1:4" x14ac:dyDescent="0.2">
      <c r="A39" s="2">
        <f>'cpi_2.8'!I39</f>
        <v>27.5</v>
      </c>
      <c r="B39" s="2">
        <f>'cpi_2.8'!B39</f>
        <v>32500</v>
      </c>
      <c r="C39" s="46">
        <f>'cpi_2.8'!S39</f>
        <v>-0.3651949271958666</v>
      </c>
      <c r="D39" s="18">
        <f>'cpi_2.8'!AA39</f>
        <v>-0.3696247235448144</v>
      </c>
    </row>
    <row r="40" spans="1:4" x14ac:dyDescent="0.2">
      <c r="A40" s="2">
        <f>'cpi_2.8'!I40</f>
        <v>27.5</v>
      </c>
      <c r="B40" s="2">
        <f>'cpi_2.8'!B40</f>
        <v>37500</v>
      </c>
      <c r="C40" s="46">
        <f>'cpi_2.8'!S40</f>
        <v>-0.39865689865689868</v>
      </c>
      <c r="D40" s="18">
        <f>'cpi_2.8'!AA40</f>
        <v>-0.40535876050424713</v>
      </c>
    </row>
    <row r="41" spans="1:4" x14ac:dyDescent="0.2">
      <c r="A41" s="2">
        <f>'cpi_2.8'!I41</f>
        <v>27.5</v>
      </c>
      <c r="B41" s="2">
        <f>'cpi_2.8'!B41</f>
        <v>42500</v>
      </c>
      <c r="C41" s="46">
        <f>'cpi_2.8'!S41</f>
        <v>-0.4193606974209953</v>
      </c>
      <c r="D41" s="18">
        <f>'cpi_2.8'!AA41</f>
        <v>-0.42844452857541421</v>
      </c>
    </row>
    <row r="42" spans="1:4" x14ac:dyDescent="0.2">
      <c r="A42" s="2">
        <f>'cpi_2.8'!I42</f>
        <v>27.5</v>
      </c>
      <c r="B42" s="2">
        <f>'cpi_2.8'!B42</f>
        <v>47500</v>
      </c>
      <c r="C42" s="46">
        <f>'cpi_2.8'!S42</f>
        <v>-0.42376005361930297</v>
      </c>
      <c r="D42" s="18">
        <f>'cpi_2.8'!AA42</f>
        <v>-0.43500304952322233</v>
      </c>
    </row>
    <row r="43" spans="1:4" x14ac:dyDescent="0.2">
      <c r="A43" s="2">
        <f>'cpi_2.8'!I43</f>
        <v>27.5</v>
      </c>
      <c r="B43" s="2">
        <f>'cpi_2.8'!B43</f>
        <v>52500</v>
      </c>
      <c r="C43" s="46">
        <f>'cpi_2.8'!S43</f>
        <v>-0.41866708780795958</v>
      </c>
      <c r="D43" s="18">
        <f>'cpi_2.8'!AA43</f>
        <v>-0.43196159582642935</v>
      </c>
    </row>
    <row r="44" spans="1:4" x14ac:dyDescent="0.2">
      <c r="A44" s="2">
        <f>'cpi_2.8'!I44</f>
        <v>27.5</v>
      </c>
      <c r="B44" s="2">
        <f>'cpi_2.8'!B44</f>
        <v>57500</v>
      </c>
      <c r="C44" s="46">
        <f>'cpi_2.8'!S44</f>
        <v>-0.40758079130172153</v>
      </c>
      <c r="D44" s="18">
        <f>'cpi_2.8'!AA44</f>
        <v>-0.42287276502435989</v>
      </c>
    </row>
    <row r="45" spans="1:4" x14ac:dyDescent="0.2">
      <c r="A45" s="2">
        <f>'cpi_2.8'!I45</f>
        <v>27.5</v>
      </c>
      <c r="B45" s="2">
        <f>'cpi_2.8'!B45</f>
        <v>62500</v>
      </c>
      <c r="C45" s="46">
        <f>'cpi_2.8'!S45</f>
        <v>-0.3937937062937063</v>
      </c>
      <c r="D45" s="18">
        <f>'cpi_2.8'!AA45</f>
        <v>-0.41099413137646351</v>
      </c>
    </row>
    <row r="46" spans="1:4" x14ac:dyDescent="0.2">
      <c r="A46" s="2">
        <f>'cpi_2.8'!I46</f>
        <v>27.5</v>
      </c>
      <c r="B46" s="2">
        <f>'cpi_2.8'!B46</f>
        <v>67500</v>
      </c>
      <c r="C46" s="46">
        <f>'cpi_2.8'!S46</f>
        <v>-0.3808114961961116</v>
      </c>
      <c r="D46" s="18">
        <f>'cpi_2.8'!AA46</f>
        <v>-0.39977199606975972</v>
      </c>
    </row>
    <row r="47" spans="1:4" x14ac:dyDescent="0.2">
      <c r="A47" s="2">
        <f>'cpi_2.8'!I47</f>
        <v>27.5</v>
      </c>
      <c r="B47" s="2">
        <f>'cpi_2.8'!B47</f>
        <v>72500</v>
      </c>
      <c r="C47" s="46">
        <f>'cpi_2.8'!S47</f>
        <v>-0.36855740387237523</v>
      </c>
      <c r="D47" s="18">
        <f>'cpi_2.8'!AA47</f>
        <v>-0.38917926331593616</v>
      </c>
    </row>
    <row r="48" spans="1:4" x14ac:dyDescent="0.2">
      <c r="A48" s="2">
        <f>'cpi_2.8'!I48</f>
        <v>27.5</v>
      </c>
      <c r="B48" s="2">
        <f>'cpi_2.8'!B48</f>
        <v>77500</v>
      </c>
      <c r="C48" s="46">
        <f>'cpi_2.8'!S48</f>
        <v>-0.35706737120211363</v>
      </c>
      <c r="D48" s="18">
        <f>'cpi_2.8'!AA48</f>
        <v>-0.37924700214200763</v>
      </c>
    </row>
    <row r="49" spans="1:4" x14ac:dyDescent="0.2">
      <c r="A49" s="2">
        <f>'cpi_2.8'!I49</f>
        <v>27.5</v>
      </c>
      <c r="B49" s="2">
        <f>'cpi_2.8'!B49</f>
        <v>82500</v>
      </c>
      <c r="C49" s="46">
        <f>'cpi_2.8'!S49</f>
        <v>-0.34652831155521396</v>
      </c>
      <c r="D49" s="18">
        <f>'cpi_2.8'!AA49</f>
        <v>-0.37015343537664691</v>
      </c>
    </row>
    <row r="50" spans="1:4" x14ac:dyDescent="0.2">
      <c r="A50" s="2">
        <f>'cpi_2.8'!I50</f>
        <v>27.5</v>
      </c>
      <c r="B50" s="2">
        <f>'cpi_2.8'!B50</f>
        <v>87500</v>
      </c>
      <c r="C50" s="46">
        <f>'cpi_2.8'!S50</f>
        <v>-0.33619402985074626</v>
      </c>
      <c r="D50" s="18">
        <f>'cpi_2.8'!AA50</f>
        <v>-0.36120358278681935</v>
      </c>
    </row>
    <row r="51" spans="1:4" x14ac:dyDescent="0.2">
      <c r="A51" s="2">
        <f>'cpi_2.8'!I51</f>
        <v>27.5</v>
      </c>
      <c r="B51" s="2">
        <f>'cpi_2.8'!B51</f>
        <v>92500</v>
      </c>
      <c r="C51" s="46">
        <f>'cpi_2.8'!S51</f>
        <v>-0.32660705654905753</v>
      </c>
      <c r="D51" s="18">
        <f>'cpi_2.8'!AA51</f>
        <v>-0.35291637199878562</v>
      </c>
    </row>
    <row r="52" spans="1:4" x14ac:dyDescent="0.2">
      <c r="A52" s="2">
        <f>'cpi_2.8'!I52</f>
        <v>27.5</v>
      </c>
      <c r="B52" s="2">
        <f>'cpi_2.8'!B52</f>
        <v>97500</v>
      </c>
      <c r="C52" s="46">
        <f>'cpi_2.8'!S52</f>
        <v>-0.31778665413533835</v>
      </c>
      <c r="D52" s="18">
        <f>'cpi_2.8'!AA52</f>
        <v>-0.34530707295548141</v>
      </c>
    </row>
    <row r="53" spans="1:4" x14ac:dyDescent="0.2">
      <c r="A53" s="2">
        <f>'cpi_2.8'!I53</f>
        <v>27.5</v>
      </c>
      <c r="B53" s="2">
        <f>'cpi_2.8'!B53</f>
        <v>102500</v>
      </c>
      <c r="C53" s="46">
        <f>'cpi_2.8'!S53</f>
        <v>-0.30905556825977587</v>
      </c>
      <c r="D53" s="18">
        <f>'cpi_2.8'!AA53</f>
        <v>-0.33774444249405211</v>
      </c>
    </row>
    <row r="54" spans="1:4" x14ac:dyDescent="0.2">
      <c r="A54" s="2">
        <f>'cpi_2.8'!I54</f>
        <v>27.5</v>
      </c>
      <c r="B54" s="2">
        <f>'cpi_2.8'!B54</f>
        <v>107500</v>
      </c>
      <c r="C54" s="46">
        <f>'cpi_2.8'!S54</f>
        <v>-0.30093520374081495</v>
      </c>
      <c r="D54" s="18">
        <f>'cpi_2.8'!AA54</f>
        <v>-0.33072500368613905</v>
      </c>
    </row>
    <row r="55" spans="1:4" x14ac:dyDescent="0.2">
      <c r="A55" s="2">
        <f>'cpi_2.8'!I55</f>
        <v>27.5</v>
      </c>
      <c r="B55" s="2">
        <f>'cpi_2.8'!B55</f>
        <v>112500</v>
      </c>
      <c r="C55" s="46">
        <f>'cpi_2.8'!S55</f>
        <v>-0.29323063571273594</v>
      </c>
      <c r="D55" s="18">
        <f>'cpi_2.8'!AA55</f>
        <v>-0.32406498938650713</v>
      </c>
    </row>
    <row r="56" spans="1:4" x14ac:dyDescent="0.2">
      <c r="A56" s="2">
        <f>'cpi_2.8'!I56</f>
        <v>27.5</v>
      </c>
      <c r="B56" s="2">
        <f>'cpi_2.8'!B56</f>
        <v>117500</v>
      </c>
      <c r="C56" s="46">
        <f>'cpi_2.8'!S56</f>
        <v>-0.28597122302158273</v>
      </c>
      <c r="D56" s="18">
        <f>'cpi_2.8'!AA56</f>
        <v>-0.31778977808928599</v>
      </c>
    </row>
    <row r="57" spans="1:4" x14ac:dyDescent="0.2">
      <c r="A57" s="2">
        <f>'cpi_2.8'!I57</f>
        <v>27.5</v>
      </c>
      <c r="B57" s="2">
        <f>'cpi_2.8'!B57</f>
        <v>122500</v>
      </c>
      <c r="C57" s="46">
        <f>'cpi_2.8'!S57</f>
        <v>-0.27900495458298924</v>
      </c>
      <c r="D57" s="18">
        <f>'cpi_2.8'!AA57</f>
        <v>-0.31176796774936549</v>
      </c>
    </row>
    <row r="58" spans="1:4" x14ac:dyDescent="0.2">
      <c r="A58" s="2">
        <f>'cpi_2.8'!I58</f>
        <v>27.5</v>
      </c>
      <c r="B58" s="2">
        <f>'cpi_2.8'!B58</f>
        <v>127500</v>
      </c>
      <c r="C58" s="46">
        <f>'cpi_2.8'!S58</f>
        <v>-0.27237001209189843</v>
      </c>
      <c r="D58" s="18">
        <f>'cpi_2.8'!AA58</f>
        <v>-0.30603256354411268</v>
      </c>
    </row>
    <row r="59" spans="1:4" x14ac:dyDescent="0.2">
      <c r="A59" s="2">
        <f>'cpi_2.8'!I59</f>
        <v>27.5</v>
      </c>
      <c r="B59" s="2">
        <f>'cpi_2.8'!B59</f>
        <v>132500</v>
      </c>
      <c r="C59" s="46">
        <f>'cpi_2.8'!S59</f>
        <v>-0.26624015748031499</v>
      </c>
      <c r="D59" s="18">
        <f>'cpi_2.8'!AA59</f>
        <v>-0.3007465621010712</v>
      </c>
    </row>
    <row r="60" spans="1:4" x14ac:dyDescent="0.2">
      <c r="A60" s="2">
        <f>'cpi_2.8'!I60</f>
        <v>27.5</v>
      </c>
      <c r="B60" s="2">
        <f>'cpi_2.8'!B60</f>
        <v>137500</v>
      </c>
      <c r="C60" s="46">
        <f>'cpi_2.8'!S60</f>
        <v>-0.2600538772368674</v>
      </c>
      <c r="D60" s="18">
        <f>'cpi_2.8'!AA60</f>
        <v>-0.2953861997308837</v>
      </c>
    </row>
    <row r="61" spans="1:4" x14ac:dyDescent="0.2">
      <c r="A61" s="2">
        <f>'cpi_2.8'!I61</f>
        <v>27.5</v>
      </c>
      <c r="B61" s="2">
        <f>'cpi_2.8'!B61</f>
        <v>142500</v>
      </c>
      <c r="C61" s="46">
        <f>'cpi_2.8'!S61</f>
        <v>-0.25428033866415806</v>
      </c>
      <c r="D61" s="18">
        <f>'cpi_2.8'!AA61</f>
        <v>-0.290395413834311</v>
      </c>
    </row>
    <row r="62" spans="1:4" x14ac:dyDescent="0.2">
      <c r="A62" s="2">
        <f>'cpi_2.8'!I62</f>
        <v>27.5</v>
      </c>
      <c r="B62" s="2">
        <f>'cpi_2.8'!B62</f>
        <v>147500</v>
      </c>
      <c r="C62" s="46">
        <f>'cpi_2.8'!S62</f>
        <v>-0.24894165286213879</v>
      </c>
      <c r="D62" s="18">
        <f>'cpi_2.8'!AA62</f>
        <v>-0.28579248659983758</v>
      </c>
    </row>
    <row r="63" spans="1:4" x14ac:dyDescent="0.2">
      <c r="A63" s="2">
        <f>'cpi_2.8'!I63</f>
        <v>27.5</v>
      </c>
      <c r="B63" s="2">
        <f>'cpi_2.8'!B63</f>
        <v>200000</v>
      </c>
      <c r="C63" s="46">
        <f>'cpi_2.8'!S63</f>
        <v>-0.20280401859349229</v>
      </c>
      <c r="D63" s="18">
        <f>'cpi_2.8'!AA63</f>
        <v>-0.24590778664856586</v>
      </c>
    </row>
    <row r="64" spans="1:4" x14ac:dyDescent="0.2">
      <c r="A64" s="2">
        <f>'cpi_2.8'!I64</f>
        <v>32.5</v>
      </c>
      <c r="B64" s="2">
        <f>'cpi_2.8'!B64</f>
        <v>2500</v>
      </c>
      <c r="C64" s="46">
        <f>'cpi_2.8'!S64</f>
        <v>-0.26811594202898553</v>
      </c>
      <c r="D64" s="18">
        <f>'cpi_2.8'!AA64</f>
        <v>-0.26590029191523723</v>
      </c>
    </row>
    <row r="65" spans="1:4" x14ac:dyDescent="0.2">
      <c r="A65" s="2">
        <f>'cpi_2.8'!I65</f>
        <v>32.5</v>
      </c>
      <c r="B65" s="2">
        <f>'cpi_2.8'!B65</f>
        <v>7500</v>
      </c>
      <c r="C65" s="46">
        <f>'cpi_2.8'!S65</f>
        <v>-0.26385542168674697</v>
      </c>
      <c r="D65" s="18">
        <f>'cpi_2.8'!AA65</f>
        <v>-0.26319011945474974</v>
      </c>
    </row>
    <row r="66" spans="1:4" x14ac:dyDescent="0.2">
      <c r="A66" s="2">
        <f>'cpi_2.8'!I66</f>
        <v>32.5</v>
      </c>
      <c r="B66" s="2">
        <f>'cpi_2.8'!B66</f>
        <v>12500</v>
      </c>
      <c r="C66" s="46">
        <f>'cpi_2.8'!S66</f>
        <v>-0.26262626262626265</v>
      </c>
      <c r="D66" s="18">
        <f>'cpi_2.8'!AA66</f>
        <v>-0.26237250825908515</v>
      </c>
    </row>
    <row r="67" spans="1:4" x14ac:dyDescent="0.2">
      <c r="A67" s="2">
        <f>'cpi_2.8'!I67</f>
        <v>32.5</v>
      </c>
      <c r="B67" s="2">
        <f>'cpi_2.8'!B67</f>
        <v>17500</v>
      </c>
      <c r="C67" s="46">
        <f>'cpi_2.8'!S67</f>
        <v>-0.26210092687950565</v>
      </c>
      <c r="D67" s="18">
        <f>'cpi_2.8'!AA67</f>
        <v>-0.26202306578102047</v>
      </c>
    </row>
    <row r="68" spans="1:4" x14ac:dyDescent="0.2">
      <c r="A68" s="2">
        <f>'cpi_2.8'!I68</f>
        <v>32.5</v>
      </c>
      <c r="B68" s="2">
        <f>'cpi_2.8'!B68</f>
        <v>22500</v>
      </c>
      <c r="C68" s="46">
        <f>'cpi_2.8'!S68</f>
        <v>-0.26762820512820512</v>
      </c>
      <c r="D68" s="18">
        <f>'cpi_2.8'!AA68</f>
        <v>-0.26794017730732184</v>
      </c>
    </row>
    <row r="69" spans="1:4" x14ac:dyDescent="0.2">
      <c r="A69" s="2">
        <f>'cpi_2.8'!I69</f>
        <v>32.5</v>
      </c>
      <c r="B69" s="2">
        <f>'cpi_2.8'!B69</f>
        <v>27500</v>
      </c>
      <c r="C69" s="46">
        <f>'cpi_2.8'!S69</f>
        <v>-0.29914809960681521</v>
      </c>
      <c r="D69" s="18">
        <f>'cpi_2.8'!AA69</f>
        <v>-0.30081034452595118</v>
      </c>
    </row>
    <row r="70" spans="1:4" x14ac:dyDescent="0.2">
      <c r="A70" s="2">
        <f>'cpi_2.8'!I70</f>
        <v>32.5</v>
      </c>
      <c r="B70" s="2">
        <f>'cpi_2.8'!B70</f>
        <v>32500</v>
      </c>
      <c r="C70" s="46">
        <f>'cpi_2.8'!S70</f>
        <v>-0.33804769828064335</v>
      </c>
      <c r="D70" s="18">
        <f>'cpi_2.8'!AA70</f>
        <v>-0.34173189863507114</v>
      </c>
    </row>
    <row r="71" spans="1:4" x14ac:dyDescent="0.2">
      <c r="A71" s="2">
        <f>'cpi_2.8'!I71</f>
        <v>32.5</v>
      </c>
      <c r="B71" s="2">
        <f>'cpi_2.8'!B71</f>
        <v>37500</v>
      </c>
      <c r="C71" s="46">
        <f>'cpi_2.8'!S71</f>
        <v>-0.37457952907256126</v>
      </c>
      <c r="D71" s="18">
        <f>'cpi_2.8'!AA71</f>
        <v>-0.38054177937709865</v>
      </c>
    </row>
    <row r="72" spans="1:4" x14ac:dyDescent="0.2">
      <c r="A72" s="2">
        <f>'cpi_2.8'!I72</f>
        <v>32.5</v>
      </c>
      <c r="B72" s="2">
        <f>'cpi_2.8'!B72</f>
        <v>42500</v>
      </c>
      <c r="C72" s="46">
        <f>'cpi_2.8'!S72</f>
        <v>-0.40361702127659577</v>
      </c>
      <c r="D72" s="18">
        <f>'cpi_2.8'!AA72</f>
        <v>-0.41190058677633495</v>
      </c>
    </row>
    <row r="73" spans="1:4" x14ac:dyDescent="0.2">
      <c r="A73" s="2">
        <f>'cpi_2.8'!I73</f>
        <v>32.5</v>
      </c>
      <c r="B73" s="2">
        <f>'cpi_2.8'!B73</f>
        <v>47500</v>
      </c>
      <c r="C73" s="46">
        <f>'cpi_2.8'!S73</f>
        <v>-0.41445830085736557</v>
      </c>
      <c r="D73" s="18">
        <f>'cpi_2.8'!AA73</f>
        <v>-0.42482303364202584</v>
      </c>
    </row>
    <row r="74" spans="1:4" x14ac:dyDescent="0.2">
      <c r="A74" s="2">
        <f>'cpi_2.8'!I74</f>
        <v>32.5</v>
      </c>
      <c r="B74" s="2">
        <f>'cpi_2.8'!B74</f>
        <v>52500</v>
      </c>
      <c r="C74" s="46">
        <f>'cpi_2.8'!S74</f>
        <v>-0.41285243500549251</v>
      </c>
      <c r="D74" s="18">
        <f>'cpi_2.8'!AA74</f>
        <v>-0.42520154878304256</v>
      </c>
    </row>
    <row r="75" spans="1:4" x14ac:dyDescent="0.2">
      <c r="A75" s="2">
        <f>'cpi_2.8'!I75</f>
        <v>32.5</v>
      </c>
      <c r="B75" s="2">
        <f>'cpi_2.8'!B75</f>
        <v>57500</v>
      </c>
      <c r="C75" s="46">
        <f>'cpi_2.8'!S75</f>
        <v>-0.4043037088873338</v>
      </c>
      <c r="D75" s="18">
        <f>'cpi_2.8'!AA75</f>
        <v>-0.41854925696526507</v>
      </c>
    </row>
    <row r="76" spans="1:4" x14ac:dyDescent="0.2">
      <c r="A76" s="2">
        <f>'cpi_2.8'!I76</f>
        <v>32.5</v>
      </c>
      <c r="B76" s="2">
        <f>'cpi_2.8'!B76</f>
        <v>62500</v>
      </c>
      <c r="C76" s="46">
        <f>'cpi_2.8'!S76</f>
        <v>-0.39097363083164299</v>
      </c>
      <c r="D76" s="18">
        <f>'cpi_2.8'!AA76</f>
        <v>-0.40710010922480255</v>
      </c>
    </row>
    <row r="77" spans="1:4" x14ac:dyDescent="0.2">
      <c r="A77" s="2">
        <f>'cpi_2.8'!I77</f>
        <v>32.5</v>
      </c>
      <c r="B77" s="2">
        <f>'cpi_2.8'!B77</f>
        <v>67500</v>
      </c>
      <c r="C77" s="46">
        <f>'cpi_2.8'!S77</f>
        <v>-0.37855973813420624</v>
      </c>
      <c r="D77" s="18">
        <f>'cpi_2.8'!AA77</f>
        <v>-0.39641547988425246</v>
      </c>
    </row>
    <row r="78" spans="1:4" x14ac:dyDescent="0.2">
      <c r="A78" s="2">
        <f>'cpi_2.8'!I78</f>
        <v>32.5</v>
      </c>
      <c r="B78" s="2">
        <f>'cpi_2.8'!B78</f>
        <v>72500</v>
      </c>
      <c r="C78" s="46">
        <f>'cpi_2.8'!S78</f>
        <v>-0.36722715736040606</v>
      </c>
      <c r="D78" s="18">
        <f>'cpi_2.8'!AA78</f>
        <v>-0.38668333427836621</v>
      </c>
    </row>
    <row r="79" spans="1:4" x14ac:dyDescent="0.2">
      <c r="A79" s="2">
        <f>'cpi_2.8'!I79</f>
        <v>32.5</v>
      </c>
      <c r="B79" s="2">
        <f>'cpi_2.8'!B79</f>
        <v>77500</v>
      </c>
      <c r="C79" s="46">
        <f>'cpi_2.8'!S79</f>
        <v>-0.35626346568174821</v>
      </c>
      <c r="D79" s="18">
        <f>'cpi_2.8'!AA79</f>
        <v>-0.37724624118339051</v>
      </c>
    </row>
    <row r="80" spans="1:4" x14ac:dyDescent="0.2">
      <c r="A80" s="2">
        <f>'cpi_2.8'!I80</f>
        <v>32.5</v>
      </c>
      <c r="B80" s="2">
        <f>'cpi_2.8'!B80</f>
        <v>82500</v>
      </c>
      <c r="C80" s="46">
        <f>'cpi_2.8'!S80</f>
        <v>-0.34593544530783027</v>
      </c>
      <c r="D80" s="18">
        <f>'cpi_2.8'!AA80</f>
        <v>-0.36835630770001826</v>
      </c>
    </row>
    <row r="81" spans="1:4" x14ac:dyDescent="0.2">
      <c r="A81" s="2">
        <f>'cpi_2.8'!I81</f>
        <v>32.5</v>
      </c>
      <c r="B81" s="2">
        <f>'cpi_2.8'!B81</f>
        <v>87500</v>
      </c>
      <c r="C81" s="46">
        <f>'cpi_2.8'!S81</f>
        <v>-0.33599651365485184</v>
      </c>
      <c r="D81" s="18">
        <f>'cpi_2.8'!AA81</f>
        <v>-0.3597813403613267</v>
      </c>
    </row>
    <row r="82" spans="1:4" x14ac:dyDescent="0.2">
      <c r="A82" s="2">
        <f>'cpi_2.8'!I82</f>
        <v>32.5</v>
      </c>
      <c r="B82" s="2">
        <f>'cpi_2.8'!B82</f>
        <v>92500</v>
      </c>
      <c r="C82" s="46">
        <f>'cpi_2.8'!S82</f>
        <v>-0.32678722803051707</v>
      </c>
      <c r="D82" s="18">
        <f>'cpi_2.8'!AA82</f>
        <v>-0.35185491423653903</v>
      </c>
    </row>
    <row r="83" spans="1:4" x14ac:dyDescent="0.2">
      <c r="A83" s="2">
        <f>'cpi_2.8'!I83</f>
        <v>32.5</v>
      </c>
      <c r="B83" s="2">
        <f>'cpi_2.8'!B83</f>
        <v>97500</v>
      </c>
      <c r="C83" s="46">
        <f>'cpi_2.8'!S83</f>
        <v>-0.31834433443344334</v>
      </c>
      <c r="D83" s="18">
        <f>'cpi_2.8'!AA83</f>
        <v>-0.34460701872445837</v>
      </c>
    </row>
    <row r="84" spans="1:4" x14ac:dyDescent="0.2">
      <c r="A84" s="2">
        <f>'cpi_2.8'!I84</f>
        <v>32.5</v>
      </c>
      <c r="B84" s="2">
        <f>'cpi_2.8'!B84</f>
        <v>102500</v>
      </c>
      <c r="C84" s="46">
        <f>'cpi_2.8'!S84</f>
        <v>-0.31007232788641842</v>
      </c>
      <c r="D84" s="18">
        <f>'cpi_2.8'!AA84</f>
        <v>-0.33748681704836753</v>
      </c>
    </row>
    <row r="85" spans="1:4" x14ac:dyDescent="0.2">
      <c r="A85" s="2">
        <f>'cpi_2.8'!I85</f>
        <v>32.5</v>
      </c>
      <c r="B85" s="2">
        <f>'cpi_2.8'!B85</f>
        <v>107500</v>
      </c>
      <c r="C85" s="46">
        <f>'cpi_2.8'!S85</f>
        <v>-0.30221932114882505</v>
      </c>
      <c r="D85" s="18">
        <f>'cpi_2.8'!AA85</f>
        <v>-0.33072727310730587</v>
      </c>
    </row>
    <row r="86" spans="1:4" x14ac:dyDescent="0.2">
      <c r="A86" s="2">
        <f>'cpi_2.8'!I86</f>
        <v>32.5</v>
      </c>
      <c r="B86" s="2">
        <f>'cpi_2.8'!B86</f>
        <v>112500</v>
      </c>
      <c r="C86" s="46">
        <f>'cpi_2.8'!S86</f>
        <v>-0.2945746306673459</v>
      </c>
      <c r="D86" s="18">
        <f>'cpi_2.8'!AA86</f>
        <v>-0.32412955271533539</v>
      </c>
    </row>
    <row r="87" spans="1:4" x14ac:dyDescent="0.2">
      <c r="A87" s="2">
        <f>'cpi_2.8'!I87</f>
        <v>32.5</v>
      </c>
      <c r="B87" s="2">
        <f>'cpi_2.8'!B87</f>
        <v>117500</v>
      </c>
      <c r="C87" s="46">
        <f>'cpi_2.8'!S87</f>
        <v>-0.28747203579418346</v>
      </c>
      <c r="D87" s="18">
        <f>'cpi_2.8'!AA87</f>
        <v>-0.31801635394477562</v>
      </c>
    </row>
    <row r="88" spans="1:4" x14ac:dyDescent="0.2">
      <c r="A88" s="2">
        <f>'cpi_2.8'!I88</f>
        <v>32.5</v>
      </c>
      <c r="B88" s="2">
        <f>'cpi_2.8'!B88</f>
        <v>122500</v>
      </c>
      <c r="C88" s="46">
        <f>'cpi_2.8'!S88</f>
        <v>-0.28070388349514563</v>
      </c>
      <c r="D88" s="18">
        <f>'cpi_2.8'!AA88</f>
        <v>-0.31219100967943142</v>
      </c>
    </row>
    <row r="89" spans="1:4" x14ac:dyDescent="0.2">
      <c r="A89" s="2">
        <f>'cpi_2.8'!I89</f>
        <v>32.5</v>
      </c>
      <c r="B89" s="2">
        <f>'cpi_2.8'!B89</f>
        <v>127500</v>
      </c>
      <c r="C89" s="46">
        <f>'cpi_2.8'!S89</f>
        <v>-0.27448423049561299</v>
      </c>
      <c r="D89" s="18">
        <f>'cpi_2.8'!AA89</f>
        <v>-0.30685405228320523</v>
      </c>
    </row>
    <row r="90" spans="1:4" x14ac:dyDescent="0.2">
      <c r="A90" s="2">
        <f>'cpi_2.8'!I90</f>
        <v>32.5</v>
      </c>
      <c r="B90" s="2">
        <f>'cpi_2.8'!B90</f>
        <v>132500</v>
      </c>
      <c r="C90" s="46">
        <f>'cpi_2.8'!S90</f>
        <v>-0.26831247102457118</v>
      </c>
      <c r="D90" s="18">
        <f>'cpi_2.8'!AA90</f>
        <v>-0.30154165656877646</v>
      </c>
    </row>
    <row r="91" spans="1:4" x14ac:dyDescent="0.2">
      <c r="A91" s="2">
        <f>'cpi_2.8'!I91</f>
        <v>32.5</v>
      </c>
      <c r="B91" s="2">
        <f>'cpi_2.8'!B91</f>
        <v>137500</v>
      </c>
      <c r="C91" s="46">
        <f>'cpi_2.8'!S91</f>
        <v>-0.26241215143958285</v>
      </c>
      <c r="D91" s="18">
        <f>'cpi_2.8'!AA91</f>
        <v>-0.29646290510023288</v>
      </c>
    </row>
    <row r="92" spans="1:4" x14ac:dyDescent="0.2">
      <c r="A92" s="2">
        <f>'cpi_2.8'!I92</f>
        <v>32.5</v>
      </c>
      <c r="B92" s="2">
        <f>'cpi_2.8'!B92</f>
        <v>142500</v>
      </c>
      <c r="C92" s="46">
        <f>'cpi_2.8'!S92</f>
        <v>-0.25660084313290438</v>
      </c>
      <c r="D92" s="18">
        <f>'cpi_2.8'!AA92</f>
        <v>-0.29144553857478422</v>
      </c>
    </row>
    <row r="93" spans="1:4" x14ac:dyDescent="0.2">
      <c r="A93" s="2">
        <f>'cpi_2.8'!I93</f>
        <v>32.5</v>
      </c>
      <c r="B93" s="2">
        <f>'cpi_2.8'!B93</f>
        <v>147500</v>
      </c>
      <c r="C93" s="46">
        <f>'cpi_2.8'!S93</f>
        <v>-0.25119461337966986</v>
      </c>
      <c r="D93" s="18">
        <f>'cpi_2.8'!AA93</f>
        <v>-0.28679240015551222</v>
      </c>
    </row>
    <row r="94" spans="1:4" x14ac:dyDescent="0.2">
      <c r="A94" s="2">
        <f>'cpi_2.8'!I94</f>
        <v>32.5</v>
      </c>
      <c r="B94" s="2">
        <f>'cpi_2.8'!B94</f>
        <v>200000</v>
      </c>
      <c r="C94" s="46">
        <f>'cpi_2.8'!S94</f>
        <v>-0.20592421277352785</v>
      </c>
      <c r="D94" s="18">
        <f>'cpi_2.8'!AA94</f>
        <v>-0.24784041994110095</v>
      </c>
    </row>
    <row r="95" spans="1:4" x14ac:dyDescent="0.2">
      <c r="A95" s="2">
        <f>'cpi_2.8'!I95</f>
        <v>37.5</v>
      </c>
      <c r="B95" s="2">
        <f>'cpi_2.8'!B95</f>
        <v>2500</v>
      </c>
      <c r="C95" s="46">
        <f>'cpi_2.8'!S95</f>
        <v>-0.25</v>
      </c>
      <c r="D95" s="18">
        <f>'cpi_2.8'!AA95</f>
        <v>-0.24994930839818552</v>
      </c>
    </row>
    <row r="96" spans="1:4" x14ac:dyDescent="0.2">
      <c r="A96" s="2">
        <f>'cpi_2.8'!I96</f>
        <v>37.5</v>
      </c>
      <c r="B96" s="2">
        <f>'cpi_2.8'!B96</f>
        <v>7500</v>
      </c>
      <c r="C96" s="46">
        <f>'cpi_2.8'!S96</f>
        <v>-0.25145348837209303</v>
      </c>
      <c r="D96" s="18">
        <f>'cpi_2.8'!AA96</f>
        <v>-0.25160829311798227</v>
      </c>
    </row>
    <row r="97" spans="1:4" x14ac:dyDescent="0.2">
      <c r="A97" s="2">
        <f>'cpi_2.8'!I97</f>
        <v>37.5</v>
      </c>
      <c r="B97" s="2">
        <f>'cpi_2.8'!B97</f>
        <v>12500</v>
      </c>
      <c r="C97" s="46">
        <f>'cpi_2.8'!S97</f>
        <v>-0.24825783972125434</v>
      </c>
      <c r="D97" s="18">
        <f>'cpi_2.8'!AA97</f>
        <v>-0.2486994132902291</v>
      </c>
    </row>
    <row r="98" spans="1:4" x14ac:dyDescent="0.2">
      <c r="A98" s="2">
        <f>'cpi_2.8'!I98</f>
        <v>37.5</v>
      </c>
      <c r="B98" s="2">
        <f>'cpi_2.8'!B98</f>
        <v>17500</v>
      </c>
      <c r="C98" s="46">
        <f>'cpi_2.8'!S98</f>
        <v>-0.24906832298136647</v>
      </c>
      <c r="D98" s="18">
        <f>'cpi_2.8'!AA98</f>
        <v>-0.24954420405489527</v>
      </c>
    </row>
    <row r="99" spans="1:4" x14ac:dyDescent="0.2">
      <c r="A99" s="2">
        <f>'cpi_2.8'!I99</f>
        <v>37.5</v>
      </c>
      <c r="B99" s="2">
        <f>'cpi_2.8'!B99</f>
        <v>22500</v>
      </c>
      <c r="C99" s="46">
        <f>'cpi_2.8'!S99</f>
        <v>-0.24903288201160542</v>
      </c>
      <c r="D99" s="18">
        <f>'cpi_2.8'!AA99</f>
        <v>-0.24946046028953919</v>
      </c>
    </row>
    <row r="100" spans="1:4" x14ac:dyDescent="0.2">
      <c r="A100" s="2">
        <f>'cpi_2.8'!I100</f>
        <v>37.5</v>
      </c>
      <c r="B100" s="2">
        <f>'cpi_2.8'!B100</f>
        <v>27500</v>
      </c>
      <c r="C100" s="46">
        <f>'cpi_2.8'!S100</f>
        <v>-0.26996047430830039</v>
      </c>
      <c r="D100" s="18">
        <f>'cpi_2.8'!AA100</f>
        <v>-0.27116572768632069</v>
      </c>
    </row>
    <row r="101" spans="1:4" x14ac:dyDescent="0.2">
      <c r="A101" s="2">
        <f>'cpi_2.8'!I101</f>
        <v>37.5</v>
      </c>
      <c r="B101" s="2">
        <f>'cpi_2.8'!B101</f>
        <v>32500</v>
      </c>
      <c r="C101" s="46">
        <f>'cpi_2.8'!S101</f>
        <v>-0.30756358768406961</v>
      </c>
      <c r="D101" s="18">
        <f>'cpi_2.8'!AA101</f>
        <v>-0.31071821374186315</v>
      </c>
    </row>
    <row r="102" spans="1:4" x14ac:dyDescent="0.2">
      <c r="A102" s="2">
        <f>'cpi_2.8'!I102</f>
        <v>37.5</v>
      </c>
      <c r="B102" s="2">
        <f>'cpi_2.8'!B102</f>
        <v>37500</v>
      </c>
      <c r="C102" s="46">
        <f>'cpi_2.8'!S102</f>
        <v>-0.34695652173913044</v>
      </c>
      <c r="D102" s="18">
        <f>'cpi_2.8'!AA102</f>
        <v>-0.35237589055568097</v>
      </c>
    </row>
    <row r="103" spans="1:4" x14ac:dyDescent="0.2">
      <c r="A103" s="2">
        <f>'cpi_2.8'!I103</f>
        <v>37.5</v>
      </c>
      <c r="B103" s="2">
        <f>'cpi_2.8'!B103</f>
        <v>42500</v>
      </c>
      <c r="C103" s="46">
        <f>'cpi_2.8'!S103</f>
        <v>-0.38235294117647056</v>
      </c>
      <c r="D103" s="18">
        <f>'cpi_2.8'!AA103</f>
        <v>-0.39005941145855344</v>
      </c>
    </row>
    <row r="104" spans="1:4" x14ac:dyDescent="0.2">
      <c r="A104" s="2">
        <f>'cpi_2.8'!I104</f>
        <v>37.5</v>
      </c>
      <c r="B104" s="2">
        <f>'cpi_2.8'!B104</f>
        <v>47500</v>
      </c>
      <c r="C104" s="46">
        <f>'cpi_2.8'!S104</f>
        <v>-0.40190166975881264</v>
      </c>
      <c r="D104" s="18">
        <f>'cpi_2.8'!AA104</f>
        <v>-0.41157443272486111</v>
      </c>
    </row>
    <row r="105" spans="1:4" x14ac:dyDescent="0.2">
      <c r="A105" s="2">
        <f>'cpi_2.8'!I105</f>
        <v>37.5</v>
      </c>
      <c r="B105" s="2">
        <f>'cpi_2.8'!B105</f>
        <v>52500</v>
      </c>
      <c r="C105" s="46">
        <f>'cpi_2.8'!S105</f>
        <v>-0.40524718126626191</v>
      </c>
      <c r="D105" s="18">
        <f>'cpi_2.8'!AA105</f>
        <v>-0.41680086925764492</v>
      </c>
    </row>
    <row r="106" spans="1:4" x14ac:dyDescent="0.2">
      <c r="A106" s="2">
        <f>'cpi_2.8'!I106</f>
        <v>37.5</v>
      </c>
      <c r="B106" s="2">
        <f>'cpi_2.8'!B106</f>
        <v>57500</v>
      </c>
      <c r="C106" s="46">
        <f>'cpi_2.8'!S106</f>
        <v>-0.39838576158940397</v>
      </c>
      <c r="D106" s="18">
        <f>'cpi_2.8'!AA106</f>
        <v>-0.4118092434029213</v>
      </c>
    </row>
    <row r="107" spans="1:4" x14ac:dyDescent="0.2">
      <c r="A107" s="2">
        <f>'cpi_2.8'!I107</f>
        <v>37.5</v>
      </c>
      <c r="B107" s="2">
        <f>'cpi_2.8'!B107</f>
        <v>62500</v>
      </c>
      <c r="C107" s="46">
        <f>'cpi_2.8'!S107</f>
        <v>-0.38650920736589273</v>
      </c>
      <c r="D107" s="18">
        <f>'cpi_2.8'!AA107</f>
        <v>-0.4017244561783696</v>
      </c>
    </row>
    <row r="108" spans="1:4" x14ac:dyDescent="0.2">
      <c r="A108" s="2">
        <f>'cpi_2.8'!I108</f>
        <v>37.5</v>
      </c>
      <c r="B108" s="2">
        <f>'cpi_2.8'!B108</f>
        <v>67500</v>
      </c>
      <c r="C108" s="46">
        <f>'cpi_2.8'!S108</f>
        <v>-0.37480590062111802</v>
      </c>
      <c r="D108" s="18">
        <f>'cpi_2.8'!AA108</f>
        <v>-0.39169785001757373</v>
      </c>
    </row>
    <row r="109" spans="1:4" x14ac:dyDescent="0.2">
      <c r="A109" s="2">
        <f>'cpi_2.8'!I109</f>
        <v>37.5</v>
      </c>
      <c r="B109" s="2">
        <f>'cpi_2.8'!B109</f>
        <v>72500</v>
      </c>
      <c r="C109" s="46">
        <f>'cpi_2.8'!S109</f>
        <v>-0.36379050489826675</v>
      </c>
      <c r="D109" s="18">
        <f>'cpi_2.8'!AA109</f>
        <v>-0.38226059975771404</v>
      </c>
    </row>
    <row r="110" spans="1:4" x14ac:dyDescent="0.2">
      <c r="A110" s="2">
        <f>'cpi_2.8'!I110</f>
        <v>37.5</v>
      </c>
      <c r="B110" s="2">
        <f>'cpi_2.8'!B110</f>
        <v>77500</v>
      </c>
      <c r="C110" s="46">
        <f>'cpi_2.8'!S110</f>
        <v>-0.35340409956076135</v>
      </c>
      <c r="D110" s="18">
        <f>'cpi_2.8'!AA110</f>
        <v>-0.37336222615983738</v>
      </c>
    </row>
    <row r="111" spans="1:4" x14ac:dyDescent="0.2">
      <c r="A111" s="2">
        <f>'cpi_2.8'!I111</f>
        <v>37.5</v>
      </c>
      <c r="B111" s="2">
        <f>'cpi_2.8'!B111</f>
        <v>82500</v>
      </c>
      <c r="C111" s="46">
        <f>'cpi_2.8'!S111</f>
        <v>-0.34359430604982205</v>
      </c>
      <c r="D111" s="18">
        <f>'cpi_2.8'!AA111</f>
        <v>-0.36495785479728787</v>
      </c>
    </row>
    <row r="112" spans="1:4" x14ac:dyDescent="0.2">
      <c r="A112" s="2">
        <f>'cpi_2.8'!I112</f>
        <v>37.5</v>
      </c>
      <c r="B112" s="2">
        <f>'cpi_2.8'!B112</f>
        <v>87500</v>
      </c>
      <c r="C112" s="46">
        <f>'cpi_2.8'!S112</f>
        <v>-0.33431440443213295</v>
      </c>
      <c r="D112" s="18">
        <f>'cpi_2.8'!AA112</f>
        <v>-0.35700745917315846</v>
      </c>
    </row>
    <row r="113" spans="1:4" x14ac:dyDescent="0.2">
      <c r="A113" s="2">
        <f>'cpi_2.8'!I113</f>
        <v>37.5</v>
      </c>
      <c r="B113" s="2">
        <f>'cpi_2.8'!B113</f>
        <v>92500</v>
      </c>
      <c r="C113" s="46">
        <f>'cpi_2.8'!S113</f>
        <v>-0.32552258934592043</v>
      </c>
      <c r="D113" s="18">
        <f>'cpi_2.8'!AA113</f>
        <v>-0.34947522326493069</v>
      </c>
    </row>
    <row r="114" spans="1:4" x14ac:dyDescent="0.2">
      <c r="A114" s="2">
        <f>'cpi_2.8'!I114</f>
        <v>37.5</v>
      </c>
      <c r="B114" s="2">
        <f>'cpi_2.8'!B114</f>
        <v>97500</v>
      </c>
      <c r="C114" s="46">
        <f>'cpi_2.8'!S114</f>
        <v>-0.31718134034165574</v>
      </c>
      <c r="D114" s="18">
        <f>'cpi_2.8'!AA114</f>
        <v>-0.34232900207473305</v>
      </c>
    </row>
    <row r="115" spans="1:4" x14ac:dyDescent="0.2">
      <c r="A115" s="2">
        <f>'cpi_2.8'!I115</f>
        <v>37.5</v>
      </c>
      <c r="B115" s="2">
        <f>'cpi_2.8'!B115</f>
        <v>102500</v>
      </c>
      <c r="C115" s="46">
        <f>'cpi_2.8'!S115</f>
        <v>-0.3092568866111467</v>
      </c>
      <c r="D115" s="18">
        <f>'cpi_2.8'!AA115</f>
        <v>-0.33553986304522421</v>
      </c>
    </row>
    <row r="116" spans="1:4" x14ac:dyDescent="0.2">
      <c r="A116" s="2">
        <f>'cpi_2.8'!I116</f>
        <v>37.5</v>
      </c>
      <c r="B116" s="2">
        <f>'cpi_2.8'!B116</f>
        <v>107500</v>
      </c>
      <c r="C116" s="46">
        <f>'cpi_2.8'!S116</f>
        <v>-0.30171874999999998</v>
      </c>
      <c r="D116" s="18">
        <f>'cpi_2.8'!AA116</f>
        <v>-0.32908169454340414</v>
      </c>
    </row>
    <row r="117" spans="1:4" x14ac:dyDescent="0.2">
      <c r="A117" s="2">
        <f>'cpi_2.8'!I117</f>
        <v>37.5</v>
      </c>
      <c r="B117" s="2">
        <f>'cpi_2.8'!B117</f>
        <v>112500</v>
      </c>
      <c r="C117" s="46">
        <f>'cpi_2.8'!S117</f>
        <v>-0.29423428920073214</v>
      </c>
      <c r="D117" s="18">
        <f>'cpi_2.8'!AA117</f>
        <v>-0.32264734045485133</v>
      </c>
    </row>
    <row r="118" spans="1:4" x14ac:dyDescent="0.2">
      <c r="A118" s="2">
        <f>'cpi_2.8'!I118</f>
        <v>37.5</v>
      </c>
      <c r="B118" s="2">
        <f>'cpi_2.8'!B118</f>
        <v>117500</v>
      </c>
      <c r="C118" s="46">
        <f>'cpi_2.8'!S118</f>
        <v>-0.28739570917759238</v>
      </c>
      <c r="D118" s="18">
        <f>'cpi_2.8'!AA118</f>
        <v>-0.31678902029877987</v>
      </c>
    </row>
    <row r="119" spans="1:4" x14ac:dyDescent="0.2">
      <c r="A119" s="2">
        <f>'cpi_2.8'!I119</f>
        <v>37.5</v>
      </c>
      <c r="B119" s="2">
        <f>'cpi_2.8'!B119</f>
        <v>122500</v>
      </c>
      <c r="C119" s="46">
        <f>'cpi_2.8'!S119</f>
        <v>-0.2808677926616191</v>
      </c>
      <c r="D119" s="18">
        <f>'cpi_2.8'!AA119</f>
        <v>-0.31119683233384049</v>
      </c>
    </row>
    <row r="120" spans="1:4" x14ac:dyDescent="0.2">
      <c r="A120" s="2">
        <f>'cpi_2.8'!I120</f>
        <v>37.5</v>
      </c>
      <c r="B120" s="2">
        <f>'cpi_2.8'!B120</f>
        <v>127500</v>
      </c>
      <c r="C120" s="46">
        <f>'cpi_2.8'!S120</f>
        <v>-0.27462984054669703</v>
      </c>
      <c r="D120" s="18">
        <f>'cpi_2.8'!AA120</f>
        <v>-0.30585304451768536</v>
      </c>
    </row>
    <row r="121" spans="1:4" x14ac:dyDescent="0.2">
      <c r="A121" s="2">
        <f>'cpi_2.8'!I121</f>
        <v>37.5</v>
      </c>
      <c r="B121" s="2">
        <f>'cpi_2.8'!B121</f>
        <v>132500</v>
      </c>
      <c r="C121" s="46">
        <f>'cpi_2.8'!S121</f>
        <v>-0.26866295264623957</v>
      </c>
      <c r="D121" s="18">
        <f>'cpi_2.8'!AA121</f>
        <v>-0.30074146586568634</v>
      </c>
    </row>
    <row r="122" spans="1:4" x14ac:dyDescent="0.2">
      <c r="A122" s="2">
        <f>'cpi_2.8'!I122</f>
        <v>37.5</v>
      </c>
      <c r="B122" s="2">
        <f>'cpi_2.8'!B122</f>
        <v>137500</v>
      </c>
      <c r="C122" s="46">
        <f>'cpi_2.8'!S122</f>
        <v>-0.26294983642311887</v>
      </c>
      <c r="D122" s="18">
        <f>'cpi_2.8'!AA122</f>
        <v>-0.2958472825980144</v>
      </c>
    </row>
    <row r="123" spans="1:4" x14ac:dyDescent="0.2">
      <c r="A123" s="2">
        <f>'cpi_2.8'!I123</f>
        <v>37.5</v>
      </c>
      <c r="B123" s="2">
        <f>'cpi_2.8'!B123</f>
        <v>142500</v>
      </c>
      <c r="C123" s="46">
        <f>'cpi_2.8'!S123</f>
        <v>-0.25747463961558997</v>
      </c>
      <c r="D123" s="18">
        <f>'cpi_2.8'!AA123</f>
        <v>-0.29115691475739991</v>
      </c>
    </row>
    <row r="124" spans="1:4" x14ac:dyDescent="0.2">
      <c r="A124" s="2">
        <f>'cpi_2.8'!I124</f>
        <v>37.5</v>
      </c>
      <c r="B124" s="2">
        <f>'cpi_2.8'!B124</f>
        <v>147500</v>
      </c>
      <c r="C124" s="46">
        <f>'cpi_2.8'!S124</f>
        <v>-0.25222280334728031</v>
      </c>
      <c r="D124" s="18">
        <f>'cpi_2.8'!AA124</f>
        <v>-0.28665789037471834</v>
      </c>
    </row>
    <row r="125" spans="1:4" x14ac:dyDescent="0.2">
      <c r="A125" s="2">
        <f>'cpi_2.8'!I125</f>
        <v>37.5</v>
      </c>
      <c r="B125" s="2">
        <f>'cpi_2.8'!B125</f>
        <v>200000</v>
      </c>
      <c r="C125" s="46">
        <f>'cpi_2.8'!S125</f>
        <v>-0.20790267011197244</v>
      </c>
      <c r="D125" s="18">
        <f>'cpi_2.8'!AA125</f>
        <v>-0.24870638651287744</v>
      </c>
    </row>
    <row r="126" spans="1:4" x14ac:dyDescent="0.2">
      <c r="A126" s="2">
        <f>'cpi_2.8'!I126</f>
        <v>42.5</v>
      </c>
      <c r="B126" s="2">
        <f>'cpi_2.8'!B126</f>
        <v>2500</v>
      </c>
      <c r="C126" s="46">
        <f>'cpi_2.8'!S126</f>
        <v>-0.24456521739130435</v>
      </c>
      <c r="D126" s="18">
        <f>'cpi_2.8'!AA126</f>
        <v>-0.24232828294003847</v>
      </c>
    </row>
    <row r="127" spans="1:4" x14ac:dyDescent="0.2">
      <c r="A127" s="2">
        <f>'cpi_2.8'!I127</f>
        <v>42.5</v>
      </c>
      <c r="B127" s="2">
        <f>'cpi_2.8'!B127</f>
        <v>7500</v>
      </c>
      <c r="C127" s="46">
        <f>'cpi_2.8'!S127</f>
        <v>-0.23826714801444043</v>
      </c>
      <c r="D127" s="18">
        <f>'cpi_2.8'!AA127</f>
        <v>-0.23835301376268417</v>
      </c>
    </row>
    <row r="128" spans="1:4" x14ac:dyDescent="0.2">
      <c r="A128" s="2">
        <f>'cpi_2.8'!I128</f>
        <v>42.5</v>
      </c>
      <c r="B128" s="2">
        <f>'cpi_2.8'!B128</f>
        <v>12500</v>
      </c>
      <c r="C128" s="46">
        <f>'cpi_2.8'!S128</f>
        <v>-0.23650107991360692</v>
      </c>
      <c r="D128" s="18">
        <f>'cpi_2.8'!AA128</f>
        <v>-0.23720077095993514</v>
      </c>
    </row>
    <row r="129" spans="1:4" x14ac:dyDescent="0.2">
      <c r="A129" s="2">
        <f>'cpi_2.8'!I129</f>
        <v>42.5</v>
      </c>
      <c r="B129" s="2">
        <f>'cpi_2.8'!B129</f>
        <v>17500</v>
      </c>
      <c r="C129" s="46">
        <f>'cpi_2.8'!S129</f>
        <v>-0.23456790123456789</v>
      </c>
      <c r="D129" s="18">
        <f>'cpi_2.8'!AA129</f>
        <v>-0.23553106342073515</v>
      </c>
    </row>
    <row r="130" spans="1:4" x14ac:dyDescent="0.2">
      <c r="A130" s="2">
        <f>'cpi_2.8'!I130</f>
        <v>42.5</v>
      </c>
      <c r="B130" s="2">
        <f>'cpi_2.8'!B130</f>
        <v>22500</v>
      </c>
      <c r="C130" s="46">
        <f>'cpi_2.8'!S130</f>
        <v>-0.23469387755102042</v>
      </c>
      <c r="D130" s="18">
        <f>'cpi_2.8'!AA130</f>
        <v>-0.23571874175079996</v>
      </c>
    </row>
    <row r="131" spans="1:4" x14ac:dyDescent="0.2">
      <c r="A131" s="2">
        <f>'cpi_2.8'!I131</f>
        <v>42.5</v>
      </c>
      <c r="B131" s="2">
        <f>'cpi_2.8'!B131</f>
        <v>27500</v>
      </c>
      <c r="C131" s="46">
        <f>'cpi_2.8'!S131</f>
        <v>-0.24288518155053976</v>
      </c>
      <c r="D131" s="18">
        <f>'cpi_2.8'!AA131</f>
        <v>-0.24388476916285065</v>
      </c>
    </row>
    <row r="132" spans="1:4" x14ac:dyDescent="0.2">
      <c r="A132" s="2">
        <f>'cpi_2.8'!I132</f>
        <v>42.5</v>
      </c>
      <c r="B132" s="2">
        <f>'cpi_2.8'!B132</f>
        <v>32500</v>
      </c>
      <c r="C132" s="46">
        <f>'cpi_2.8'!S132</f>
        <v>-0.27616279069767441</v>
      </c>
      <c r="D132" s="18">
        <f>'cpi_2.8'!AA132</f>
        <v>-0.27901201214254295</v>
      </c>
    </row>
    <row r="133" spans="1:4" x14ac:dyDescent="0.2">
      <c r="A133" s="2">
        <f>'cpi_2.8'!I133</f>
        <v>42.5</v>
      </c>
      <c r="B133" s="2">
        <f>'cpi_2.8'!B133</f>
        <v>37500</v>
      </c>
      <c r="C133" s="46">
        <f>'cpi_2.8'!S133</f>
        <v>-0.31798561151079136</v>
      </c>
      <c r="D133" s="18">
        <f>'cpi_2.8'!AA133</f>
        <v>-0.32266692236815181</v>
      </c>
    </row>
    <row r="134" spans="1:4" x14ac:dyDescent="0.2">
      <c r="A134" s="2">
        <f>'cpi_2.8'!I134</f>
        <v>42.5</v>
      </c>
      <c r="B134" s="2">
        <f>'cpi_2.8'!B134</f>
        <v>42500</v>
      </c>
      <c r="C134" s="46">
        <f>'cpi_2.8'!S134</f>
        <v>-0.35641677255400256</v>
      </c>
      <c r="D134" s="18">
        <f>'cpi_2.8'!AA134</f>
        <v>-0.36346590248929489</v>
      </c>
    </row>
    <row r="135" spans="1:4" x14ac:dyDescent="0.2">
      <c r="A135" s="2">
        <f>'cpi_2.8'!I135</f>
        <v>42.5</v>
      </c>
      <c r="B135" s="2">
        <f>'cpi_2.8'!B135</f>
        <v>47500</v>
      </c>
      <c r="C135" s="46">
        <f>'cpi_2.8'!S135</f>
        <v>-0.38575498575498574</v>
      </c>
      <c r="D135" s="18">
        <f>'cpi_2.8'!AA135</f>
        <v>-0.3946915321621477</v>
      </c>
    </row>
    <row r="136" spans="1:4" x14ac:dyDescent="0.2">
      <c r="A136" s="2">
        <f>'cpi_2.8'!I136</f>
        <v>42.5</v>
      </c>
      <c r="B136" s="2">
        <f>'cpi_2.8'!B136</f>
        <v>52500</v>
      </c>
      <c r="C136" s="46">
        <f>'cpi_2.8'!S136</f>
        <v>-0.39502908514013751</v>
      </c>
      <c r="D136" s="18">
        <f>'cpi_2.8'!AA136</f>
        <v>-0.40578664025985967</v>
      </c>
    </row>
    <row r="137" spans="1:4" x14ac:dyDescent="0.2">
      <c r="A137" s="2">
        <f>'cpi_2.8'!I137</f>
        <v>42.5</v>
      </c>
      <c r="B137" s="2">
        <f>'cpi_2.8'!B137</f>
        <v>57500</v>
      </c>
      <c r="C137" s="46">
        <f>'cpi_2.8'!S137</f>
        <v>-0.3911290322580645</v>
      </c>
      <c r="D137" s="18">
        <f>'cpi_2.8'!AA137</f>
        <v>-0.40365940312369325</v>
      </c>
    </row>
    <row r="138" spans="1:4" x14ac:dyDescent="0.2">
      <c r="A138" s="2">
        <f>'cpi_2.8'!I138</f>
        <v>42.5</v>
      </c>
      <c r="B138" s="2">
        <f>'cpi_2.8'!B138</f>
        <v>62500</v>
      </c>
      <c r="C138" s="46">
        <f>'cpi_2.8'!S138</f>
        <v>-0.37969741337237678</v>
      </c>
      <c r="D138" s="18">
        <f>'cpi_2.8'!AA138</f>
        <v>-0.39400067618497492</v>
      </c>
    </row>
    <row r="139" spans="1:4" x14ac:dyDescent="0.2">
      <c r="A139" s="2">
        <f>'cpi_2.8'!I139</f>
        <v>42.5</v>
      </c>
      <c r="B139" s="2">
        <f>'cpi_2.8'!B139</f>
        <v>67500</v>
      </c>
      <c r="C139" s="46">
        <f>'cpi_2.8'!S139</f>
        <v>-0.36901942207484606</v>
      </c>
      <c r="D139" s="18">
        <f>'cpi_2.8'!AA139</f>
        <v>-0.38494236688195493</v>
      </c>
    </row>
    <row r="140" spans="1:4" x14ac:dyDescent="0.2">
      <c r="A140" s="2">
        <f>'cpi_2.8'!I140</f>
        <v>42.5</v>
      </c>
      <c r="B140" s="2">
        <f>'cpi_2.8'!B140</f>
        <v>72500</v>
      </c>
      <c r="C140" s="46">
        <f>'cpi_2.8'!S140</f>
        <v>-0.35865561694290976</v>
      </c>
      <c r="D140" s="18">
        <f>'cpi_2.8'!AA140</f>
        <v>-0.37611385242753226</v>
      </c>
    </row>
    <row r="141" spans="1:4" x14ac:dyDescent="0.2">
      <c r="A141" s="2">
        <f>'cpi_2.8'!I141</f>
        <v>42.5</v>
      </c>
      <c r="B141" s="2">
        <f>'cpi_2.8'!B141</f>
        <v>77500</v>
      </c>
      <c r="C141" s="46">
        <f>'cpi_2.8'!S141</f>
        <v>-0.34841021047917597</v>
      </c>
      <c r="D141" s="18">
        <f>'cpi_2.8'!AA141</f>
        <v>-0.36735146789870127</v>
      </c>
    </row>
    <row r="142" spans="1:4" x14ac:dyDescent="0.2">
      <c r="A142" s="2">
        <f>'cpi_2.8'!I142</f>
        <v>42.5</v>
      </c>
      <c r="B142" s="2">
        <f>'cpi_2.8'!B142</f>
        <v>82500</v>
      </c>
      <c r="C142" s="46">
        <f>'cpi_2.8'!S142</f>
        <v>-0.33914559721011334</v>
      </c>
      <c r="D142" s="18">
        <f>'cpi_2.8'!AA142</f>
        <v>-0.35946023487471368</v>
      </c>
    </row>
    <row r="143" spans="1:4" x14ac:dyDescent="0.2">
      <c r="A143" s="2">
        <f>'cpi_2.8'!I143</f>
        <v>42.5</v>
      </c>
      <c r="B143" s="2">
        <f>'cpi_2.8'!B143</f>
        <v>87500</v>
      </c>
      <c r="C143" s="46">
        <f>'cpi_2.8'!S143</f>
        <v>-0.33036093418259022</v>
      </c>
      <c r="D143" s="18">
        <f>'cpi_2.8'!AA143</f>
        <v>-0.3519778045806311</v>
      </c>
    </row>
    <row r="144" spans="1:4" x14ac:dyDescent="0.2">
      <c r="A144" s="2">
        <f>'cpi_2.8'!I144</f>
        <v>42.5</v>
      </c>
      <c r="B144" s="2">
        <f>'cpi_2.8'!B144</f>
        <v>92500</v>
      </c>
      <c r="C144" s="46">
        <f>'cpi_2.8'!S144</f>
        <v>-0.32201986754966888</v>
      </c>
      <c r="D144" s="18">
        <f>'cpi_2.8'!AA144</f>
        <v>-0.3448732122401405</v>
      </c>
    </row>
    <row r="145" spans="1:4" x14ac:dyDescent="0.2">
      <c r="A145" s="2">
        <f>'cpi_2.8'!I145</f>
        <v>42.5</v>
      </c>
      <c r="B145" s="2">
        <f>'cpi_2.8'!B145</f>
        <v>97500</v>
      </c>
      <c r="C145" s="46">
        <f>'cpi_2.8'!S145</f>
        <v>-0.31408962454582157</v>
      </c>
      <c r="D145" s="18">
        <f>'cpi_2.8'!AA145</f>
        <v>-0.33811854330115992</v>
      </c>
    </row>
    <row r="146" spans="1:4" x14ac:dyDescent="0.2">
      <c r="A146" s="2">
        <f>'cpi_2.8'!I146</f>
        <v>42.5</v>
      </c>
      <c r="B146" s="2">
        <f>'cpi_2.8'!B146</f>
        <v>102500</v>
      </c>
      <c r="C146" s="46">
        <f>'cpi_2.8'!S146</f>
        <v>-0.30681370618353682</v>
      </c>
      <c r="D146" s="18">
        <f>'cpi_2.8'!AA146</f>
        <v>-0.33195178524685548</v>
      </c>
    </row>
    <row r="147" spans="1:4" x14ac:dyDescent="0.2">
      <c r="A147" s="2">
        <f>'cpi_2.8'!I147</f>
        <v>42.5</v>
      </c>
      <c r="B147" s="2">
        <f>'cpi_2.8'!B147</f>
        <v>107500</v>
      </c>
      <c r="C147" s="46">
        <f>'cpi_2.8'!S147</f>
        <v>-0.29961538461538462</v>
      </c>
      <c r="D147" s="18">
        <f>'cpi_2.8'!AA147</f>
        <v>-0.32581982066406134</v>
      </c>
    </row>
    <row r="148" spans="1:4" x14ac:dyDescent="0.2">
      <c r="A148" s="2">
        <f>'cpi_2.8'!I148</f>
        <v>42.5</v>
      </c>
      <c r="B148" s="2">
        <f>'cpi_2.8'!B148</f>
        <v>112500</v>
      </c>
      <c r="C148" s="46">
        <f>'cpi_2.8'!S148</f>
        <v>-0.29237128898910186</v>
      </c>
      <c r="D148" s="18">
        <f>'cpi_2.8'!AA148</f>
        <v>-0.31961971968123232</v>
      </c>
    </row>
    <row r="149" spans="1:4" x14ac:dyDescent="0.2">
      <c r="A149" s="2">
        <f>'cpi_2.8'!I149</f>
        <v>42.5</v>
      </c>
      <c r="B149" s="2">
        <f>'cpi_2.8'!B149</f>
        <v>117500</v>
      </c>
      <c r="C149" s="46">
        <f>'cpi_2.8'!S149</f>
        <v>-0.28581925055106538</v>
      </c>
      <c r="D149" s="18">
        <f>'cpi_2.8'!AA149</f>
        <v>-0.31403895115964459</v>
      </c>
    </row>
    <row r="150" spans="1:4" x14ac:dyDescent="0.2">
      <c r="A150" s="2">
        <f>'cpi_2.8'!I150</f>
        <v>42.5</v>
      </c>
      <c r="B150" s="2">
        <f>'cpi_2.8'!B150</f>
        <v>122500</v>
      </c>
      <c r="C150" s="46">
        <f>'cpi_2.8'!S150</f>
        <v>-0.27955443765720445</v>
      </c>
      <c r="D150" s="18">
        <f>'cpi_2.8'!AA150</f>
        <v>-0.30870283005438226</v>
      </c>
    </row>
    <row r="151" spans="1:4" x14ac:dyDescent="0.2">
      <c r="A151" s="2">
        <f>'cpi_2.8'!I151</f>
        <v>42.5</v>
      </c>
      <c r="B151" s="2">
        <f>'cpi_2.8'!B151</f>
        <v>127500</v>
      </c>
      <c r="C151" s="46">
        <f>'cpi_2.8'!S151</f>
        <v>-0.27355836849507736</v>
      </c>
      <c r="D151" s="18">
        <f>'cpi_2.8'!AA151</f>
        <v>-0.30359561428485904</v>
      </c>
    </row>
    <row r="152" spans="1:4" x14ac:dyDescent="0.2">
      <c r="A152" s="2">
        <f>'cpi_2.8'!I152</f>
        <v>42.5</v>
      </c>
      <c r="B152" s="2">
        <f>'cpi_2.8'!B152</f>
        <v>132500</v>
      </c>
      <c r="C152" s="46">
        <f>'cpi_2.8'!S152</f>
        <v>-0.26806607019958706</v>
      </c>
      <c r="D152" s="18">
        <f>'cpi_2.8'!AA152</f>
        <v>-0.29894421129075444</v>
      </c>
    </row>
    <row r="153" spans="1:4" x14ac:dyDescent="0.2">
      <c r="A153" s="2">
        <f>'cpi_2.8'!I153</f>
        <v>42.5</v>
      </c>
      <c r="B153" s="2">
        <f>'cpi_2.8'!B153</f>
        <v>137500</v>
      </c>
      <c r="C153" s="46">
        <f>'cpi_2.8'!S153</f>
        <v>-0.26255476912706438</v>
      </c>
      <c r="D153" s="18">
        <f>'cpi_2.8'!AA153</f>
        <v>-0.29424935254321732</v>
      </c>
    </row>
    <row r="154" spans="1:4" x14ac:dyDescent="0.2">
      <c r="A154" s="2">
        <f>'cpi_2.8'!I154</f>
        <v>42.5</v>
      </c>
      <c r="B154" s="2">
        <f>'cpi_2.8'!B154</f>
        <v>142500</v>
      </c>
      <c r="C154" s="46">
        <f>'cpi_2.8'!S154</f>
        <v>-0.25726552179656537</v>
      </c>
      <c r="D154" s="18">
        <f>'cpi_2.8'!AA154</f>
        <v>-0.289743652569524</v>
      </c>
    </row>
    <row r="155" spans="1:4" x14ac:dyDescent="0.2">
      <c r="A155" s="2">
        <f>'cpi_2.8'!I155</f>
        <v>42.5</v>
      </c>
      <c r="B155" s="2">
        <f>'cpi_2.8'!B155</f>
        <v>147500</v>
      </c>
      <c r="C155" s="46">
        <f>'cpi_2.8'!S155</f>
        <v>-0.25186144383295567</v>
      </c>
      <c r="D155" s="18">
        <f>'cpi_2.8'!AA155</f>
        <v>-0.28511502762244045</v>
      </c>
    </row>
    <row r="156" spans="1:4" x14ac:dyDescent="0.2">
      <c r="A156" s="2">
        <f>'cpi_2.8'!I156</f>
        <v>42.5</v>
      </c>
      <c r="B156" s="2">
        <f>'cpi_2.8'!B156</f>
        <v>200000</v>
      </c>
      <c r="C156" s="46">
        <f>'cpi_2.8'!S156</f>
        <v>-0.20852318413294024</v>
      </c>
      <c r="D156" s="18">
        <f>'cpi_2.8'!AA156</f>
        <v>-0.24820120335209256</v>
      </c>
    </row>
    <row r="157" spans="1:4" x14ac:dyDescent="0.2">
      <c r="A157" s="2">
        <f>'cpi_2.8'!I157</f>
        <v>47.5</v>
      </c>
      <c r="B157" s="2">
        <f>'cpi_2.8'!B157</f>
        <v>2500</v>
      </c>
      <c r="C157" s="46">
        <f>'cpi_2.8'!S157</f>
        <v>-0.23239436619718309</v>
      </c>
      <c r="D157" s="18">
        <f>'cpi_2.8'!AA157</f>
        <v>-0.22767284878845612</v>
      </c>
    </row>
    <row r="158" spans="1:4" x14ac:dyDescent="0.2">
      <c r="A158" s="2">
        <f>'cpi_2.8'!I158</f>
        <v>47.5</v>
      </c>
      <c r="B158" s="2">
        <f>'cpi_2.8'!B158</f>
        <v>7500</v>
      </c>
      <c r="C158" s="46">
        <f>'cpi_2.8'!S158</f>
        <v>-0.21830985915492956</v>
      </c>
      <c r="D158" s="18">
        <f>'cpi_2.8'!AA158</f>
        <v>-0.21894598832278903</v>
      </c>
    </row>
    <row r="159" spans="1:4" x14ac:dyDescent="0.2">
      <c r="A159" s="2">
        <f>'cpi_2.8'!I159</f>
        <v>47.5</v>
      </c>
      <c r="B159" s="2">
        <f>'cpi_2.8'!B159</f>
        <v>12500</v>
      </c>
      <c r="C159" s="46">
        <f>'cpi_2.8'!S159</f>
        <v>-0.21988795518207283</v>
      </c>
      <c r="D159" s="18">
        <f>'cpi_2.8'!AA159</f>
        <v>-0.2215860469510581</v>
      </c>
    </row>
    <row r="160" spans="1:4" x14ac:dyDescent="0.2">
      <c r="A160" s="2">
        <f>'cpi_2.8'!I160</f>
        <v>47.5</v>
      </c>
      <c r="B160" s="2">
        <f>'cpi_2.8'!B160</f>
        <v>17500</v>
      </c>
      <c r="C160" s="46">
        <f>'cpi_2.8'!S160</f>
        <v>-0.22155688622754491</v>
      </c>
      <c r="D160" s="18">
        <f>'cpi_2.8'!AA160</f>
        <v>-0.22270846708643</v>
      </c>
    </row>
    <row r="161" spans="1:4" x14ac:dyDescent="0.2">
      <c r="A161" s="2">
        <f>'cpi_2.8'!I161</f>
        <v>47.5</v>
      </c>
      <c r="B161" s="2">
        <f>'cpi_2.8'!B161</f>
        <v>22500</v>
      </c>
      <c r="C161" s="46">
        <f>'cpi_2.8'!S161</f>
        <v>-0.21928460342146189</v>
      </c>
      <c r="D161" s="18">
        <f>'cpi_2.8'!AA161</f>
        <v>-0.22091394286014787</v>
      </c>
    </row>
    <row r="162" spans="1:4" x14ac:dyDescent="0.2">
      <c r="A162" s="2">
        <f>'cpi_2.8'!I162</f>
        <v>47.5</v>
      </c>
      <c r="B162" s="2">
        <f>'cpi_2.8'!B162</f>
        <v>27500</v>
      </c>
      <c r="C162" s="46">
        <f>'cpi_2.8'!S162</f>
        <v>-0.22045743329097839</v>
      </c>
      <c r="D162" s="18">
        <f>'cpi_2.8'!AA162</f>
        <v>-0.22175144664275567</v>
      </c>
    </row>
    <row r="163" spans="1:4" x14ac:dyDescent="0.2">
      <c r="A163" s="2">
        <f>'cpi_2.8'!I163</f>
        <v>47.5</v>
      </c>
      <c r="B163" s="2">
        <f>'cpi_2.8'!B163</f>
        <v>32500</v>
      </c>
      <c r="C163" s="46">
        <f>'cpi_2.8'!S163</f>
        <v>-0.24327233584499461</v>
      </c>
      <c r="D163" s="18">
        <f>'cpi_2.8'!AA163</f>
        <v>-0.24566671447412405</v>
      </c>
    </row>
    <row r="164" spans="1:4" x14ac:dyDescent="0.2">
      <c r="A164" s="2">
        <f>'cpi_2.8'!I164</f>
        <v>47.5</v>
      </c>
      <c r="B164" s="2">
        <f>'cpi_2.8'!B164</f>
        <v>37500</v>
      </c>
      <c r="C164" s="46">
        <f>'cpi_2.8'!S164</f>
        <v>-0.28424976700838772</v>
      </c>
      <c r="D164" s="18">
        <f>'cpi_2.8'!AA164</f>
        <v>-0.28886660288321819</v>
      </c>
    </row>
    <row r="165" spans="1:4" x14ac:dyDescent="0.2">
      <c r="A165" s="2">
        <f>'cpi_2.8'!I165</f>
        <v>47.5</v>
      </c>
      <c r="B165" s="2">
        <f>'cpi_2.8'!B165</f>
        <v>42500</v>
      </c>
      <c r="C165" s="46">
        <f>'cpi_2.8'!S165</f>
        <v>-0.32730263157894735</v>
      </c>
      <c r="D165" s="18">
        <f>'cpi_2.8'!AA165</f>
        <v>-0.33427905667271007</v>
      </c>
    </row>
    <row r="166" spans="1:4" x14ac:dyDescent="0.2">
      <c r="A166" s="2">
        <f>'cpi_2.8'!I166</f>
        <v>47.5</v>
      </c>
      <c r="B166" s="2">
        <f>'cpi_2.8'!B166</f>
        <v>47500</v>
      </c>
      <c r="C166" s="46">
        <f>'cpi_2.8'!S166</f>
        <v>-0.3612950699043414</v>
      </c>
      <c r="D166" s="18">
        <f>'cpi_2.8'!AA166</f>
        <v>-0.37013451135712866</v>
      </c>
    </row>
    <row r="167" spans="1:4" x14ac:dyDescent="0.2">
      <c r="A167" s="2">
        <f>'cpi_2.8'!I167</f>
        <v>47.5</v>
      </c>
      <c r="B167" s="2">
        <f>'cpi_2.8'!B167</f>
        <v>52500</v>
      </c>
      <c r="C167" s="46">
        <f>'cpi_2.8'!S167</f>
        <v>-0.37989203778677461</v>
      </c>
      <c r="D167" s="18">
        <f>'cpi_2.8'!AA167</f>
        <v>-0.39042702990220424</v>
      </c>
    </row>
    <row r="168" spans="1:4" x14ac:dyDescent="0.2">
      <c r="A168" s="2">
        <f>'cpi_2.8'!I168</f>
        <v>47.5</v>
      </c>
      <c r="B168" s="2">
        <f>'cpi_2.8'!B168</f>
        <v>57500</v>
      </c>
      <c r="C168" s="46">
        <f>'cpi_2.8'!S168</f>
        <v>-0.38028169014084506</v>
      </c>
      <c r="D168" s="18">
        <f>'cpi_2.8'!AA168</f>
        <v>-0.39249150894685186</v>
      </c>
    </row>
    <row r="169" spans="1:4" x14ac:dyDescent="0.2">
      <c r="A169" s="2">
        <f>'cpi_2.8'!I169</f>
        <v>47.5</v>
      </c>
      <c r="B169" s="2">
        <f>'cpi_2.8'!B169</f>
        <v>62500</v>
      </c>
      <c r="C169" s="46">
        <f>'cpi_2.8'!S169</f>
        <v>-0.37011779293242403</v>
      </c>
      <c r="D169" s="18">
        <f>'cpi_2.8'!AA169</f>
        <v>-0.38404217375975952</v>
      </c>
    </row>
    <row r="170" spans="1:4" x14ac:dyDescent="0.2">
      <c r="A170" s="2">
        <f>'cpi_2.8'!I170</f>
        <v>47.5</v>
      </c>
      <c r="B170" s="2">
        <f>'cpi_2.8'!B170</f>
        <v>67500</v>
      </c>
      <c r="C170" s="46">
        <f>'cpi_2.8'!S170</f>
        <v>-0.35985533453887886</v>
      </c>
      <c r="D170" s="18">
        <f>'cpi_2.8'!AA170</f>
        <v>-0.37535089623459233</v>
      </c>
    </row>
    <row r="171" spans="1:4" x14ac:dyDescent="0.2">
      <c r="A171" s="2">
        <f>'cpi_2.8'!I171</f>
        <v>47.5</v>
      </c>
      <c r="B171" s="2">
        <f>'cpi_2.8'!B171</f>
        <v>72500</v>
      </c>
      <c r="C171" s="46">
        <f>'cpi_2.8'!S171</f>
        <v>-0.35014662756598242</v>
      </c>
      <c r="D171" s="18">
        <f>'cpi_2.8'!AA171</f>
        <v>-0.36712859086914096</v>
      </c>
    </row>
    <row r="172" spans="1:4" x14ac:dyDescent="0.2">
      <c r="A172" s="2">
        <f>'cpi_2.8'!I172</f>
        <v>47.5</v>
      </c>
      <c r="B172" s="2">
        <f>'cpi_2.8'!B172</f>
        <v>77500</v>
      </c>
      <c r="C172" s="46">
        <f>'cpi_2.8'!S172</f>
        <v>-0.3409480296973158</v>
      </c>
      <c r="D172" s="18">
        <f>'cpi_2.8'!AA172</f>
        <v>-0.35933829697920144</v>
      </c>
    </row>
    <row r="173" spans="1:4" x14ac:dyDescent="0.2">
      <c r="A173" s="2">
        <f>'cpi_2.8'!I173</f>
        <v>47.5</v>
      </c>
      <c r="B173" s="2">
        <f>'cpi_2.8'!B173</f>
        <v>82500</v>
      </c>
      <c r="C173" s="46">
        <f>'cpi_2.8'!S173</f>
        <v>-0.332220367278798</v>
      </c>
      <c r="D173" s="18">
        <f>'cpi_2.8'!AA173</f>
        <v>-0.35194683839136248</v>
      </c>
    </row>
    <row r="174" spans="1:4" x14ac:dyDescent="0.2">
      <c r="A174" s="2">
        <f>'cpi_2.8'!I174</f>
        <v>47.5</v>
      </c>
      <c r="B174" s="2">
        <f>'cpi_2.8'!B174</f>
        <v>87500</v>
      </c>
      <c r="C174" s="46">
        <f>'cpi_2.8'!S174</f>
        <v>-0.32356134636264927</v>
      </c>
      <c r="D174" s="18">
        <f>'cpi_2.8'!AA174</f>
        <v>-0.34456871833223396</v>
      </c>
    </row>
    <row r="175" spans="1:4" x14ac:dyDescent="0.2">
      <c r="A175" s="2">
        <f>'cpi_2.8'!I175</f>
        <v>47.5</v>
      </c>
      <c r="B175" s="2">
        <f>'cpi_2.8'!B175</f>
        <v>92500</v>
      </c>
      <c r="C175" s="46">
        <f>'cpi_2.8'!S175</f>
        <v>-0.31567796610169491</v>
      </c>
      <c r="D175" s="18">
        <f>'cpi_2.8'!AA175</f>
        <v>-0.33789337380649981</v>
      </c>
    </row>
    <row r="176" spans="1:4" x14ac:dyDescent="0.2">
      <c r="A176" s="2">
        <f>'cpi_2.8'!I176</f>
        <v>47.5</v>
      </c>
      <c r="B176" s="2">
        <f>'cpi_2.8'!B176</f>
        <v>97500</v>
      </c>
      <c r="C176" s="46">
        <f>'cpi_2.8'!S176</f>
        <v>-0.3081695966907963</v>
      </c>
      <c r="D176" s="18">
        <f>'cpi_2.8'!AA176</f>
        <v>-0.33153557410825651</v>
      </c>
    </row>
    <row r="177" spans="1:4" x14ac:dyDescent="0.2">
      <c r="A177" s="2">
        <f>'cpi_2.8'!I177</f>
        <v>47.5</v>
      </c>
      <c r="B177" s="2">
        <f>'cpi_2.8'!B177</f>
        <v>102500</v>
      </c>
      <c r="C177" s="46">
        <f>'cpi_2.8'!S177</f>
        <v>-0.30101010101010101</v>
      </c>
      <c r="D177" s="18">
        <f>'cpi_2.8'!AA177</f>
        <v>-0.32547318732528518</v>
      </c>
    </row>
    <row r="178" spans="1:4" x14ac:dyDescent="0.2">
      <c r="A178" s="2">
        <f>'cpi_2.8'!I178</f>
        <v>47.5</v>
      </c>
      <c r="B178" s="2">
        <f>'cpi_2.8'!B178</f>
        <v>107500</v>
      </c>
      <c r="C178" s="46">
        <f>'cpi_2.8'!S178</f>
        <v>-0.29417571569595263</v>
      </c>
      <c r="D178" s="18">
        <f>'cpi_2.8'!AA178</f>
        <v>-0.31968609155121486</v>
      </c>
    </row>
    <row r="179" spans="1:4" x14ac:dyDescent="0.2">
      <c r="A179" s="2">
        <f>'cpi_2.8'!I179</f>
        <v>47.5</v>
      </c>
      <c r="B179" s="2">
        <f>'cpi_2.8'!B179</f>
        <v>112500</v>
      </c>
      <c r="C179" s="46">
        <f>'cpi_2.8'!S179</f>
        <v>-0.28812741312741313</v>
      </c>
      <c r="D179" s="18">
        <f>'cpi_2.8'!AA179</f>
        <v>-0.314604509025604</v>
      </c>
    </row>
    <row r="180" spans="1:4" x14ac:dyDescent="0.2">
      <c r="A180" s="2">
        <f>'cpi_2.8'!I180</f>
        <v>47.5</v>
      </c>
      <c r="B180" s="2">
        <f>'cpi_2.8'!B180</f>
        <v>117500</v>
      </c>
      <c r="C180" s="46">
        <f>'cpi_2.8'!S180</f>
        <v>-0.2818696883852691</v>
      </c>
      <c r="D180" s="18">
        <f>'cpi_2.8'!AA180</f>
        <v>-0.30930484101971095</v>
      </c>
    </row>
    <row r="181" spans="1:4" x14ac:dyDescent="0.2">
      <c r="A181" s="2">
        <f>'cpi_2.8'!I181</f>
        <v>47.5</v>
      </c>
      <c r="B181" s="2">
        <f>'cpi_2.8'!B181</f>
        <v>122500</v>
      </c>
      <c r="C181" s="46">
        <f>'cpi_2.8'!S181</f>
        <v>-0.27587800369685767</v>
      </c>
      <c r="D181" s="18">
        <f>'cpi_2.8'!AA181</f>
        <v>-0.30423048237451233</v>
      </c>
    </row>
    <row r="182" spans="1:4" x14ac:dyDescent="0.2">
      <c r="A182" s="2">
        <f>'cpi_2.8'!I182</f>
        <v>47.5</v>
      </c>
      <c r="B182" s="2">
        <f>'cpi_2.8'!B182</f>
        <v>127500</v>
      </c>
      <c r="C182" s="46">
        <f>'cpi_2.8'!S182</f>
        <v>-0.27013574660633483</v>
      </c>
      <c r="D182" s="18">
        <f>'cpi_2.8'!AA182</f>
        <v>-0.29936736399870645</v>
      </c>
    </row>
    <row r="183" spans="1:4" x14ac:dyDescent="0.2">
      <c r="A183" s="2">
        <f>'cpi_2.8'!I183</f>
        <v>47.5</v>
      </c>
      <c r="B183" s="2">
        <f>'cpi_2.8'!B183</f>
        <v>132500</v>
      </c>
      <c r="C183" s="46">
        <f>'cpi_2.8'!S183</f>
        <v>-0.2646276595744681</v>
      </c>
      <c r="D183" s="18">
        <f>'cpi_2.8'!AA183</f>
        <v>-0.29470256428006986</v>
      </c>
    </row>
    <row r="184" spans="1:4" x14ac:dyDescent="0.2">
      <c r="A184" s="2">
        <f>'cpi_2.8'!I184</f>
        <v>47.5</v>
      </c>
      <c r="B184" s="2">
        <f>'cpi_2.8'!B184</f>
        <v>137500</v>
      </c>
      <c r="C184" s="46">
        <f>'cpi_2.8'!S184</f>
        <v>-0.25933970460469158</v>
      </c>
      <c r="D184" s="18">
        <f>'cpi_2.8'!AA184</f>
        <v>-0.29022419443724345</v>
      </c>
    </row>
    <row r="185" spans="1:4" x14ac:dyDescent="0.2">
      <c r="A185" s="2">
        <f>'cpi_2.8'!I185</f>
        <v>47.5</v>
      </c>
      <c r="B185" s="2">
        <f>'cpi_2.8'!B185</f>
        <v>142500</v>
      </c>
      <c r="C185" s="46">
        <f>'cpi_2.8'!S185</f>
        <v>-0.25425894378194208</v>
      </c>
      <c r="D185" s="18">
        <f>'cpi_2.8'!AA185</f>
        <v>-0.28592129734805399</v>
      </c>
    </row>
    <row r="186" spans="1:4" x14ac:dyDescent="0.2">
      <c r="A186" s="2">
        <f>'cpi_2.8'!I186</f>
        <v>47.5</v>
      </c>
      <c r="B186" s="2">
        <f>'cpi_2.8'!B186</f>
        <v>147500</v>
      </c>
      <c r="C186" s="46">
        <f>'cpi_2.8'!S186</f>
        <v>-0.24937343358395989</v>
      </c>
      <c r="D186" s="18">
        <f>'cpi_2.8'!AA186</f>
        <v>-0.28178375804174072</v>
      </c>
    </row>
    <row r="187" spans="1:4" x14ac:dyDescent="0.2">
      <c r="A187" s="2">
        <f>'cpi_2.8'!I187</f>
        <v>47.5</v>
      </c>
      <c r="B187" s="2">
        <f>'cpi_2.8'!B187</f>
        <v>200000</v>
      </c>
      <c r="C187" s="46">
        <f>'cpi_2.8'!S187</f>
        <v>-0.20750782064650677</v>
      </c>
      <c r="D187" s="18">
        <f>'cpi_2.8'!AA187</f>
        <v>-0.2463277642781514</v>
      </c>
    </row>
    <row r="188" spans="1:4" x14ac:dyDescent="0.2">
      <c r="A188" s="2">
        <f>'cpi_2.8'!I188</f>
        <v>52.5</v>
      </c>
      <c r="B188" s="2">
        <f>'cpi_2.8'!B188</f>
        <v>2500</v>
      </c>
      <c r="C188" s="46">
        <f>'cpi_2.8'!S188</f>
        <v>-0.21568627450980393</v>
      </c>
      <c r="D188" s="18">
        <f>'cpi_2.8'!AA188</f>
        <v>-0.2163792646564163</v>
      </c>
    </row>
    <row r="189" spans="1:4" x14ac:dyDescent="0.2">
      <c r="A189" s="2">
        <f>'cpi_2.8'!I189</f>
        <v>52.5</v>
      </c>
      <c r="B189" s="2">
        <f>'cpi_2.8'!B189</f>
        <v>7500</v>
      </c>
      <c r="C189" s="46">
        <f>'cpi_2.8'!S189</f>
        <v>-0.20779220779220781</v>
      </c>
      <c r="D189" s="18">
        <f>'cpi_2.8'!AA189</f>
        <v>-0.20939744294314669</v>
      </c>
    </row>
    <row r="190" spans="1:4" x14ac:dyDescent="0.2">
      <c r="A190" s="2">
        <f>'cpi_2.8'!I190</f>
        <v>52.5</v>
      </c>
      <c r="B190" s="2">
        <f>'cpi_2.8'!B190</f>
        <v>12500</v>
      </c>
      <c r="C190" s="46">
        <f>'cpi_2.8'!S190</f>
        <v>-0.20233463035019456</v>
      </c>
      <c r="D190" s="18">
        <f>'cpi_2.8'!AA190</f>
        <v>-0.2043955614374256</v>
      </c>
    </row>
    <row r="191" spans="1:4" x14ac:dyDescent="0.2">
      <c r="A191" s="2">
        <f>'cpi_2.8'!I191</f>
        <v>52.5</v>
      </c>
      <c r="B191" s="2">
        <f>'cpi_2.8'!B191</f>
        <v>17500</v>
      </c>
      <c r="C191" s="46">
        <f>'cpi_2.8'!S191</f>
        <v>-0.20221606648199447</v>
      </c>
      <c r="D191" s="18">
        <f>'cpi_2.8'!AA191</f>
        <v>-0.20446568522324715</v>
      </c>
    </row>
    <row r="192" spans="1:4" x14ac:dyDescent="0.2">
      <c r="A192" s="2">
        <f>'cpi_2.8'!I192</f>
        <v>52.5</v>
      </c>
      <c r="B192" s="2">
        <f>'cpi_2.8'!B192</f>
        <v>22500</v>
      </c>
      <c r="C192" s="46">
        <f>'cpi_2.8'!S192</f>
        <v>-0.20474137931034483</v>
      </c>
      <c r="D192" s="18">
        <f>'cpi_2.8'!AA192</f>
        <v>-0.20679609207101968</v>
      </c>
    </row>
    <row r="193" spans="1:4" x14ac:dyDescent="0.2">
      <c r="A193" s="2">
        <f>'cpi_2.8'!I193</f>
        <v>52.5</v>
      </c>
      <c r="B193" s="2">
        <f>'cpi_2.8'!B193</f>
        <v>27500</v>
      </c>
      <c r="C193" s="46">
        <f>'cpi_2.8'!S193</f>
        <v>-0.20334507042253522</v>
      </c>
      <c r="D193" s="18">
        <f>'cpi_2.8'!AA193</f>
        <v>-0.20640112640339242</v>
      </c>
    </row>
    <row r="194" spans="1:4" x14ac:dyDescent="0.2">
      <c r="A194" s="2">
        <f>'cpi_2.8'!I194</f>
        <v>52.5</v>
      </c>
      <c r="B194" s="2">
        <f>'cpi_2.8'!B194</f>
        <v>32500</v>
      </c>
      <c r="C194" s="46">
        <f>'cpi_2.8'!S194</f>
        <v>-0.21162444113263784</v>
      </c>
      <c r="D194" s="18">
        <f>'cpi_2.8'!AA194</f>
        <v>-0.21464108397981463</v>
      </c>
    </row>
    <row r="195" spans="1:4" x14ac:dyDescent="0.2">
      <c r="A195" s="2">
        <f>'cpi_2.8'!I195</f>
        <v>52.5</v>
      </c>
      <c r="B195" s="2">
        <f>'cpi_2.8'!B195</f>
        <v>37500</v>
      </c>
      <c r="C195" s="46">
        <f>'cpi_2.8'!S195</f>
        <v>-0.24741602067183463</v>
      </c>
      <c r="D195" s="18">
        <f>'cpi_2.8'!AA195</f>
        <v>-0.25190849035299312</v>
      </c>
    </row>
    <row r="196" spans="1:4" x14ac:dyDescent="0.2">
      <c r="A196" s="2">
        <f>'cpi_2.8'!I196</f>
        <v>52.5</v>
      </c>
      <c r="B196" s="2">
        <f>'cpi_2.8'!B196</f>
        <v>42500</v>
      </c>
      <c r="C196" s="46">
        <f>'cpi_2.8'!S196</f>
        <v>-0.29475484606613456</v>
      </c>
      <c r="D196" s="18">
        <f>'cpi_2.8'!AA196</f>
        <v>-0.30161731870906355</v>
      </c>
    </row>
    <row r="197" spans="1:4" x14ac:dyDescent="0.2">
      <c r="A197" s="2">
        <f>'cpi_2.8'!I197</f>
        <v>52.5</v>
      </c>
      <c r="B197" s="2">
        <f>'cpi_2.8'!B197</f>
        <v>47500</v>
      </c>
      <c r="C197" s="46">
        <f>'cpi_2.8'!S197</f>
        <v>-0.33180428134556578</v>
      </c>
      <c r="D197" s="18">
        <f>'cpi_2.8'!AA197</f>
        <v>-0.34060162573179131</v>
      </c>
    </row>
    <row r="198" spans="1:4" x14ac:dyDescent="0.2">
      <c r="A198" s="2">
        <f>'cpi_2.8'!I198</f>
        <v>52.5</v>
      </c>
      <c r="B198" s="2">
        <f>'cpi_2.8'!B198</f>
        <v>52500</v>
      </c>
      <c r="C198" s="46">
        <f>'cpi_2.8'!S198</f>
        <v>-0.35938945420906571</v>
      </c>
      <c r="D198" s="18">
        <f>'cpi_2.8'!AA198</f>
        <v>-0.36978908527097676</v>
      </c>
    </row>
    <row r="199" spans="1:4" x14ac:dyDescent="0.2">
      <c r="A199" s="2">
        <f>'cpi_2.8'!I199</f>
        <v>52.5</v>
      </c>
      <c r="B199" s="2">
        <f>'cpi_2.8'!B199</f>
        <v>57500</v>
      </c>
      <c r="C199" s="46">
        <f>'cpi_2.8'!S199</f>
        <v>-0.36652173913043479</v>
      </c>
      <c r="D199" s="18">
        <f>'cpi_2.8'!AA199</f>
        <v>-0.37850714621961562</v>
      </c>
    </row>
    <row r="200" spans="1:4" x14ac:dyDescent="0.2">
      <c r="A200" s="2">
        <f>'cpi_2.8'!I200</f>
        <v>52.5</v>
      </c>
      <c r="B200" s="2">
        <f>'cpi_2.8'!B200</f>
        <v>62500</v>
      </c>
      <c r="C200" s="46">
        <f>'cpi_2.8'!S200</f>
        <v>-0.35678180286436395</v>
      </c>
      <c r="D200" s="18">
        <f>'cpi_2.8'!AA200</f>
        <v>-0.37047501749518419</v>
      </c>
    </row>
    <row r="201" spans="1:4" x14ac:dyDescent="0.2">
      <c r="A201" s="2">
        <f>'cpi_2.8'!I201</f>
        <v>52.5</v>
      </c>
      <c r="B201" s="2">
        <f>'cpi_2.8'!B201</f>
        <v>67500</v>
      </c>
      <c r="C201" s="46">
        <f>'cpi_2.8'!S201</f>
        <v>-0.34741591468416733</v>
      </c>
      <c r="D201" s="18">
        <f>'cpi_2.8'!AA201</f>
        <v>-0.36260271148465134</v>
      </c>
    </row>
    <row r="202" spans="1:4" x14ac:dyDescent="0.2">
      <c r="A202" s="2">
        <f>'cpi_2.8'!I202</f>
        <v>52.5</v>
      </c>
      <c r="B202" s="2">
        <f>'cpi_2.8'!B202</f>
        <v>72500</v>
      </c>
      <c r="C202" s="46">
        <f>'cpi_2.8'!S202</f>
        <v>-0.33905750798722045</v>
      </c>
      <c r="D202" s="18">
        <f>'cpi_2.8'!AA202</f>
        <v>-0.3556482147226806</v>
      </c>
    </row>
    <row r="203" spans="1:4" x14ac:dyDescent="0.2">
      <c r="A203" s="2">
        <f>'cpi_2.8'!I203</f>
        <v>52.5</v>
      </c>
      <c r="B203" s="2">
        <f>'cpi_2.8'!B203</f>
        <v>77500</v>
      </c>
      <c r="C203" s="46">
        <f>'cpi_2.8'!S203</f>
        <v>-0.32982866043613707</v>
      </c>
      <c r="D203" s="18">
        <f>'cpi_2.8'!AA203</f>
        <v>-0.34782010414813791</v>
      </c>
    </row>
    <row r="204" spans="1:4" x14ac:dyDescent="0.2">
      <c r="A204" s="2">
        <f>'cpi_2.8'!I204</f>
        <v>52.5</v>
      </c>
      <c r="B204" s="2">
        <f>'cpi_2.8'!B204</f>
        <v>82500</v>
      </c>
      <c r="C204" s="46">
        <f>'cpi_2.8'!S204</f>
        <v>-0.32180851063829785</v>
      </c>
      <c r="D204" s="18">
        <f>'cpi_2.8'!AA204</f>
        <v>-0.34107893104803588</v>
      </c>
    </row>
    <row r="205" spans="1:4" x14ac:dyDescent="0.2">
      <c r="A205" s="2">
        <f>'cpi_2.8'!I205</f>
        <v>52.5</v>
      </c>
      <c r="B205" s="2">
        <f>'cpi_2.8'!B205</f>
        <v>87500</v>
      </c>
      <c r="C205" s="46">
        <f>'cpi_2.8'!S205</f>
        <v>-0.31467753891771683</v>
      </c>
      <c r="D205" s="18">
        <f>'cpi_2.8'!AA205</f>
        <v>-0.33515102504983069</v>
      </c>
    </row>
    <row r="206" spans="1:4" x14ac:dyDescent="0.2">
      <c r="A206" s="2">
        <f>'cpi_2.8'!I206</f>
        <v>52.5</v>
      </c>
      <c r="B206" s="2">
        <f>'cpi_2.8'!B206</f>
        <v>92500</v>
      </c>
      <c r="C206" s="46">
        <f>'cpi_2.8'!S206</f>
        <v>-0.30666183924692253</v>
      </c>
      <c r="D206" s="18">
        <f>'cpi_2.8'!AA206</f>
        <v>-0.32834770578250133</v>
      </c>
    </row>
    <row r="207" spans="1:4" x14ac:dyDescent="0.2">
      <c r="A207" s="2">
        <f>'cpi_2.8'!I207</f>
        <v>52.5</v>
      </c>
      <c r="B207" s="2">
        <f>'cpi_2.8'!B207</f>
        <v>97500</v>
      </c>
      <c r="C207" s="46">
        <f>'cpi_2.8'!S207</f>
        <v>-0.29971691436659592</v>
      </c>
      <c r="D207" s="18">
        <f>'cpi_2.8'!AA207</f>
        <v>-0.32251029102522338</v>
      </c>
    </row>
    <row r="208" spans="1:4" x14ac:dyDescent="0.2">
      <c r="A208" s="2">
        <f>'cpi_2.8'!I208</f>
        <v>52.5</v>
      </c>
      <c r="B208" s="2">
        <f>'cpi_2.8'!B208</f>
        <v>102500</v>
      </c>
      <c r="C208" s="46">
        <f>'cpi_2.8'!S208</f>
        <v>-0.29287690179806364</v>
      </c>
      <c r="D208" s="18">
        <f>'cpi_2.8'!AA208</f>
        <v>-0.3167610581687782</v>
      </c>
    </row>
    <row r="209" spans="1:4" x14ac:dyDescent="0.2">
      <c r="A209" s="2">
        <f>'cpi_2.8'!I209</f>
        <v>52.5</v>
      </c>
      <c r="B209" s="2">
        <f>'cpi_2.8'!B209</f>
        <v>107500</v>
      </c>
      <c r="C209" s="46">
        <f>'cpi_2.8'!S209</f>
        <v>-0.28653585926928282</v>
      </c>
      <c r="D209" s="18">
        <f>'cpi_2.8'!AA209</f>
        <v>-0.31143122438772647</v>
      </c>
    </row>
    <row r="210" spans="1:4" x14ac:dyDescent="0.2">
      <c r="A210" s="2">
        <f>'cpi_2.8'!I210</f>
        <v>52.5</v>
      </c>
      <c r="B210" s="2">
        <f>'cpi_2.8'!B210</f>
        <v>112500</v>
      </c>
      <c r="C210" s="46">
        <f>'cpi_2.8'!S210</f>
        <v>-0.28046357615894041</v>
      </c>
      <c r="D210" s="18">
        <f>'cpi_2.8'!AA210</f>
        <v>-0.30632729084640137</v>
      </c>
    </row>
    <row r="211" spans="1:4" x14ac:dyDescent="0.2">
      <c r="A211" s="2">
        <f>'cpi_2.8'!I211</f>
        <v>52.5</v>
      </c>
      <c r="B211" s="2">
        <f>'cpi_2.8'!B211</f>
        <v>117500</v>
      </c>
      <c r="C211" s="46">
        <f>'cpi_2.8'!S211</f>
        <v>-0.27446532728451067</v>
      </c>
      <c r="D211" s="18">
        <f>'cpi_2.8'!AA211</f>
        <v>-0.30128558526991489</v>
      </c>
    </row>
    <row r="212" spans="1:4" x14ac:dyDescent="0.2">
      <c r="A212" s="2">
        <f>'cpi_2.8'!I212</f>
        <v>52.5</v>
      </c>
      <c r="B212" s="2">
        <f>'cpi_2.8'!B212</f>
        <v>122500</v>
      </c>
      <c r="C212" s="46">
        <f>'cpi_2.8'!S212</f>
        <v>-0.2688888888888889</v>
      </c>
      <c r="D212" s="18">
        <f>'cpi_2.8'!AA212</f>
        <v>-0.2965984238758636</v>
      </c>
    </row>
    <row r="213" spans="1:4" x14ac:dyDescent="0.2">
      <c r="A213" s="2">
        <f>'cpi_2.8'!I213</f>
        <v>52.5</v>
      </c>
      <c r="B213" s="2">
        <f>'cpi_2.8'!B213</f>
        <v>127500</v>
      </c>
      <c r="C213" s="46">
        <f>'cpi_2.8'!S213</f>
        <v>-0.26353453640323582</v>
      </c>
      <c r="D213" s="18">
        <f>'cpi_2.8'!AA213</f>
        <v>-0.29209793225730646</v>
      </c>
    </row>
    <row r="214" spans="1:4" x14ac:dyDescent="0.2">
      <c r="A214" s="2">
        <f>'cpi_2.8'!I214</f>
        <v>52.5</v>
      </c>
      <c r="B214" s="2">
        <f>'cpi_2.8'!B214</f>
        <v>132500</v>
      </c>
      <c r="C214" s="46">
        <f>'cpi_2.8'!S214</f>
        <v>-0.25823170731707318</v>
      </c>
      <c r="D214" s="18">
        <f>'cpi_2.8'!AA214</f>
        <v>-0.28764074757981961</v>
      </c>
    </row>
    <row r="215" spans="1:4" x14ac:dyDescent="0.2">
      <c r="A215" s="2">
        <f>'cpi_2.8'!I215</f>
        <v>52.5</v>
      </c>
      <c r="B215" s="2">
        <f>'cpi_2.8'!B215</f>
        <v>137500</v>
      </c>
      <c r="C215" s="46">
        <f>'cpi_2.8'!S215</f>
        <v>-0.25328947368421051</v>
      </c>
      <c r="D215" s="18">
        <f>'cpi_2.8'!AA215</f>
        <v>-0.28348665404540108</v>
      </c>
    </row>
    <row r="216" spans="1:4" x14ac:dyDescent="0.2">
      <c r="A216" s="2">
        <f>'cpi_2.8'!I216</f>
        <v>52.5</v>
      </c>
      <c r="B216" s="2">
        <f>'cpi_2.8'!B216</f>
        <v>142500</v>
      </c>
      <c r="C216" s="46">
        <f>'cpi_2.8'!S216</f>
        <v>-0.24897360703812316</v>
      </c>
      <c r="D216" s="18">
        <f>'cpi_2.8'!AA216</f>
        <v>-0.27991117014481925</v>
      </c>
    </row>
    <row r="217" spans="1:4" x14ac:dyDescent="0.2">
      <c r="A217" s="2">
        <f>'cpi_2.8'!I217</f>
        <v>52.5</v>
      </c>
      <c r="B217" s="2">
        <f>'cpi_2.8'!B217</f>
        <v>147500</v>
      </c>
      <c r="C217" s="46">
        <f>'cpi_2.8'!S217</f>
        <v>-0.24381116868163499</v>
      </c>
      <c r="D217" s="18">
        <f>'cpi_2.8'!AA217</f>
        <v>-0.27551985837094389</v>
      </c>
    </row>
    <row r="218" spans="1:4" x14ac:dyDescent="0.2">
      <c r="A218" s="2">
        <f>'cpi_2.8'!I218</f>
        <v>52.5</v>
      </c>
      <c r="B218" s="2">
        <f>'cpi_2.8'!B218</f>
        <v>200000</v>
      </c>
      <c r="C218" s="46">
        <f>'cpi_2.8'!S218</f>
        <v>-0.20438131921039962</v>
      </c>
      <c r="D218" s="18">
        <f>'cpi_2.8'!AA218</f>
        <v>-0.24242069675884223</v>
      </c>
    </row>
    <row r="219" spans="1:4" x14ac:dyDescent="0.2">
      <c r="A219" s="2">
        <f>'cpi_2.8'!I219</f>
        <v>57.5</v>
      </c>
      <c r="B219" s="2">
        <f>'cpi_2.8'!B219</f>
        <v>2500</v>
      </c>
      <c r="C219" s="46">
        <f>'cpi_2.8'!S219</f>
        <v>-0.1875</v>
      </c>
      <c r="D219" s="18">
        <f>'cpi_2.8'!AA219</f>
        <v>-0.18676569035564128</v>
      </c>
    </row>
    <row r="220" spans="1:4" x14ac:dyDescent="0.2">
      <c r="A220" s="2">
        <f>'cpi_2.8'!I220</f>
        <v>57.5</v>
      </c>
      <c r="B220" s="2">
        <f>'cpi_2.8'!B220</f>
        <v>7500</v>
      </c>
      <c r="C220" s="46">
        <f>'cpi_2.8'!S220</f>
        <v>-0.18041237113402062</v>
      </c>
      <c r="D220" s="18">
        <f>'cpi_2.8'!AA220</f>
        <v>-0.18556799623245376</v>
      </c>
    </row>
    <row r="221" spans="1:4" x14ac:dyDescent="0.2">
      <c r="A221" s="2">
        <f>'cpi_2.8'!I221</f>
        <v>57.5</v>
      </c>
      <c r="B221" s="2">
        <f>'cpi_2.8'!B221</f>
        <v>12500</v>
      </c>
      <c r="C221" s="46">
        <f>'cpi_2.8'!S221</f>
        <v>-0.18098159509202455</v>
      </c>
      <c r="D221" s="18">
        <f>'cpi_2.8'!AA221</f>
        <v>-0.18462747569399965</v>
      </c>
    </row>
    <row r="222" spans="1:4" x14ac:dyDescent="0.2">
      <c r="A222" s="2">
        <f>'cpi_2.8'!I222</f>
        <v>57.5</v>
      </c>
      <c r="B222" s="2">
        <f>'cpi_2.8'!B222</f>
        <v>17500</v>
      </c>
      <c r="C222" s="46">
        <f>'cpi_2.8'!S222</f>
        <v>-0.18260869565217391</v>
      </c>
      <c r="D222" s="18">
        <f>'cpi_2.8'!AA222</f>
        <v>-0.18777591931172133</v>
      </c>
    </row>
    <row r="223" spans="1:4" x14ac:dyDescent="0.2">
      <c r="A223" s="2">
        <f>'cpi_2.8'!I223</f>
        <v>57.5</v>
      </c>
      <c r="B223" s="2">
        <f>'cpi_2.8'!B223</f>
        <v>22500</v>
      </c>
      <c r="C223" s="46">
        <f>'cpi_2.8'!S223</f>
        <v>-0.18305084745762712</v>
      </c>
      <c r="D223" s="18">
        <f>'cpi_2.8'!AA223</f>
        <v>-0.18715950842326573</v>
      </c>
    </row>
    <row r="224" spans="1:4" x14ac:dyDescent="0.2">
      <c r="A224" s="2">
        <f>'cpi_2.8'!I224</f>
        <v>57.5</v>
      </c>
      <c r="B224" s="2">
        <f>'cpi_2.8'!B224</f>
        <v>27500</v>
      </c>
      <c r="C224" s="46">
        <f>'cpi_2.8'!S224</f>
        <v>-0.18144044321329639</v>
      </c>
      <c r="D224" s="18">
        <f>'cpi_2.8'!AA224</f>
        <v>-0.18644387226713949</v>
      </c>
    </row>
    <row r="225" spans="1:4" x14ac:dyDescent="0.2">
      <c r="A225" s="2">
        <f>'cpi_2.8'!I225</f>
        <v>57.5</v>
      </c>
      <c r="B225" s="2">
        <f>'cpi_2.8'!B225</f>
        <v>32500</v>
      </c>
      <c r="C225" s="46">
        <f>'cpi_2.8'!S225</f>
        <v>-0.18075117370892019</v>
      </c>
      <c r="D225" s="18">
        <f>'cpi_2.8'!AA225</f>
        <v>-0.18622026157653718</v>
      </c>
    </row>
    <row r="226" spans="1:4" x14ac:dyDescent="0.2">
      <c r="A226" s="2">
        <f>'cpi_2.8'!I226</f>
        <v>57.5</v>
      </c>
      <c r="B226" s="2">
        <f>'cpi_2.8'!B226</f>
        <v>37500</v>
      </c>
      <c r="C226" s="46">
        <f>'cpi_2.8'!S226</f>
        <v>-0.20630081300813008</v>
      </c>
      <c r="D226" s="18">
        <f>'cpi_2.8'!AA226</f>
        <v>-0.21226781156400093</v>
      </c>
    </row>
    <row r="227" spans="1:4" x14ac:dyDescent="0.2">
      <c r="A227" s="2">
        <f>'cpi_2.8'!I227</f>
        <v>57.5</v>
      </c>
      <c r="B227" s="2">
        <f>'cpi_2.8'!B227</f>
        <v>42500</v>
      </c>
      <c r="C227" s="46">
        <f>'cpi_2.8'!S227</f>
        <v>-0.2553763440860215</v>
      </c>
      <c r="D227" s="18">
        <f>'cpi_2.8'!AA227</f>
        <v>-0.26380017437213199</v>
      </c>
    </row>
    <row r="228" spans="1:4" x14ac:dyDescent="0.2">
      <c r="A228" s="2">
        <f>'cpi_2.8'!I228</f>
        <v>57.5</v>
      </c>
      <c r="B228" s="2">
        <f>'cpi_2.8'!B228</f>
        <v>47500</v>
      </c>
      <c r="C228" s="46">
        <f>'cpi_2.8'!S228</f>
        <v>-0.29407051282051283</v>
      </c>
      <c r="D228" s="18">
        <f>'cpi_2.8'!AA228</f>
        <v>-0.30443146043238917</v>
      </c>
    </row>
    <row r="229" spans="1:4" x14ac:dyDescent="0.2">
      <c r="A229" s="2">
        <f>'cpi_2.8'!I229</f>
        <v>57.5</v>
      </c>
      <c r="B229" s="2">
        <f>'cpi_2.8'!B229</f>
        <v>52500</v>
      </c>
      <c r="C229" s="46">
        <f>'cpi_2.8'!S229</f>
        <v>-0.3253623188405797</v>
      </c>
      <c r="D229" s="18">
        <f>'cpi_2.8'!AA229</f>
        <v>-0.33728980481155368</v>
      </c>
    </row>
    <row r="230" spans="1:4" x14ac:dyDescent="0.2">
      <c r="A230" s="2">
        <f>'cpi_2.8'!I230</f>
        <v>57.5</v>
      </c>
      <c r="B230" s="2">
        <f>'cpi_2.8'!B230</f>
        <v>57500</v>
      </c>
      <c r="C230" s="46">
        <f>'cpi_2.8'!S230</f>
        <v>-0.34429530201342284</v>
      </c>
      <c r="D230" s="18">
        <f>'cpi_2.8'!AA230</f>
        <v>-0.35752150417358436</v>
      </c>
    </row>
    <row r="231" spans="1:4" x14ac:dyDescent="0.2">
      <c r="A231" s="2">
        <f>'cpi_2.8'!I231</f>
        <v>57.5</v>
      </c>
      <c r="B231" s="2">
        <f>'cpi_2.8'!B231</f>
        <v>62500</v>
      </c>
      <c r="C231" s="46">
        <f>'cpi_2.8'!S231</f>
        <v>-0.33571428571428569</v>
      </c>
      <c r="D231" s="18">
        <f>'cpi_2.8'!AA231</f>
        <v>-0.35061957908918001</v>
      </c>
    </row>
    <row r="232" spans="1:4" x14ac:dyDescent="0.2">
      <c r="A232" s="2">
        <f>'cpi_2.8'!I232</f>
        <v>57.5</v>
      </c>
      <c r="B232" s="2">
        <f>'cpi_2.8'!B232</f>
        <v>67500</v>
      </c>
      <c r="C232" s="46">
        <f>'cpi_2.8'!S232</f>
        <v>-0.32721518987341774</v>
      </c>
      <c r="D232" s="18">
        <f>'cpi_2.8'!AA232</f>
        <v>-0.34353020646430066</v>
      </c>
    </row>
    <row r="233" spans="1:4" x14ac:dyDescent="0.2">
      <c r="A233" s="2">
        <f>'cpi_2.8'!I233</f>
        <v>57.5</v>
      </c>
      <c r="B233" s="2">
        <f>'cpi_2.8'!B233</f>
        <v>72500</v>
      </c>
      <c r="C233" s="46">
        <f>'cpi_2.8'!S233</f>
        <v>-0.31913580246913581</v>
      </c>
      <c r="D233" s="18">
        <f>'cpi_2.8'!AA233</f>
        <v>-0.33679092631472413</v>
      </c>
    </row>
    <row r="234" spans="1:4" x14ac:dyDescent="0.2">
      <c r="A234" s="2">
        <f>'cpi_2.8'!I234</f>
        <v>57.5</v>
      </c>
      <c r="B234" s="2">
        <f>'cpi_2.8'!B234</f>
        <v>77500</v>
      </c>
      <c r="C234" s="46">
        <f>'cpi_2.8'!S234</f>
        <v>-0.31144578313253013</v>
      </c>
      <c r="D234" s="18">
        <f>'cpi_2.8'!AA234</f>
        <v>-0.33037643075066925</v>
      </c>
    </row>
    <row r="235" spans="1:4" x14ac:dyDescent="0.2">
      <c r="A235" s="2">
        <f>'cpi_2.8'!I235</f>
        <v>57.5</v>
      </c>
      <c r="B235" s="2">
        <f>'cpi_2.8'!B235</f>
        <v>82500</v>
      </c>
      <c r="C235" s="46">
        <f>'cpi_2.8'!S235</f>
        <v>-0.30411764705882355</v>
      </c>
      <c r="D235" s="18">
        <f>'cpi_2.8'!AA235</f>
        <v>-0.32426379380139347</v>
      </c>
    </row>
    <row r="236" spans="1:4" x14ac:dyDescent="0.2">
      <c r="A236" s="2">
        <f>'cpi_2.8'!I236</f>
        <v>57.5</v>
      </c>
      <c r="B236" s="2">
        <f>'cpi_2.8'!B236</f>
        <v>87500</v>
      </c>
      <c r="C236" s="46">
        <f>'cpi_2.8'!S236</f>
        <v>-0.29712643678160922</v>
      </c>
      <c r="D236" s="18">
        <f>'cpi_2.8'!AA236</f>
        <v>-0.31843219763139463</v>
      </c>
    </row>
    <row r="237" spans="1:4" x14ac:dyDescent="0.2">
      <c r="A237" s="2">
        <f>'cpi_2.8'!I237</f>
        <v>57.5</v>
      </c>
      <c r="B237" s="2">
        <f>'cpi_2.8'!B237</f>
        <v>92500</v>
      </c>
      <c r="C237" s="46">
        <f>'cpi_2.8'!S237</f>
        <v>-0.29044943820224717</v>
      </c>
      <c r="D237" s="18">
        <f>'cpi_2.8'!AA237</f>
        <v>-0.31286269567128344</v>
      </c>
    </row>
    <row r="238" spans="1:4" x14ac:dyDescent="0.2">
      <c r="A238" s="2">
        <f>'cpi_2.8'!I238</f>
        <v>57.5</v>
      </c>
      <c r="B238" s="2">
        <f>'cpi_2.8'!B238</f>
        <v>97500</v>
      </c>
      <c r="C238" s="46">
        <f>'cpi_2.8'!S238</f>
        <v>-0.28406593406593406</v>
      </c>
      <c r="D238" s="18">
        <f>'cpi_2.8'!AA238</f>
        <v>-0.30753800698414419</v>
      </c>
    </row>
    <row r="239" spans="1:4" x14ac:dyDescent="0.2">
      <c r="A239" s="2">
        <f>'cpi_2.8'!I239</f>
        <v>57.5</v>
      </c>
      <c r="B239" s="2">
        <f>'cpi_2.8'!B239</f>
        <v>102500</v>
      </c>
      <c r="C239" s="46">
        <f>'cpi_2.8'!S239</f>
        <v>-0.27795698924731183</v>
      </c>
      <c r="D239" s="18">
        <f>'cpi_2.8'!AA239</f>
        <v>-0.30244233716526903</v>
      </c>
    </row>
    <row r="240" spans="1:4" x14ac:dyDescent="0.2">
      <c r="A240" s="2">
        <f>'cpi_2.8'!I240</f>
        <v>57.5</v>
      </c>
      <c r="B240" s="2">
        <f>'cpi_2.8'!B240</f>
        <v>107500</v>
      </c>
      <c r="C240" s="46">
        <f>'cpi_2.8'!S240</f>
        <v>-0.27210526315789474</v>
      </c>
      <c r="D240" s="18">
        <f>'cpi_2.8'!AA240</f>
        <v>-0.29756122186508333</v>
      </c>
    </row>
    <row r="241" spans="1:4" x14ac:dyDescent="0.2">
      <c r="A241" s="2">
        <f>'cpi_2.8'!I241</f>
        <v>57.5</v>
      </c>
      <c r="B241" s="2">
        <f>'cpi_2.8'!B241</f>
        <v>112500</v>
      </c>
      <c r="C241" s="46">
        <f>'cpi_2.8'!S241</f>
        <v>-0.26622039134912462</v>
      </c>
      <c r="D241" s="18">
        <f>'cpi_2.8'!AA241</f>
        <v>-0.29265245864095213</v>
      </c>
    </row>
    <row r="242" spans="1:4" x14ac:dyDescent="0.2">
      <c r="A242" s="2">
        <f>'cpi_2.8'!I242</f>
        <v>57.5</v>
      </c>
      <c r="B242" s="2">
        <f>'cpi_2.8'!B242</f>
        <v>117500</v>
      </c>
      <c r="C242" s="46">
        <f>'cpi_2.8'!S242</f>
        <v>-0.26084762865792127</v>
      </c>
      <c r="D242" s="18">
        <f>'cpi_2.8'!AA242</f>
        <v>-0.28817086230927685</v>
      </c>
    </row>
    <row r="243" spans="1:4" x14ac:dyDescent="0.2">
      <c r="A243" s="2">
        <f>'cpi_2.8'!I243</f>
        <v>57.5</v>
      </c>
      <c r="B243" s="2">
        <f>'cpi_2.8'!B243</f>
        <v>122500</v>
      </c>
      <c r="C243" s="46">
        <f>'cpi_2.8'!S243</f>
        <v>-0.25568743818001977</v>
      </c>
      <c r="D243" s="18">
        <f>'cpi_2.8'!AA243</f>
        <v>-0.28386657938340498</v>
      </c>
    </row>
    <row r="244" spans="1:4" x14ac:dyDescent="0.2">
      <c r="A244" s="2">
        <f>'cpi_2.8'!I244</f>
        <v>57.5</v>
      </c>
      <c r="B244" s="2">
        <f>'cpi_2.8'!B244</f>
        <v>127500</v>
      </c>
      <c r="C244" s="46">
        <f>'cpi_2.8'!S244</f>
        <v>-0.25072744907856448</v>
      </c>
      <c r="D244" s="18">
        <f>'cpi_2.8'!AA244</f>
        <v>-0.27972929094544269</v>
      </c>
    </row>
    <row r="245" spans="1:4" x14ac:dyDescent="0.2">
      <c r="A245" s="2">
        <f>'cpi_2.8'!I245</f>
        <v>57.5</v>
      </c>
      <c r="B245" s="2">
        <f>'cpi_2.8'!B245</f>
        <v>132500</v>
      </c>
      <c r="C245" s="46">
        <f>'cpi_2.8'!S245</f>
        <v>-0.24595623215984777</v>
      </c>
      <c r="D245" s="18">
        <f>'cpi_2.8'!AA245</f>
        <v>-0.27574946353271201</v>
      </c>
    </row>
    <row r="246" spans="1:4" x14ac:dyDescent="0.2">
      <c r="A246" s="2">
        <f>'cpi_2.8'!I246</f>
        <v>57.5</v>
      </c>
      <c r="B246" s="2">
        <f>'cpi_2.8'!B246</f>
        <v>137500</v>
      </c>
      <c r="C246" s="46">
        <f>'cpi_2.8'!S246</f>
        <v>-0.24136321195144725</v>
      </c>
      <c r="D246" s="18">
        <f>'cpi_2.8'!AA246</f>
        <v>-0.2719182757992617</v>
      </c>
    </row>
    <row r="247" spans="1:4" x14ac:dyDescent="0.2">
      <c r="A247" s="2">
        <f>'cpi_2.8'!I247</f>
        <v>57.5</v>
      </c>
      <c r="B247" s="2">
        <f>'cpi_2.8'!B247</f>
        <v>142500</v>
      </c>
      <c r="C247" s="46">
        <f>'cpi_2.8'!S247</f>
        <v>-0.23693858845096241</v>
      </c>
      <c r="D247" s="18">
        <f>'cpi_2.8'!AA247</f>
        <v>-0.2682275532439396</v>
      </c>
    </row>
    <row r="248" spans="1:4" x14ac:dyDescent="0.2">
      <c r="A248" s="2">
        <f>'cpi_2.8'!I248</f>
        <v>57.5</v>
      </c>
      <c r="B248" s="2">
        <f>'cpi_2.8'!B248</f>
        <v>147500</v>
      </c>
      <c r="C248" s="46">
        <f>'cpi_2.8'!S248</f>
        <v>-0.23267326732673269</v>
      </c>
      <c r="D248" s="18">
        <f>'cpi_2.8'!AA248</f>
        <v>-0.26466970998853934</v>
      </c>
    </row>
    <row r="249" spans="1:4" x14ac:dyDescent="0.2">
      <c r="A249" s="2">
        <f>'cpi_2.8'!I249</f>
        <v>57.5</v>
      </c>
      <c r="B249" s="2">
        <f>'cpi_2.8'!B249</f>
        <v>200000</v>
      </c>
      <c r="C249" s="46">
        <f>'cpi_2.8'!S249</f>
        <v>-0.19553706505295007</v>
      </c>
      <c r="D249" s="18">
        <f>'cpi_2.8'!AA249</f>
        <v>-0.23369319428368193</v>
      </c>
    </row>
    <row r="250" spans="1:4" x14ac:dyDescent="0.2">
      <c r="A250" s="2">
        <f>'cpi_2.8'!I250</f>
        <v>62.5</v>
      </c>
      <c r="B250" s="2">
        <f>'cpi_2.8'!B250</f>
        <v>2500</v>
      </c>
      <c r="C250" s="46">
        <f>'cpi_2.8'!S250</f>
        <v>-0.14285714285714285</v>
      </c>
      <c r="D250" s="18">
        <f>'cpi_2.8'!AA250</f>
        <v>-0.13697583466312965</v>
      </c>
    </row>
    <row r="251" spans="1:4" x14ac:dyDescent="0.2">
      <c r="A251" s="2">
        <f>'cpi_2.8'!I251</f>
        <v>62.5</v>
      </c>
      <c r="B251" s="2">
        <f>'cpi_2.8'!B251</f>
        <v>7500</v>
      </c>
      <c r="C251" s="46">
        <f>'cpi_2.8'!S251</f>
        <v>-0.14772727272727273</v>
      </c>
      <c r="D251" s="18">
        <f>'cpi_2.8'!AA251</f>
        <v>-0.15508123673313393</v>
      </c>
    </row>
    <row r="252" spans="1:4" x14ac:dyDescent="0.2">
      <c r="A252" s="2">
        <f>'cpi_2.8'!I252</f>
        <v>62.5</v>
      </c>
      <c r="B252" s="2">
        <f>'cpi_2.8'!B252</f>
        <v>12500</v>
      </c>
      <c r="C252" s="46">
        <f>'cpi_2.8'!S252</f>
        <v>-0.14666666666666667</v>
      </c>
      <c r="D252" s="18">
        <f>'cpi_2.8'!AA252</f>
        <v>-0.15733435343517874</v>
      </c>
    </row>
    <row r="253" spans="1:4" x14ac:dyDescent="0.2">
      <c r="A253" s="2">
        <f>'cpi_2.8'!I253</f>
        <v>62.5</v>
      </c>
      <c r="B253" s="2">
        <f>'cpi_2.8'!B253</f>
        <v>17500</v>
      </c>
      <c r="C253" s="46">
        <f>'cpi_2.8'!S253</f>
        <v>-0.15566037735849056</v>
      </c>
      <c r="D253" s="18">
        <f>'cpi_2.8'!AA253</f>
        <v>-0.16703763432653293</v>
      </c>
    </row>
    <row r="254" spans="1:4" x14ac:dyDescent="0.2">
      <c r="A254" s="2">
        <f>'cpi_2.8'!I254</f>
        <v>62.5</v>
      </c>
      <c r="B254" s="2">
        <f>'cpi_2.8'!B254</f>
        <v>22500</v>
      </c>
      <c r="C254" s="46">
        <f>'cpi_2.8'!S254</f>
        <v>-0.14814814814814814</v>
      </c>
      <c r="D254" s="18">
        <f>'cpi_2.8'!AA254</f>
        <v>-0.16008816273767837</v>
      </c>
    </row>
    <row r="255" spans="1:4" x14ac:dyDescent="0.2">
      <c r="A255" s="2">
        <f>'cpi_2.8'!I255</f>
        <v>62.5</v>
      </c>
      <c r="B255" s="2">
        <f>'cpi_2.8'!B255</f>
        <v>27500</v>
      </c>
      <c r="C255" s="46">
        <f>'cpi_2.8'!S255</f>
        <v>-0.14759036144578314</v>
      </c>
      <c r="D255" s="18">
        <f>'cpi_2.8'!AA255</f>
        <v>-0.16017110880100649</v>
      </c>
    </row>
    <row r="256" spans="1:4" x14ac:dyDescent="0.2">
      <c r="A256" s="2">
        <f>'cpi_2.8'!I256</f>
        <v>62.5</v>
      </c>
      <c r="B256" s="2">
        <f>'cpi_2.8'!B256</f>
        <v>32500</v>
      </c>
      <c r="C256" s="46">
        <f>'cpi_2.8'!S256</f>
        <v>-0.14795918367346939</v>
      </c>
      <c r="D256" s="18">
        <f>'cpi_2.8'!AA256</f>
        <v>-0.16068528975480187</v>
      </c>
    </row>
    <row r="257" spans="1:4" x14ac:dyDescent="0.2">
      <c r="A257" s="2">
        <f>'cpi_2.8'!I257</f>
        <v>62.5</v>
      </c>
      <c r="B257" s="2">
        <f>'cpi_2.8'!B257</f>
        <v>37500</v>
      </c>
      <c r="C257" s="46">
        <f>'cpi_2.8'!S257</f>
        <v>-0.15265486725663716</v>
      </c>
      <c r="D257" s="18">
        <f>'cpi_2.8'!AA257</f>
        <v>-0.16517539894915384</v>
      </c>
    </row>
    <row r="258" spans="1:4" x14ac:dyDescent="0.2">
      <c r="A258" s="2">
        <f>'cpi_2.8'!I258</f>
        <v>62.5</v>
      </c>
      <c r="B258" s="2">
        <f>'cpi_2.8'!B258</f>
        <v>42500</v>
      </c>
      <c r="C258" s="46">
        <f>'cpi_2.8'!S258</f>
        <v>-0.193359375</v>
      </c>
      <c r="D258" s="18">
        <f>'cpi_2.8'!AA258</f>
        <v>-0.20854875222111516</v>
      </c>
    </row>
    <row r="259" spans="1:4" x14ac:dyDescent="0.2">
      <c r="A259" s="2">
        <f>'cpi_2.8'!I259</f>
        <v>62.5</v>
      </c>
      <c r="B259" s="2">
        <f>'cpi_2.8'!B259</f>
        <v>47500</v>
      </c>
      <c r="C259" s="46">
        <f>'cpi_2.8'!S259</f>
        <v>-0.23170731707317074</v>
      </c>
      <c r="D259" s="18">
        <f>'cpi_2.8'!AA259</f>
        <v>-0.2486994132902291</v>
      </c>
    </row>
    <row r="260" spans="1:4" x14ac:dyDescent="0.2">
      <c r="A260" s="2">
        <f>'cpi_2.8'!I260</f>
        <v>62.5</v>
      </c>
      <c r="B260" s="2">
        <f>'cpi_2.8'!B260</f>
        <v>52500</v>
      </c>
      <c r="C260" s="46">
        <f>'cpi_2.8'!S260</f>
        <v>-0.26257861635220126</v>
      </c>
      <c r="D260" s="18">
        <f>'cpi_2.8'!AA260</f>
        <v>-0.28102195805027047</v>
      </c>
    </row>
    <row r="261" spans="1:4" x14ac:dyDescent="0.2">
      <c r="A261" s="2">
        <f>'cpi_2.8'!I261</f>
        <v>62.5</v>
      </c>
      <c r="B261" s="2">
        <f>'cpi_2.8'!B261</f>
        <v>57500</v>
      </c>
      <c r="C261" s="46">
        <f>'cpi_2.8'!S261</f>
        <v>-0.28674351585014407</v>
      </c>
      <c r="D261" s="18">
        <f>'cpi_2.8'!AA261</f>
        <v>-0.30629004134083526</v>
      </c>
    </row>
    <row r="262" spans="1:4" x14ac:dyDescent="0.2">
      <c r="A262" s="2">
        <f>'cpi_2.8'!I262</f>
        <v>62.5</v>
      </c>
      <c r="B262" s="2">
        <f>'cpi_2.8'!B262</f>
        <v>62500</v>
      </c>
      <c r="C262" s="46">
        <f>'cpi_2.8'!S262</f>
        <v>-0.28194444444444444</v>
      </c>
      <c r="D262" s="18">
        <f>'cpi_2.8'!AA262</f>
        <v>-0.30294202030483547</v>
      </c>
    </row>
    <row r="263" spans="1:4" x14ac:dyDescent="0.2">
      <c r="A263" s="2">
        <f>'cpi_2.8'!I263</f>
        <v>62.5</v>
      </c>
      <c r="B263" s="2">
        <f>'cpi_2.8'!B263</f>
        <v>67500</v>
      </c>
      <c r="C263" s="46">
        <f>'cpi_2.8'!S263</f>
        <v>-0.27702702702702703</v>
      </c>
      <c r="D263" s="18">
        <f>'cpi_2.8'!AA263</f>
        <v>-0.29917413933351017</v>
      </c>
    </row>
    <row r="264" spans="1:4" x14ac:dyDescent="0.2">
      <c r="A264" s="2">
        <f>'cpi_2.8'!I264</f>
        <v>62.5</v>
      </c>
      <c r="B264" s="2">
        <f>'cpi_2.8'!B264</f>
        <v>72500</v>
      </c>
      <c r="C264" s="46">
        <f>'cpi_2.8'!S264</f>
        <v>-0.27044854881266489</v>
      </c>
      <c r="D264" s="18">
        <f>'cpi_2.8'!AA264</f>
        <v>-0.2937460047415747</v>
      </c>
    </row>
    <row r="265" spans="1:4" x14ac:dyDescent="0.2">
      <c r="A265" s="2">
        <f>'cpi_2.8'!I265</f>
        <v>62.5</v>
      </c>
      <c r="B265" s="2">
        <f>'cpi_2.8'!B265</f>
        <v>77500</v>
      </c>
      <c r="C265" s="46">
        <f>'cpi_2.8'!S265</f>
        <v>-0.26417525773195877</v>
      </c>
      <c r="D265" s="18">
        <f>'cpi_2.8'!AA265</f>
        <v>-0.28856969082658457</v>
      </c>
    </row>
    <row r="266" spans="1:4" x14ac:dyDescent="0.2">
      <c r="A266" s="2">
        <f>'cpi_2.8'!I266</f>
        <v>62.5</v>
      </c>
      <c r="B266" s="2">
        <f>'cpi_2.8'!B266</f>
        <v>82500</v>
      </c>
      <c r="C266" s="46">
        <f>'cpi_2.8'!S266</f>
        <v>-0.25818639798488663</v>
      </c>
      <c r="D266" s="18">
        <f>'cpi_2.8'!AA266</f>
        <v>-0.28362807124527173</v>
      </c>
    </row>
    <row r="267" spans="1:4" x14ac:dyDescent="0.2">
      <c r="A267" s="2">
        <f>'cpi_2.8'!I267</f>
        <v>62.5</v>
      </c>
      <c r="B267" s="2">
        <f>'cpi_2.8'!B267</f>
        <v>87500</v>
      </c>
      <c r="C267" s="46">
        <f>'cpi_2.8'!S267</f>
        <v>-0.25</v>
      </c>
      <c r="D267" s="18">
        <f>'cpi_2.8'!AA267</f>
        <v>-0.27661634947890973</v>
      </c>
    </row>
    <row r="268" spans="1:4" x14ac:dyDescent="0.2">
      <c r="A268" s="2">
        <f>'cpi_2.8'!I268</f>
        <v>62.5</v>
      </c>
      <c r="B268" s="2">
        <f>'cpi_2.8'!B268</f>
        <v>92500</v>
      </c>
      <c r="C268" s="46">
        <f>'cpi_2.8'!S268</f>
        <v>-0.24457831325301205</v>
      </c>
      <c r="D268" s="18">
        <f>'cpi_2.8'!AA268</f>
        <v>-0.27214829429420567</v>
      </c>
    </row>
    <row r="269" spans="1:4" x14ac:dyDescent="0.2">
      <c r="A269" s="2">
        <f>'cpi_2.8'!I269</f>
        <v>62.5</v>
      </c>
      <c r="B269" s="2">
        <f>'cpi_2.8'!B269</f>
        <v>97500</v>
      </c>
      <c r="C269" s="46">
        <f>'cpi_2.8'!S269</f>
        <v>-0.23938679245283018</v>
      </c>
      <c r="D269" s="18">
        <f>'cpi_2.8'!AA269</f>
        <v>-0.26786992069753163</v>
      </c>
    </row>
    <row r="270" spans="1:4" x14ac:dyDescent="0.2">
      <c r="A270" s="2">
        <f>'cpi_2.8'!I270</f>
        <v>62.5</v>
      </c>
      <c r="B270" s="2">
        <f>'cpi_2.8'!B270</f>
        <v>102500</v>
      </c>
      <c r="C270" s="46">
        <f>'cpi_2.8'!S270</f>
        <v>-0.23441108545034642</v>
      </c>
      <c r="D270" s="18">
        <f>'cpi_2.8'!AA270</f>
        <v>-0.26376940096861756</v>
      </c>
    </row>
    <row r="271" spans="1:4" x14ac:dyDescent="0.2">
      <c r="A271" s="2">
        <f>'cpi_2.8'!I271</f>
        <v>62.5</v>
      </c>
      <c r="B271" s="2">
        <f>'cpi_2.8'!B271</f>
        <v>107500</v>
      </c>
      <c r="C271" s="46">
        <f>'cpi_2.8'!S271</f>
        <v>-0.23137697516930023</v>
      </c>
      <c r="D271" s="18">
        <f>'cpi_2.8'!AA271</f>
        <v>-0.26150667011979556</v>
      </c>
    </row>
    <row r="272" spans="1:4" x14ac:dyDescent="0.2">
      <c r="A272" s="2">
        <f>'cpi_2.8'!I272</f>
        <v>62.5</v>
      </c>
      <c r="B272" s="2">
        <f>'cpi_2.8'!B272</f>
        <v>112500</v>
      </c>
      <c r="C272" s="46">
        <f>'cpi_2.8'!S272</f>
        <v>-0.22676991150442477</v>
      </c>
      <c r="D272" s="18">
        <f>'cpi_2.8'!AA272</f>
        <v>-0.25770521926267137</v>
      </c>
    </row>
    <row r="273" spans="1:4" x14ac:dyDescent="0.2">
      <c r="A273" s="2">
        <f>'cpi_2.8'!I273</f>
        <v>62.5</v>
      </c>
      <c r="B273" s="2">
        <f>'cpi_2.8'!B273</f>
        <v>117500</v>
      </c>
      <c r="C273" s="46">
        <f>'cpi_2.8'!S273</f>
        <v>-0.22234273318872017</v>
      </c>
      <c r="D273" s="18">
        <f>'cpi_2.8'!AA273</f>
        <v>-0.25405219815701841</v>
      </c>
    </row>
    <row r="274" spans="1:4" x14ac:dyDescent="0.2">
      <c r="A274" s="2">
        <f>'cpi_2.8'!I274</f>
        <v>62.5</v>
      </c>
      <c r="B274" s="2">
        <f>'cpi_2.8'!B274</f>
        <v>122500</v>
      </c>
      <c r="C274" s="46">
        <f>'cpi_2.8'!S274</f>
        <v>-0.21808510638297873</v>
      </c>
      <c r="D274" s="18">
        <f>'cpi_2.8'!AA274</f>
        <v>-0.25053907998732666</v>
      </c>
    </row>
    <row r="275" spans="1:4" x14ac:dyDescent="0.2">
      <c r="A275" s="2">
        <f>'cpi_2.8'!I275</f>
        <v>62.5</v>
      </c>
      <c r="B275" s="2">
        <f>'cpi_2.8'!B275</f>
        <v>127500</v>
      </c>
      <c r="C275" s="46">
        <f>'cpi_2.8'!S275</f>
        <v>-0.21398747390396661</v>
      </c>
      <c r="D275" s="18">
        <f>'cpi_2.8'!AA275</f>
        <v>-0.24715797878434562</v>
      </c>
    </row>
    <row r="276" spans="1:4" x14ac:dyDescent="0.2">
      <c r="A276" s="2">
        <f>'cpi_2.8'!I276</f>
        <v>62.5</v>
      </c>
      <c r="B276" s="2">
        <f>'cpi_2.8'!B276</f>
        <v>132500</v>
      </c>
      <c r="C276" s="46">
        <f>'cpi_2.8'!S276</f>
        <v>-0.20799180327868852</v>
      </c>
      <c r="D276" s="18">
        <f>'cpi_2.8'!AA276</f>
        <v>-0.24199706033148777</v>
      </c>
    </row>
    <row r="277" spans="1:4" x14ac:dyDescent="0.2">
      <c r="A277" s="2">
        <f>'cpi_2.8'!I277</f>
        <v>62.5</v>
      </c>
      <c r="B277" s="2">
        <f>'cpi_2.8'!B277</f>
        <v>137500</v>
      </c>
      <c r="C277" s="46">
        <f>'cpi_2.8'!S277</f>
        <v>-0.20422535211267606</v>
      </c>
      <c r="D277" s="18">
        <f>'cpi_2.8'!AA277</f>
        <v>-0.2388930979585997</v>
      </c>
    </row>
    <row r="278" spans="1:4" x14ac:dyDescent="0.2">
      <c r="A278" s="2">
        <f>'cpi_2.8'!I278</f>
        <v>62.5</v>
      </c>
      <c r="B278" s="2">
        <f>'cpi_2.8'!B278</f>
        <v>142500</v>
      </c>
      <c r="C278" s="46">
        <f>'cpi_2.8'!S278</f>
        <v>-0.20059288537549408</v>
      </c>
      <c r="D278" s="18">
        <f>'cpi_2.8'!AA278</f>
        <v>-0.23589955321952982</v>
      </c>
    </row>
    <row r="279" spans="1:4" x14ac:dyDescent="0.2">
      <c r="A279" s="2">
        <f>'cpi_2.8'!I279</f>
        <v>62.5</v>
      </c>
      <c r="B279" s="2">
        <f>'cpi_2.8'!B279</f>
        <v>147500</v>
      </c>
      <c r="C279" s="46">
        <f>'cpi_2.8'!S279</f>
        <v>-0.19708737864077669</v>
      </c>
      <c r="D279" s="18">
        <f>'cpi_2.8'!AA279</f>
        <v>-0.23301063722862145</v>
      </c>
    </row>
    <row r="280" spans="1:4" x14ac:dyDescent="0.2">
      <c r="A280" s="2">
        <f>'cpi_2.8'!I280</f>
        <v>62.5</v>
      </c>
      <c r="B280" s="2">
        <f>'cpi_2.8'!B280</f>
        <v>200000</v>
      </c>
      <c r="C280" s="46">
        <f>'cpi_2.8'!S280</f>
        <v>-0.16612111292962356</v>
      </c>
      <c r="D280" s="18">
        <f>'cpi_2.8'!AA280</f>
        <v>-0.20749109127947465</v>
      </c>
    </row>
    <row r="281" spans="1:4" x14ac:dyDescent="0.2">
      <c r="A281" s="2">
        <f>'cpi_2.8'!I281</f>
        <v>65.5</v>
      </c>
      <c r="B281" s="2">
        <f>'cpi_2.8'!B281</f>
        <v>2500</v>
      </c>
      <c r="C281" s="46">
        <f>'cpi_2.8'!S281</f>
        <v>-0.125</v>
      </c>
      <c r="D281" s="18">
        <f>'cpi_2.8'!AA281</f>
        <v>-7.0589360406447241E-2</v>
      </c>
    </row>
    <row r="282" spans="1:4" x14ac:dyDescent="0.2">
      <c r="A282" s="2">
        <f>'cpi_2.8'!I282</f>
        <v>65.5</v>
      </c>
      <c r="B282" s="2">
        <f>'cpi_2.8'!B282</f>
        <v>7500</v>
      </c>
      <c r="C282" s="46">
        <f>'cpi_2.8'!S282</f>
        <v>-0.10714285714285714</v>
      </c>
      <c r="D282" s="18">
        <f>'cpi_2.8'!AA282</f>
        <v>-0.13697583466312965</v>
      </c>
    </row>
    <row r="283" spans="1:4" x14ac:dyDescent="0.2">
      <c r="A283" s="2">
        <f>'cpi_2.8'!I283</f>
        <v>65.5</v>
      </c>
      <c r="B283" s="2">
        <f>'cpi_2.8'!B283</f>
        <v>12500</v>
      </c>
      <c r="C283" s="46">
        <f>'cpi_2.8'!S283</f>
        <v>-8.3333333333333329E-2</v>
      </c>
      <c r="D283" s="18">
        <f>'cpi_2.8'!AA283</f>
        <v>-0.1093148037228453</v>
      </c>
    </row>
    <row r="284" spans="1:4" x14ac:dyDescent="0.2">
      <c r="A284" s="2">
        <f>'cpi_2.8'!I284</f>
        <v>65.5</v>
      </c>
      <c r="B284" s="2">
        <f>'cpi_2.8'!B284</f>
        <v>17500</v>
      </c>
      <c r="C284" s="46">
        <f>'cpi_2.8'!S284</f>
        <v>-5.8823529411764705E-2</v>
      </c>
      <c r="D284" s="18">
        <f>'cpi_2.8'!AA284</f>
        <v>-9.7924967453316455E-2</v>
      </c>
    </row>
    <row r="285" spans="1:4" x14ac:dyDescent="0.2">
      <c r="A285" s="2">
        <f>'cpi_2.8'!I285</f>
        <v>65.5</v>
      </c>
      <c r="B285" s="2">
        <f>'cpi_2.8'!B285</f>
        <v>22500</v>
      </c>
      <c r="C285" s="46">
        <f>'cpi_2.8'!S285</f>
        <v>-6.8181818181818177E-2</v>
      </c>
      <c r="D285" s="18">
        <f>'cpi_2.8'!AA285</f>
        <v>-0.11283529856979055</v>
      </c>
    </row>
    <row r="286" spans="1:4" x14ac:dyDescent="0.2">
      <c r="A286" s="2">
        <f>'cpi_2.8'!I286</f>
        <v>65.5</v>
      </c>
      <c r="B286" s="2">
        <f>'cpi_2.8'!B286</f>
        <v>27500</v>
      </c>
      <c r="C286" s="46">
        <f>'cpi_2.8'!S286</f>
        <v>-6.4814814814814811E-2</v>
      </c>
      <c r="D286" s="18">
        <f>'cpi_2.8'!AA286</f>
        <v>-0.10501197668769001</v>
      </c>
    </row>
    <row r="287" spans="1:4" x14ac:dyDescent="0.2">
      <c r="A287" s="2">
        <f>'cpi_2.8'!I287</f>
        <v>65.5</v>
      </c>
      <c r="B287" s="2">
        <f>'cpi_2.8'!B287</f>
        <v>32500</v>
      </c>
      <c r="C287" s="46">
        <f>'cpi_2.8'!S287</f>
        <v>-7.03125E-2</v>
      </c>
      <c r="D287" s="18">
        <f>'cpi_2.8'!AA287</f>
        <v>-0.11415548413739515</v>
      </c>
    </row>
    <row r="288" spans="1:4" x14ac:dyDescent="0.2">
      <c r="A288" s="2">
        <f>'cpi_2.8'!I288</f>
        <v>65.5</v>
      </c>
      <c r="B288" s="2">
        <f>'cpi_2.8'!B288</f>
        <v>37500</v>
      </c>
      <c r="C288" s="46">
        <f>'cpi_2.8'!S288</f>
        <v>-6.7567567567567571E-2</v>
      </c>
      <c r="D288" s="18">
        <f>'cpi_2.8'!AA288</f>
        <v>-0.10826817011969941</v>
      </c>
    </row>
    <row r="289" spans="1:4" x14ac:dyDescent="0.2">
      <c r="A289" s="2">
        <f>'cpi_2.8'!I289</f>
        <v>65.5</v>
      </c>
      <c r="B289" s="2">
        <f>'cpi_2.8'!B289</f>
        <v>42500</v>
      </c>
      <c r="C289" s="46">
        <f>'cpi_2.8'!S289</f>
        <v>-9.5238095238095233E-2</v>
      </c>
      <c r="D289" s="18">
        <f>'cpi_2.8'!AA289</f>
        <v>-0.13697583466312965</v>
      </c>
    </row>
    <row r="290" spans="1:4" x14ac:dyDescent="0.2">
      <c r="A290" s="2">
        <f>'cpi_2.8'!I290</f>
        <v>65.5</v>
      </c>
      <c r="B290" s="2">
        <f>'cpi_2.8'!B290</f>
        <v>47500</v>
      </c>
      <c r="C290" s="46">
        <f>'cpi_2.8'!S290</f>
        <v>-0.10638297872340426</v>
      </c>
      <c r="D290" s="18">
        <f>'cpi_2.8'!AA290</f>
        <v>-0.14968813824419641</v>
      </c>
    </row>
    <row r="291" spans="1:4" x14ac:dyDescent="0.2">
      <c r="A291" s="2">
        <f>'cpi_2.8'!I291</f>
        <v>65.5</v>
      </c>
      <c r="B291" s="2">
        <f>'cpi_2.8'!B291</f>
        <v>52500</v>
      </c>
      <c r="C291" s="46">
        <f>'cpi_2.8'!S291</f>
        <v>-0.11538461538461539</v>
      </c>
      <c r="D291" s="18">
        <f>'cpi_2.8'!AA291</f>
        <v>-0.15995576805967351</v>
      </c>
    </row>
    <row r="292" spans="1:4" x14ac:dyDescent="0.2">
      <c r="A292" s="2">
        <f>'cpi_2.8'!I292</f>
        <v>65.5</v>
      </c>
      <c r="B292" s="2">
        <f>'cpi_2.8'!B292</f>
        <v>57500</v>
      </c>
      <c r="C292" s="46">
        <f>'cpi_2.8'!S292</f>
        <v>-0.13157894736842105</v>
      </c>
      <c r="D292" s="18">
        <f>'cpi_2.8'!AA292</f>
        <v>-0.17657478421974718</v>
      </c>
    </row>
    <row r="293" spans="1:4" x14ac:dyDescent="0.2">
      <c r="A293" s="2">
        <f>'cpi_2.8'!I293</f>
        <v>65.5</v>
      </c>
      <c r="B293" s="2">
        <f>'cpi_2.8'!B293</f>
        <v>62500</v>
      </c>
      <c r="C293" s="46">
        <f>'cpi_2.8'!S293</f>
        <v>-0.12605042016806722</v>
      </c>
      <c r="D293" s="18">
        <f>'cpi_2.8'!AA293</f>
        <v>-0.17212161515196148</v>
      </c>
    </row>
    <row r="294" spans="1:4" x14ac:dyDescent="0.2">
      <c r="A294" s="2">
        <f>'cpi_2.8'!I294</f>
        <v>65.5</v>
      </c>
      <c r="B294" s="2">
        <f>'cpi_2.8'!B294</f>
        <v>67500</v>
      </c>
      <c r="C294" s="46">
        <f>'cpi_2.8'!S294</f>
        <v>-0.12295081967213115</v>
      </c>
      <c r="D294" s="18">
        <f>'cpi_2.8'!AA294</f>
        <v>-0.16962492036313723</v>
      </c>
    </row>
    <row r="295" spans="1:4" x14ac:dyDescent="0.2">
      <c r="A295" s="2">
        <f>'cpi_2.8'!I295</f>
        <v>65.5</v>
      </c>
      <c r="B295" s="2">
        <f>'cpi_2.8'!B295</f>
        <v>72500</v>
      </c>
      <c r="C295" s="46">
        <f>'cpi_2.8'!S295</f>
        <v>-0.12</v>
      </c>
      <c r="D295" s="18">
        <f>'cpi_2.8'!AA295</f>
        <v>-0.16724806692417668</v>
      </c>
    </row>
    <row r="296" spans="1:4" x14ac:dyDescent="0.2">
      <c r="A296" s="2">
        <f>'cpi_2.8'!I296</f>
        <v>65.5</v>
      </c>
      <c r="B296" s="2">
        <f>'cpi_2.8'!B296</f>
        <v>77500</v>
      </c>
      <c r="C296" s="46">
        <f>'cpi_2.8'!S296</f>
        <v>-0.1171875</v>
      </c>
      <c r="D296" s="18">
        <f>'cpi_2.8'!AA296</f>
        <v>-0.16498262849016754</v>
      </c>
    </row>
    <row r="297" spans="1:4" x14ac:dyDescent="0.2">
      <c r="A297" s="2">
        <f>'cpi_2.8'!I297</f>
        <v>65.5</v>
      </c>
      <c r="B297" s="2">
        <f>'cpi_2.8'!B297</f>
        <v>82500</v>
      </c>
      <c r="C297" s="46">
        <f>'cpi_2.8'!S297</f>
        <v>-0.11450381679389313</v>
      </c>
      <c r="D297" s="18">
        <f>'cpi_2.8'!AA297</f>
        <v>-0.16282095059512039</v>
      </c>
    </row>
    <row r="298" spans="1:4" x14ac:dyDescent="0.2">
      <c r="A298" s="2">
        <f>'cpi_2.8'!I298</f>
        <v>65.5</v>
      </c>
      <c r="B298" s="2">
        <f>'cpi_2.8'!B298</f>
        <v>87500</v>
      </c>
      <c r="C298" s="46">
        <f>'cpi_2.8'!S298</f>
        <v>-0.11194029850746269</v>
      </c>
      <c r="D298" s="18">
        <f>'cpi_2.8'!AA298</f>
        <v>-0.1607560642476128</v>
      </c>
    </row>
    <row r="299" spans="1:4" x14ac:dyDescent="0.2">
      <c r="A299" s="2">
        <f>'cpi_2.8'!I299</f>
        <v>65.5</v>
      </c>
      <c r="B299" s="2">
        <f>'cpi_2.8'!B299</f>
        <v>92500</v>
      </c>
      <c r="C299" s="46">
        <f>'cpi_2.8'!S299</f>
        <v>-0.10948905109489052</v>
      </c>
      <c r="D299" s="18">
        <f>'cpi_2.8'!AA299</f>
        <v>-0.15878161087882814</v>
      </c>
    </row>
    <row r="300" spans="1:4" x14ac:dyDescent="0.2">
      <c r="A300" s="2">
        <f>'cpi_2.8'!I300</f>
        <v>65.5</v>
      </c>
      <c r="B300" s="2">
        <f>'cpi_2.8'!B300</f>
        <v>97500</v>
      </c>
      <c r="C300" s="46">
        <f>'cpi_2.8'!S300</f>
        <v>-0.10714285714285714</v>
      </c>
      <c r="D300" s="18">
        <f>'cpi_2.8'!AA300</f>
        <v>-0.15689177694013429</v>
      </c>
    </row>
    <row r="301" spans="1:4" x14ac:dyDescent="0.2">
      <c r="A301" s="2">
        <f>'cpi_2.8'!I301</f>
        <v>65.5</v>
      </c>
      <c r="B301" s="2">
        <f>'cpi_2.8'!B301</f>
        <v>102500</v>
      </c>
      <c r="C301" s="46">
        <f>'cpi_2.8'!S301</f>
        <v>-0.1048951048951049</v>
      </c>
      <c r="D301" s="18">
        <f>'cpi_2.8'!AA301</f>
        <v>-0.15508123673313387</v>
      </c>
    </row>
    <row r="302" spans="1:4" x14ac:dyDescent="0.2">
      <c r="A302" s="2">
        <f>'cpi_2.8'!I302</f>
        <v>65.5</v>
      </c>
      <c r="B302" s="2">
        <f>'cpi_2.8'!B302</f>
        <v>107500</v>
      </c>
      <c r="C302" s="46">
        <f>'cpi_2.8'!S302</f>
        <v>-0.10273972602739725</v>
      </c>
      <c r="D302" s="18">
        <f>'cpi_2.8'!AA302</f>
        <v>-0.15334510228806497</v>
      </c>
    </row>
    <row r="303" spans="1:4" x14ac:dyDescent="0.2">
      <c r="A303" s="2">
        <f>'cpi_2.8'!I303</f>
        <v>65.5</v>
      </c>
      <c r="B303" s="2">
        <f>'cpi_2.8'!B303</f>
        <v>112500</v>
      </c>
      <c r="C303" s="46">
        <f>'cpi_2.8'!S303</f>
        <v>-0.10067114093959731</v>
      </c>
      <c r="D303" s="18">
        <f>'cpi_2.8'!AA303</f>
        <v>-0.15167887929715979</v>
      </c>
    </row>
    <row r="304" spans="1:4" x14ac:dyDescent="0.2">
      <c r="A304" s="2">
        <f>'cpi_2.8'!I304</f>
        <v>65.5</v>
      </c>
      <c r="B304" s="2">
        <f>'cpi_2.8'!B304</f>
        <v>117500</v>
      </c>
      <c r="C304" s="46">
        <f>'cpi_2.8'!S304</f>
        <v>-9.8684210526315791E-2</v>
      </c>
      <c r="D304" s="18">
        <f>'cpi_2.8'!AA304</f>
        <v>-0.15007842826642218</v>
      </c>
    </row>
    <row r="305" spans="1:4" x14ac:dyDescent="0.2">
      <c r="A305" s="2">
        <f>'cpi_2.8'!I305</f>
        <v>65.5</v>
      </c>
      <c r="B305" s="2">
        <f>'cpi_2.8'!B305</f>
        <v>122500</v>
      </c>
      <c r="C305" s="46">
        <f>'cpi_2.8'!S305</f>
        <v>-9.6774193548387094E-2</v>
      </c>
      <c r="D305" s="18">
        <f>'cpi_2.8'!AA305</f>
        <v>-0.14853993017880976</v>
      </c>
    </row>
    <row r="306" spans="1:4" x14ac:dyDescent="0.2">
      <c r="A306" s="2">
        <f>'cpi_2.8'!I306</f>
        <v>65.5</v>
      </c>
      <c r="B306" s="2">
        <f>'cpi_2.8'!B306</f>
        <v>127500</v>
      </c>
      <c r="C306" s="46">
        <f>'cpi_2.8'!S306</f>
        <v>-9.49367088607595E-2</v>
      </c>
      <c r="D306" s="18">
        <f>'cpi_2.8'!AA306</f>
        <v>-0.14705985606920785</v>
      </c>
    </row>
    <row r="307" spans="1:4" x14ac:dyDescent="0.2">
      <c r="A307" s="2">
        <f>'cpi_2.8'!I307</f>
        <v>65.5</v>
      </c>
      <c r="B307" s="2">
        <f>'cpi_2.8'!B307</f>
        <v>132500</v>
      </c>
      <c r="C307" s="46">
        <f>'cpi_2.8'!S307</f>
        <v>-9.3167701863354033E-2</v>
      </c>
      <c r="D307" s="18">
        <f>'cpi_2.8'!AA307</f>
        <v>-0.14563494000095764</v>
      </c>
    </row>
    <row r="308" spans="1:4" x14ac:dyDescent="0.2">
      <c r="A308" s="2">
        <f>'cpi_2.8'!I308</f>
        <v>65.5</v>
      </c>
      <c r="B308" s="2">
        <f>'cpi_2.8'!B308</f>
        <v>137500</v>
      </c>
      <c r="C308" s="46">
        <f>'cpi_2.8'!S308</f>
        <v>-9.1463414634146339E-2</v>
      </c>
      <c r="D308" s="18">
        <f>'cpi_2.8'!AA308</f>
        <v>-0.14426215500837528</v>
      </c>
    </row>
    <row r="309" spans="1:4" x14ac:dyDescent="0.2">
      <c r="A309" s="2">
        <f>'cpi_2.8'!I309</f>
        <v>65.5</v>
      </c>
      <c r="B309" s="2">
        <f>'cpi_2.8'!B309</f>
        <v>142500</v>
      </c>
      <c r="C309" s="46">
        <f>'cpi_2.8'!S309</f>
        <v>-8.9820359281437126E-2</v>
      </c>
      <c r="D309" s="18">
        <f>'cpi_2.8'!AA309</f>
        <v>-0.14293869163229261</v>
      </c>
    </row>
    <row r="310" spans="1:4" x14ac:dyDescent="0.2">
      <c r="A310" s="2">
        <f>'cpi_2.8'!I310</f>
        <v>65.5</v>
      </c>
      <c r="B310" s="2">
        <f>'cpi_2.8'!B310</f>
        <v>147500</v>
      </c>
      <c r="C310" s="46">
        <f>'cpi_2.8'!S310</f>
        <v>-8.8235294117647065E-2</v>
      </c>
      <c r="D310" s="18">
        <f>'cpi_2.8'!AA310</f>
        <v>-0.14166193872830712</v>
      </c>
    </row>
    <row r="311" spans="1:4" x14ac:dyDescent="0.2">
      <c r="A311" s="2">
        <f>'cpi_2.8'!I311</f>
        <v>65.5</v>
      </c>
      <c r="B311" s="2">
        <f>'cpi_2.8'!B311</f>
        <v>200000</v>
      </c>
      <c r="C311" s="46">
        <f>'cpi_2.8'!S311</f>
        <v>-6.965174129353234E-2</v>
      </c>
      <c r="D311" s="18">
        <f>'cpi_2.8'!AA311</f>
        <v>-0.12607656277024129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  <col min="34" max="34" width="11" bestFit="1" customWidth="1"/>
    <col min="35" max="35" width="45.33203125" bestFit="1" customWidth="1"/>
    <col min="36" max="36" width="11" bestFit="1" customWidth="1"/>
    <col min="37" max="37" width="45.33203125" bestFit="1" customWidth="1"/>
    <col min="38" max="38" width="11" bestFit="1" customWidth="1"/>
    <col min="39" max="39" width="45.33203125" bestFit="1" customWidth="1"/>
    <col min="40" max="40" width="11" bestFit="1" customWidth="1"/>
    <col min="41" max="41" width="45.33203125" bestFit="1" customWidth="1"/>
    <col min="42" max="42" width="11" bestFit="1" customWidth="1"/>
    <col min="43" max="43" width="45.33203125" bestFit="1" customWidth="1"/>
    <col min="44" max="44" width="11" bestFit="1" customWidth="1"/>
    <col min="45" max="45" width="45.33203125" bestFit="1" customWidth="1"/>
    <col min="46" max="46" width="11" bestFit="1" customWidth="1"/>
    <col min="47" max="47" width="45.33203125" bestFit="1" customWidth="1"/>
    <col min="48" max="48" width="11" bestFit="1" customWidth="1"/>
    <col min="49" max="49" width="45.33203125" bestFit="1" customWidth="1"/>
    <col min="50" max="50" width="11" bestFit="1" customWidth="1"/>
    <col min="51" max="51" width="45.33203125" bestFit="1" customWidth="1"/>
    <col min="52" max="52" width="11" bestFit="1" customWidth="1"/>
    <col min="53" max="53" width="45.33203125" bestFit="1" customWidth="1"/>
    <col min="54" max="54" width="11" bestFit="1" customWidth="1"/>
    <col min="55" max="55" width="45.33203125" bestFit="1" customWidth="1"/>
    <col min="56" max="56" width="11" bestFit="1" customWidth="1"/>
    <col min="57" max="57" width="45.33203125" bestFit="1" customWidth="1"/>
    <col min="58" max="58" width="11" bestFit="1" customWidth="1"/>
    <col min="59" max="59" width="45.33203125" bestFit="1" customWidth="1"/>
    <col min="60" max="60" width="11" bestFit="1" customWidth="1"/>
    <col min="61" max="61" width="45.33203125" bestFit="1" customWidth="1"/>
    <col min="62" max="62" width="11" bestFit="1" customWidth="1"/>
    <col min="63" max="63" width="45.33203125" bestFit="1" customWidth="1"/>
    <col min="64" max="64" width="15.6640625" bestFit="1" customWidth="1"/>
    <col min="65" max="65" width="50.16406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24">
        <v>23</v>
      </c>
      <c r="B5" s="22">
        <v>-0.2868421052631579</v>
      </c>
      <c r="C5" s="22">
        <v>-0.2868421052631579</v>
      </c>
      <c r="D5" s="22">
        <v>-0.28676470588235292</v>
      </c>
      <c r="E5" s="22">
        <v>-0.28769692423105775</v>
      </c>
      <c r="F5" s="22">
        <v>-0.3155283129013427</v>
      </c>
      <c r="G5" s="22">
        <v>-0.35513126491646779</v>
      </c>
      <c r="H5" s="22">
        <v>-0.39090909090909093</v>
      </c>
      <c r="I5" s="22">
        <v>-0.41967730620834792</v>
      </c>
      <c r="J5" s="22">
        <v>-0.43171040151754664</v>
      </c>
      <c r="K5" s="22">
        <v>-0.43081207856933451</v>
      </c>
      <c r="L5" s="22">
        <v>-0.42261904761904762</v>
      </c>
      <c r="M5" s="22">
        <v>-0.40987294865007939</v>
      </c>
      <c r="N5" s="22">
        <v>-0.3951798010711553</v>
      </c>
      <c r="O5" s="22">
        <v>-0.3814623338257016</v>
      </c>
      <c r="P5" s="22">
        <v>-0.36866523911491794</v>
      </c>
      <c r="Q5" s="22">
        <v>-0.3569290976058932</v>
      </c>
      <c r="R5" s="22">
        <v>-0.34570791527313266</v>
      </c>
      <c r="S5" s="22">
        <v>-0.33517077388672717</v>
      </c>
      <c r="T5" s="22">
        <v>-0.32525697503671069</v>
      </c>
      <c r="U5" s="22">
        <v>-0.3159127954360228</v>
      </c>
      <c r="V5" s="22">
        <v>-0.30709051297286594</v>
      </c>
      <c r="W5" s="22">
        <v>-0.29874759152215802</v>
      </c>
      <c r="X5" s="22">
        <v>-0.29071294559099436</v>
      </c>
      <c r="Y5" s="22">
        <v>-0.28322061780296109</v>
      </c>
      <c r="Z5" s="22">
        <v>-0.2761047754811119</v>
      </c>
      <c r="AA5" s="22">
        <v>-0.26951155918651137</v>
      </c>
      <c r="AB5" s="22">
        <v>-0.26306413301662707</v>
      </c>
      <c r="AC5" s="22">
        <v>-0.25691797845898923</v>
      </c>
      <c r="AD5" s="22">
        <v>-0.25105246113989638</v>
      </c>
      <c r="AE5" s="22">
        <v>-0.24544878898211175</v>
      </c>
      <c r="AF5" s="22">
        <v>-0.19888404309902513</v>
      </c>
      <c r="AG5" s="22">
        <v>-10.089446630434496</v>
      </c>
    </row>
    <row r="6" spans="1:33" x14ac:dyDescent="0.2">
      <c r="A6" s="24">
        <v>28</v>
      </c>
      <c r="B6" s="22">
        <v>-0.27607361963190186</v>
      </c>
      <c r="C6" s="22">
        <v>-0.27448979591836736</v>
      </c>
      <c r="D6" s="22">
        <v>-0.27444987775061125</v>
      </c>
      <c r="E6" s="22">
        <v>-0.27506538796861379</v>
      </c>
      <c r="F6" s="22">
        <v>-0.29070556309362278</v>
      </c>
      <c r="G6" s="22">
        <v>-0.32713651498335183</v>
      </c>
      <c r="H6" s="22">
        <v>-0.3651949271958666</v>
      </c>
      <c r="I6" s="22">
        <v>-0.39865689865689868</v>
      </c>
      <c r="J6" s="22">
        <v>-0.4193606974209953</v>
      </c>
      <c r="K6" s="22">
        <v>-0.42376005361930297</v>
      </c>
      <c r="L6" s="22">
        <v>-0.41866708780795958</v>
      </c>
      <c r="M6" s="22">
        <v>-0.40758079130172153</v>
      </c>
      <c r="N6" s="22">
        <v>-0.3937937062937063</v>
      </c>
      <c r="O6" s="22">
        <v>-0.3808114961961116</v>
      </c>
      <c r="P6" s="22">
        <v>-0.36855740387237523</v>
      </c>
      <c r="Q6" s="22">
        <v>-0.35706737120211363</v>
      </c>
      <c r="R6" s="22">
        <v>-0.34652831155521396</v>
      </c>
      <c r="S6" s="22">
        <v>-0.33619402985074626</v>
      </c>
      <c r="T6" s="22">
        <v>-0.32660705654905753</v>
      </c>
      <c r="U6" s="22">
        <v>-0.31778665413533835</v>
      </c>
      <c r="V6" s="22">
        <v>-0.30905556825977587</v>
      </c>
      <c r="W6" s="22">
        <v>-0.30093520374081495</v>
      </c>
      <c r="X6" s="22">
        <v>-0.29323063571273594</v>
      </c>
      <c r="Y6" s="22">
        <v>-0.28597122302158273</v>
      </c>
      <c r="Z6" s="22">
        <v>-0.27900495458298924</v>
      </c>
      <c r="AA6" s="22">
        <v>-0.27237001209189843</v>
      </c>
      <c r="AB6" s="22">
        <v>-0.26624015748031499</v>
      </c>
      <c r="AC6" s="22">
        <v>-0.2600538772368674</v>
      </c>
      <c r="AD6" s="22">
        <v>-0.25428033866415806</v>
      </c>
      <c r="AE6" s="22">
        <v>-0.24894165286213879</v>
      </c>
      <c r="AF6" s="22">
        <v>-0.20280401859349229</v>
      </c>
      <c r="AG6" s="22">
        <v>-9.951374887250644</v>
      </c>
    </row>
    <row r="7" spans="1:33" x14ac:dyDescent="0.2">
      <c r="A7" s="24">
        <v>33</v>
      </c>
      <c r="B7" s="22">
        <v>-0.26811594202898553</v>
      </c>
      <c r="C7" s="22">
        <v>-0.26385542168674697</v>
      </c>
      <c r="D7" s="22">
        <v>-0.26262626262626265</v>
      </c>
      <c r="E7" s="22">
        <v>-0.26210092687950565</v>
      </c>
      <c r="F7" s="22">
        <v>-0.26762820512820512</v>
      </c>
      <c r="G7" s="22">
        <v>-0.29914809960681521</v>
      </c>
      <c r="H7" s="22">
        <v>-0.33804769828064335</v>
      </c>
      <c r="I7" s="22">
        <v>-0.37457952907256126</v>
      </c>
      <c r="J7" s="22">
        <v>-0.40361702127659577</v>
      </c>
      <c r="K7" s="22">
        <v>-0.41445830085736557</v>
      </c>
      <c r="L7" s="22">
        <v>-0.41285243500549251</v>
      </c>
      <c r="M7" s="22">
        <v>-0.4043037088873338</v>
      </c>
      <c r="N7" s="22">
        <v>-0.39097363083164299</v>
      </c>
      <c r="O7" s="22">
        <v>-0.37855973813420624</v>
      </c>
      <c r="P7" s="22">
        <v>-0.36722715736040606</v>
      </c>
      <c r="Q7" s="22">
        <v>-0.35626346568174821</v>
      </c>
      <c r="R7" s="22">
        <v>-0.34593544530783027</v>
      </c>
      <c r="S7" s="22">
        <v>-0.33599651365485184</v>
      </c>
      <c r="T7" s="22">
        <v>-0.32678722803051707</v>
      </c>
      <c r="U7" s="22">
        <v>-0.31834433443344334</v>
      </c>
      <c r="V7" s="22">
        <v>-0.31007232788641842</v>
      </c>
      <c r="W7" s="22">
        <v>-0.30221932114882505</v>
      </c>
      <c r="X7" s="22">
        <v>-0.2945746306673459</v>
      </c>
      <c r="Y7" s="22">
        <v>-0.28747203579418346</v>
      </c>
      <c r="Z7" s="22">
        <v>-0.28070388349514563</v>
      </c>
      <c r="AA7" s="22">
        <v>-0.27448423049561299</v>
      </c>
      <c r="AB7" s="22">
        <v>-0.26831247102457118</v>
      </c>
      <c r="AC7" s="22">
        <v>-0.26241215143958285</v>
      </c>
      <c r="AD7" s="22">
        <v>-0.25660084313290438</v>
      </c>
      <c r="AE7" s="22">
        <v>-0.25119461337966986</v>
      </c>
      <c r="AF7" s="22">
        <v>-0.20592421277352785</v>
      </c>
      <c r="AG7" s="22">
        <v>-9.7853917860089474</v>
      </c>
    </row>
    <row r="8" spans="1:33" x14ac:dyDescent="0.2">
      <c r="A8" s="24">
        <v>38</v>
      </c>
      <c r="B8" s="22">
        <v>-0.25</v>
      </c>
      <c r="C8" s="22">
        <v>-0.25145348837209303</v>
      </c>
      <c r="D8" s="22">
        <v>-0.24825783972125434</v>
      </c>
      <c r="E8" s="22">
        <v>-0.24906832298136647</v>
      </c>
      <c r="F8" s="22">
        <v>-0.24903288201160542</v>
      </c>
      <c r="G8" s="22">
        <v>-0.26996047430830039</v>
      </c>
      <c r="H8" s="22">
        <v>-0.30756358768406961</v>
      </c>
      <c r="I8" s="22">
        <v>-0.34695652173913044</v>
      </c>
      <c r="J8" s="22">
        <v>-0.38235294117647056</v>
      </c>
      <c r="K8" s="22">
        <v>-0.40190166975881264</v>
      </c>
      <c r="L8" s="22">
        <v>-0.40524718126626191</v>
      </c>
      <c r="M8" s="22">
        <v>-0.39838576158940397</v>
      </c>
      <c r="N8" s="22">
        <v>-0.38650920736589273</v>
      </c>
      <c r="O8" s="22">
        <v>-0.37480590062111802</v>
      </c>
      <c r="P8" s="22">
        <v>-0.36379050489826675</v>
      </c>
      <c r="Q8" s="22">
        <v>-0.35340409956076135</v>
      </c>
      <c r="R8" s="22">
        <v>-0.34359430604982205</v>
      </c>
      <c r="S8" s="22">
        <v>-0.33431440443213295</v>
      </c>
      <c r="T8" s="22">
        <v>-0.32552258934592043</v>
      </c>
      <c r="U8" s="22">
        <v>-0.31718134034165574</v>
      </c>
      <c r="V8" s="22">
        <v>-0.3092568866111467</v>
      </c>
      <c r="W8" s="22">
        <v>-0.30171874999999998</v>
      </c>
      <c r="X8" s="22">
        <v>-0.29423428920073214</v>
      </c>
      <c r="Y8" s="22">
        <v>-0.28739570917759238</v>
      </c>
      <c r="Z8" s="22">
        <v>-0.2808677926616191</v>
      </c>
      <c r="AA8" s="22">
        <v>-0.27462984054669703</v>
      </c>
      <c r="AB8" s="22">
        <v>-0.26866295264623957</v>
      </c>
      <c r="AC8" s="22">
        <v>-0.26294983642311887</v>
      </c>
      <c r="AD8" s="22">
        <v>-0.25747463961558997</v>
      </c>
      <c r="AE8" s="22">
        <v>-0.25222280334728031</v>
      </c>
      <c r="AF8" s="22">
        <v>-0.20790267011197244</v>
      </c>
      <c r="AG8" s="22">
        <v>-9.5566191935663269</v>
      </c>
    </row>
    <row r="9" spans="1:33" x14ac:dyDescent="0.2">
      <c r="A9" s="24">
        <v>43</v>
      </c>
      <c r="B9" s="22">
        <v>-0.24456521739130435</v>
      </c>
      <c r="C9" s="22">
        <v>-0.23826714801444043</v>
      </c>
      <c r="D9" s="22">
        <v>-0.23650107991360692</v>
      </c>
      <c r="E9" s="22">
        <v>-0.23456790123456789</v>
      </c>
      <c r="F9" s="22">
        <v>-0.23469387755102042</v>
      </c>
      <c r="G9" s="22">
        <v>-0.24288518155053976</v>
      </c>
      <c r="H9" s="22">
        <v>-0.27616279069767441</v>
      </c>
      <c r="I9" s="22">
        <v>-0.31798561151079136</v>
      </c>
      <c r="J9" s="22">
        <v>-0.35641677255400256</v>
      </c>
      <c r="K9" s="22">
        <v>-0.38575498575498574</v>
      </c>
      <c r="L9" s="22">
        <v>-0.39502908514013751</v>
      </c>
      <c r="M9" s="22">
        <v>-0.3911290322580645</v>
      </c>
      <c r="N9" s="22">
        <v>-0.37969741337237678</v>
      </c>
      <c r="O9" s="22">
        <v>-0.36901942207484606</v>
      </c>
      <c r="P9" s="22">
        <v>-0.35865561694290976</v>
      </c>
      <c r="Q9" s="22">
        <v>-0.34841021047917597</v>
      </c>
      <c r="R9" s="22">
        <v>-0.33914559721011334</v>
      </c>
      <c r="S9" s="22">
        <v>-0.33036093418259022</v>
      </c>
      <c r="T9" s="22">
        <v>-0.32201986754966888</v>
      </c>
      <c r="U9" s="22">
        <v>-0.31408962454582157</v>
      </c>
      <c r="V9" s="22">
        <v>-0.30681370618353682</v>
      </c>
      <c r="W9" s="22">
        <v>-0.29961538461538462</v>
      </c>
      <c r="X9" s="22">
        <v>-0.29237128898910186</v>
      </c>
      <c r="Y9" s="22">
        <v>-0.28581925055106538</v>
      </c>
      <c r="Z9" s="22">
        <v>-0.27955443765720445</v>
      </c>
      <c r="AA9" s="22">
        <v>-0.27355836849507736</v>
      </c>
      <c r="AB9" s="22">
        <v>-0.26806607019958706</v>
      </c>
      <c r="AC9" s="22">
        <v>-0.26255476912706438</v>
      </c>
      <c r="AD9" s="22">
        <v>-0.25726552179656537</v>
      </c>
      <c r="AE9" s="22">
        <v>-0.25186144383295567</v>
      </c>
      <c r="AF9" s="22">
        <v>-0.20852318413294024</v>
      </c>
      <c r="AG9" s="22">
        <v>-9.3013607955091224</v>
      </c>
    </row>
    <row r="10" spans="1:33" x14ac:dyDescent="0.2">
      <c r="A10" s="24">
        <v>48</v>
      </c>
      <c r="B10" s="22">
        <v>-0.23239436619718309</v>
      </c>
      <c r="C10" s="22">
        <v>-0.21830985915492956</v>
      </c>
      <c r="D10" s="22">
        <v>-0.21988795518207283</v>
      </c>
      <c r="E10" s="22">
        <v>-0.22155688622754491</v>
      </c>
      <c r="F10" s="22">
        <v>-0.21928460342146189</v>
      </c>
      <c r="G10" s="22">
        <v>-0.22045743329097839</v>
      </c>
      <c r="H10" s="22">
        <v>-0.24327233584499461</v>
      </c>
      <c r="I10" s="22">
        <v>-0.28424976700838772</v>
      </c>
      <c r="J10" s="22">
        <v>-0.32730263157894735</v>
      </c>
      <c r="K10" s="22">
        <v>-0.3612950699043414</v>
      </c>
      <c r="L10" s="22">
        <v>-0.37989203778677461</v>
      </c>
      <c r="M10" s="22">
        <v>-0.38028169014084506</v>
      </c>
      <c r="N10" s="22">
        <v>-0.37011779293242403</v>
      </c>
      <c r="O10" s="22">
        <v>-0.35985533453887886</v>
      </c>
      <c r="P10" s="22">
        <v>-0.35014662756598242</v>
      </c>
      <c r="Q10" s="22">
        <v>-0.3409480296973158</v>
      </c>
      <c r="R10" s="22">
        <v>-0.332220367278798</v>
      </c>
      <c r="S10" s="22">
        <v>-0.32356134636264927</v>
      </c>
      <c r="T10" s="22">
        <v>-0.31567796610169491</v>
      </c>
      <c r="U10" s="22">
        <v>-0.3081695966907963</v>
      </c>
      <c r="V10" s="22">
        <v>-0.30101010101010101</v>
      </c>
      <c r="W10" s="22">
        <v>-0.29417571569595263</v>
      </c>
      <c r="X10" s="22">
        <v>-0.28812741312741313</v>
      </c>
      <c r="Y10" s="22">
        <v>-0.2818696883852691</v>
      </c>
      <c r="Z10" s="22">
        <v>-0.27587800369685767</v>
      </c>
      <c r="AA10" s="22">
        <v>-0.27013574660633483</v>
      </c>
      <c r="AB10" s="22">
        <v>-0.2646276595744681</v>
      </c>
      <c r="AC10" s="22">
        <v>-0.25933970460469158</v>
      </c>
      <c r="AD10" s="22">
        <v>-0.25425894378194208</v>
      </c>
      <c r="AE10" s="22">
        <v>-0.24937343358395989</v>
      </c>
      <c r="AF10" s="22">
        <v>-0.20750782064650677</v>
      </c>
      <c r="AG10" s="22">
        <v>-8.9551859276204979</v>
      </c>
    </row>
    <row r="11" spans="1:33" x14ac:dyDescent="0.2">
      <c r="A11" s="24">
        <v>53</v>
      </c>
      <c r="B11" s="22">
        <v>-0.21568627450980393</v>
      </c>
      <c r="C11" s="22">
        <v>-0.20779220779220781</v>
      </c>
      <c r="D11" s="22">
        <v>-0.20233463035019456</v>
      </c>
      <c r="E11" s="22">
        <v>-0.20221606648199447</v>
      </c>
      <c r="F11" s="22">
        <v>-0.20474137931034483</v>
      </c>
      <c r="G11" s="22">
        <v>-0.20334507042253522</v>
      </c>
      <c r="H11" s="22">
        <v>-0.21162444113263784</v>
      </c>
      <c r="I11" s="22">
        <v>-0.24741602067183463</v>
      </c>
      <c r="J11" s="22">
        <v>-0.29475484606613456</v>
      </c>
      <c r="K11" s="22">
        <v>-0.33180428134556578</v>
      </c>
      <c r="L11" s="22">
        <v>-0.35938945420906571</v>
      </c>
      <c r="M11" s="22">
        <v>-0.36652173913043479</v>
      </c>
      <c r="N11" s="22">
        <v>-0.35678180286436395</v>
      </c>
      <c r="O11" s="22">
        <v>-0.34741591468416733</v>
      </c>
      <c r="P11" s="22">
        <v>-0.33905750798722045</v>
      </c>
      <c r="Q11" s="22">
        <v>-0.32982866043613707</v>
      </c>
      <c r="R11" s="22">
        <v>-0.32180851063829785</v>
      </c>
      <c r="S11" s="22">
        <v>-0.31467753891771683</v>
      </c>
      <c r="T11" s="22">
        <v>-0.30666183924692253</v>
      </c>
      <c r="U11" s="22">
        <v>-0.29971691436659592</v>
      </c>
      <c r="V11" s="22">
        <v>-0.29287690179806364</v>
      </c>
      <c r="W11" s="22">
        <v>-0.28653585926928282</v>
      </c>
      <c r="X11" s="22">
        <v>-0.28046357615894041</v>
      </c>
      <c r="Y11" s="22">
        <v>-0.27446532728451067</v>
      </c>
      <c r="Z11" s="22">
        <v>-0.2688888888888889</v>
      </c>
      <c r="AA11" s="22">
        <v>-0.26353453640323582</v>
      </c>
      <c r="AB11" s="22">
        <v>-0.25823170731707318</v>
      </c>
      <c r="AC11" s="22">
        <v>-0.25328947368421051</v>
      </c>
      <c r="AD11" s="22">
        <v>-0.24897360703812316</v>
      </c>
      <c r="AE11" s="22">
        <v>-0.24381116868163499</v>
      </c>
      <c r="AF11" s="22">
        <v>-0.20438131921039962</v>
      </c>
      <c r="AG11" s="22">
        <v>-8.5390274662985401</v>
      </c>
    </row>
    <row r="12" spans="1:33" x14ac:dyDescent="0.2">
      <c r="A12" s="24">
        <v>58</v>
      </c>
      <c r="B12" s="22">
        <v>-0.1875</v>
      </c>
      <c r="C12" s="22">
        <v>-0.18041237113402062</v>
      </c>
      <c r="D12" s="22">
        <v>-0.18098159509202455</v>
      </c>
      <c r="E12" s="22">
        <v>-0.18260869565217391</v>
      </c>
      <c r="F12" s="22">
        <v>-0.18305084745762712</v>
      </c>
      <c r="G12" s="22">
        <v>-0.18144044321329639</v>
      </c>
      <c r="H12" s="22">
        <v>-0.18075117370892019</v>
      </c>
      <c r="I12" s="22">
        <v>-0.20630081300813008</v>
      </c>
      <c r="J12" s="22">
        <v>-0.2553763440860215</v>
      </c>
      <c r="K12" s="22">
        <v>-0.29407051282051283</v>
      </c>
      <c r="L12" s="22">
        <v>-0.3253623188405797</v>
      </c>
      <c r="M12" s="22">
        <v>-0.34429530201342284</v>
      </c>
      <c r="N12" s="22">
        <v>-0.33571428571428569</v>
      </c>
      <c r="O12" s="22">
        <v>-0.32721518987341774</v>
      </c>
      <c r="P12" s="22">
        <v>-0.31913580246913581</v>
      </c>
      <c r="Q12" s="22">
        <v>-0.31144578313253013</v>
      </c>
      <c r="R12" s="22">
        <v>-0.30411764705882355</v>
      </c>
      <c r="S12" s="22">
        <v>-0.29712643678160922</v>
      </c>
      <c r="T12" s="22">
        <v>-0.29044943820224717</v>
      </c>
      <c r="U12" s="22">
        <v>-0.28406593406593406</v>
      </c>
      <c r="V12" s="22">
        <v>-0.27795698924731183</v>
      </c>
      <c r="W12" s="22">
        <v>-0.27210526315789474</v>
      </c>
      <c r="X12" s="22">
        <v>-0.26622039134912462</v>
      </c>
      <c r="Y12" s="22">
        <v>-0.26084762865792127</v>
      </c>
      <c r="Z12" s="22">
        <v>-0.25568743818001977</v>
      </c>
      <c r="AA12" s="22">
        <v>-0.25072744907856448</v>
      </c>
      <c r="AB12" s="22">
        <v>-0.24595623215984777</v>
      </c>
      <c r="AC12" s="22">
        <v>-0.24136321195144725</v>
      </c>
      <c r="AD12" s="22">
        <v>-0.23693858845096241</v>
      </c>
      <c r="AE12" s="22">
        <v>-0.23267326732673269</v>
      </c>
      <c r="AF12" s="22">
        <v>-0.19553706505295007</v>
      </c>
      <c r="AG12" s="22">
        <v>-7.9074344589374901</v>
      </c>
    </row>
    <row r="13" spans="1:33" x14ac:dyDescent="0.2">
      <c r="A13" s="24">
        <v>63</v>
      </c>
      <c r="B13" s="22">
        <v>-0.14285714285714285</v>
      </c>
      <c r="C13" s="22">
        <v>-0.14772727272727273</v>
      </c>
      <c r="D13" s="22">
        <v>-0.14666666666666667</v>
      </c>
      <c r="E13" s="22">
        <v>-0.15566037735849056</v>
      </c>
      <c r="F13" s="22">
        <v>-0.14814814814814814</v>
      </c>
      <c r="G13" s="22">
        <v>-0.14759036144578314</v>
      </c>
      <c r="H13" s="22">
        <v>-0.14795918367346939</v>
      </c>
      <c r="I13" s="22">
        <v>-0.15265486725663716</v>
      </c>
      <c r="J13" s="22">
        <v>-0.193359375</v>
      </c>
      <c r="K13" s="22">
        <v>-0.23170731707317074</v>
      </c>
      <c r="L13" s="22">
        <v>-0.26257861635220126</v>
      </c>
      <c r="M13" s="22">
        <v>-0.28674351585014407</v>
      </c>
      <c r="N13" s="22">
        <v>-0.28194444444444444</v>
      </c>
      <c r="O13" s="22">
        <v>-0.27702702702702703</v>
      </c>
      <c r="P13" s="22">
        <v>-0.27044854881266489</v>
      </c>
      <c r="Q13" s="22">
        <v>-0.26417525773195877</v>
      </c>
      <c r="R13" s="22">
        <v>-0.25818639798488663</v>
      </c>
      <c r="S13" s="22">
        <v>-0.25</v>
      </c>
      <c r="T13" s="22">
        <v>-0.24457831325301205</v>
      </c>
      <c r="U13" s="22">
        <v>-0.23938679245283018</v>
      </c>
      <c r="V13" s="22">
        <v>-0.23441108545034642</v>
      </c>
      <c r="W13" s="22">
        <v>-0.23137697516930023</v>
      </c>
      <c r="X13" s="22">
        <v>-0.22676991150442477</v>
      </c>
      <c r="Y13" s="22">
        <v>-0.22234273318872017</v>
      </c>
      <c r="Z13" s="22">
        <v>-0.21808510638297873</v>
      </c>
      <c r="AA13" s="22">
        <v>-0.21398747390396661</v>
      </c>
      <c r="AB13" s="22">
        <v>-0.20799180327868852</v>
      </c>
      <c r="AC13" s="22">
        <v>-0.20422535211267606</v>
      </c>
      <c r="AD13" s="22">
        <v>-0.20059288537549408</v>
      </c>
      <c r="AE13" s="22">
        <v>-0.19708737864077669</v>
      </c>
      <c r="AF13" s="22">
        <v>-0.16612111292962356</v>
      </c>
      <c r="AG13" s="22">
        <v>-6.5723914440529452</v>
      </c>
    </row>
    <row r="14" spans="1:33" x14ac:dyDescent="0.2">
      <c r="A14" s="24">
        <v>66</v>
      </c>
      <c r="B14" s="22">
        <v>-0.125</v>
      </c>
      <c r="C14" s="22">
        <v>-0.10714285714285714</v>
      </c>
      <c r="D14" s="22">
        <v>-8.3333333333333329E-2</v>
      </c>
      <c r="E14" s="22">
        <v>-5.8823529411764705E-2</v>
      </c>
      <c r="F14" s="22">
        <v>-6.8181818181818177E-2</v>
      </c>
      <c r="G14" s="22">
        <v>-6.4814814814814811E-2</v>
      </c>
      <c r="H14" s="22">
        <v>-7.03125E-2</v>
      </c>
      <c r="I14" s="22">
        <v>-6.7567567567567571E-2</v>
      </c>
      <c r="J14" s="22">
        <v>-9.5238095238095233E-2</v>
      </c>
      <c r="K14" s="22">
        <v>-0.10638297872340426</v>
      </c>
      <c r="L14" s="22">
        <v>-0.11538461538461539</v>
      </c>
      <c r="M14" s="22">
        <v>-0.13157894736842105</v>
      </c>
      <c r="N14" s="22">
        <v>-0.12605042016806722</v>
      </c>
      <c r="O14" s="22">
        <v>-0.12295081967213115</v>
      </c>
      <c r="P14" s="22">
        <v>-0.12</v>
      </c>
      <c r="Q14" s="22">
        <v>-0.1171875</v>
      </c>
      <c r="R14" s="22">
        <v>-0.11450381679389313</v>
      </c>
      <c r="S14" s="22">
        <v>-0.11194029850746269</v>
      </c>
      <c r="T14" s="22">
        <v>-0.10948905109489052</v>
      </c>
      <c r="U14" s="22">
        <v>-0.10714285714285714</v>
      </c>
      <c r="V14" s="22">
        <v>-0.1048951048951049</v>
      </c>
      <c r="W14" s="22">
        <v>-0.10273972602739725</v>
      </c>
      <c r="X14" s="22">
        <v>-0.10067114093959731</v>
      </c>
      <c r="Y14" s="22">
        <v>-9.8684210526315791E-2</v>
      </c>
      <c r="Z14" s="22">
        <v>-9.6774193548387094E-2</v>
      </c>
      <c r="AA14" s="22">
        <v>-9.49367088607595E-2</v>
      </c>
      <c r="AB14" s="22">
        <v>-9.3167701863354033E-2</v>
      </c>
      <c r="AC14" s="22">
        <v>-9.1463414634146339E-2</v>
      </c>
      <c r="AD14" s="22">
        <v>-8.9820359281437126E-2</v>
      </c>
      <c r="AE14" s="22">
        <v>-8.8235294117647065E-2</v>
      </c>
      <c r="AF14" s="22">
        <v>-6.965174129353234E-2</v>
      </c>
      <c r="AG14" s="22">
        <v>-3.0540654165336729</v>
      </c>
    </row>
    <row r="15" spans="1:33" x14ac:dyDescent="0.2">
      <c r="A15" s="24" t="s">
        <v>26</v>
      </c>
      <c r="B15" s="22">
        <v>-2.2290346678794797</v>
      </c>
      <c r="C15" s="22">
        <v>-2.176292527206094</v>
      </c>
      <c r="D15" s="22">
        <v>-2.14180394651838</v>
      </c>
      <c r="E15" s="22">
        <v>-2.1293650184270798</v>
      </c>
      <c r="F15" s="22">
        <v>-2.1809956372051964</v>
      </c>
      <c r="G15" s="22">
        <v>-2.3119096585528829</v>
      </c>
      <c r="H15" s="22">
        <v>-2.531797729127367</v>
      </c>
      <c r="I15" s="22">
        <v>-2.8160449027002867</v>
      </c>
      <c r="J15" s="22">
        <v>-3.1594891259148099</v>
      </c>
      <c r="K15" s="22">
        <v>-3.3819472484267967</v>
      </c>
      <c r="L15" s="22">
        <v>-3.4970218794121357</v>
      </c>
      <c r="M15" s="22">
        <v>-3.520693437189871</v>
      </c>
      <c r="N15" s="22">
        <v>-3.4167625050583599</v>
      </c>
      <c r="O15" s="22">
        <v>-3.3191231766476057</v>
      </c>
      <c r="P15" s="22">
        <v>-3.225684409023879</v>
      </c>
      <c r="Q15" s="22">
        <v>-3.1356594755276341</v>
      </c>
      <c r="R15" s="22">
        <v>-3.0517483151508111</v>
      </c>
      <c r="S15" s="22">
        <v>-2.9693422765764863</v>
      </c>
      <c r="T15" s="22">
        <v>-2.8930503244106416</v>
      </c>
      <c r="U15" s="22">
        <v>-2.8217968436112955</v>
      </c>
      <c r="V15" s="22">
        <v>-2.7534391843146713</v>
      </c>
      <c r="W15" s="22">
        <v>-2.6901697903470105</v>
      </c>
      <c r="X15" s="22">
        <v>-2.627376223240411</v>
      </c>
      <c r="Y15" s="22">
        <v>-2.5680884243901225</v>
      </c>
      <c r="Z15" s="22">
        <v>-2.5115494745752023</v>
      </c>
      <c r="AA15" s="22">
        <v>-2.4578759256686582</v>
      </c>
      <c r="AB15" s="22">
        <v>-2.4043208885607714</v>
      </c>
      <c r="AC15" s="22">
        <v>-2.3545697696727945</v>
      </c>
      <c r="AD15" s="22">
        <v>-2.3072581882770731</v>
      </c>
      <c r="AE15" s="22">
        <v>-2.2608498447549077</v>
      </c>
      <c r="AF15" s="22">
        <v>-1.8672371878439702</v>
      </c>
      <c r="AG15" s="22">
        <v>-83.712298006212677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57B5-BD82-B84F-A00D-4E3DDD119CDE}">
  <dimension ref="A1:AG14"/>
  <sheetViews>
    <sheetView workbookViewId="0">
      <selection sqref="A1:XFD13"/>
    </sheetView>
  </sheetViews>
  <sheetFormatPr baseColWidth="10" defaultRowHeight="16" x14ac:dyDescent="0.2"/>
  <cols>
    <col min="1" max="1" width="21.83203125" style="5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bestFit="1" customWidth="1"/>
  </cols>
  <sheetData>
    <row r="1" spans="1:33" s="18" customFormat="1" x14ac:dyDescent="0.2">
      <c r="A1" s="53" t="s">
        <v>36</v>
      </c>
      <c r="B1" s="18" t="s">
        <v>27</v>
      </c>
    </row>
    <row r="2" spans="1:33" s="52" customFormat="1" x14ac:dyDescent="0.2">
      <c r="A2" s="50" t="s">
        <v>25</v>
      </c>
      <c r="B2" s="50">
        <v>2500</v>
      </c>
      <c r="C2" s="50">
        <v>7500</v>
      </c>
      <c r="D2" s="50">
        <v>12500</v>
      </c>
      <c r="E2" s="50">
        <v>17500</v>
      </c>
      <c r="F2" s="50">
        <v>22500</v>
      </c>
      <c r="G2" s="50">
        <v>27500</v>
      </c>
      <c r="H2" s="50">
        <v>32500</v>
      </c>
      <c r="I2" s="50">
        <v>37500</v>
      </c>
      <c r="J2" s="50">
        <v>42500</v>
      </c>
      <c r="K2" s="50">
        <v>47500</v>
      </c>
      <c r="L2" s="50">
        <v>52500</v>
      </c>
      <c r="M2" s="50">
        <v>57500</v>
      </c>
      <c r="N2" s="50">
        <v>62500</v>
      </c>
      <c r="O2" s="50">
        <v>67500</v>
      </c>
      <c r="P2" s="50">
        <v>72500</v>
      </c>
      <c r="Q2" s="50">
        <v>77500</v>
      </c>
      <c r="R2" s="50">
        <v>82500</v>
      </c>
      <c r="S2" s="50">
        <v>87500</v>
      </c>
      <c r="T2" s="50">
        <v>92500</v>
      </c>
      <c r="U2" s="50">
        <v>97500</v>
      </c>
      <c r="V2" s="50">
        <v>102500</v>
      </c>
      <c r="W2" s="50">
        <v>107500</v>
      </c>
      <c r="X2" s="50">
        <v>112500</v>
      </c>
      <c r="Y2" s="50">
        <v>117500</v>
      </c>
      <c r="Z2" s="50">
        <v>122500</v>
      </c>
      <c r="AA2" s="50">
        <v>127500</v>
      </c>
      <c r="AB2" s="50">
        <v>132500</v>
      </c>
      <c r="AC2" s="50">
        <v>137500</v>
      </c>
      <c r="AD2" s="50">
        <v>142500</v>
      </c>
      <c r="AE2" s="50">
        <v>147500</v>
      </c>
      <c r="AF2" s="50">
        <v>200000</v>
      </c>
      <c r="AG2" s="51" t="s">
        <v>26</v>
      </c>
    </row>
    <row r="3" spans="1:33" s="18" customFormat="1" x14ac:dyDescent="0.2">
      <c r="A3" s="50">
        <v>23</v>
      </c>
      <c r="B3" s="18">
        <v>-0.2868421052631579</v>
      </c>
      <c r="C3" s="18">
        <v>-0.2868421052631579</v>
      </c>
      <c r="D3" s="18">
        <v>-0.28676470588235292</v>
      </c>
      <c r="E3" s="18">
        <v>-0.28769692423105775</v>
      </c>
      <c r="F3" s="18">
        <v>-0.3155283129013427</v>
      </c>
      <c r="G3" s="18">
        <v>-0.35513126491646779</v>
      </c>
      <c r="H3" s="18">
        <v>-0.39090909090909093</v>
      </c>
      <c r="I3" s="18">
        <v>-0.41967730620834792</v>
      </c>
      <c r="J3" s="18">
        <v>-0.43171040151754664</v>
      </c>
      <c r="K3" s="18">
        <v>-0.43081207856933451</v>
      </c>
      <c r="L3" s="18">
        <v>-0.42261904761904762</v>
      </c>
      <c r="M3" s="18">
        <v>-0.40987294865007939</v>
      </c>
      <c r="N3" s="18">
        <v>-0.3951798010711553</v>
      </c>
      <c r="O3" s="18">
        <v>-0.3814623338257016</v>
      </c>
      <c r="P3" s="18">
        <v>-0.36866523911491794</v>
      </c>
      <c r="Q3" s="18">
        <v>-0.3569290976058932</v>
      </c>
      <c r="R3" s="18">
        <v>-0.34570791527313266</v>
      </c>
      <c r="S3" s="18">
        <v>-0.33517077388672717</v>
      </c>
      <c r="T3" s="18">
        <v>-0.32525697503671069</v>
      </c>
      <c r="U3" s="18">
        <v>-0.3159127954360228</v>
      </c>
      <c r="V3" s="18">
        <v>-0.30709051297286594</v>
      </c>
      <c r="W3" s="18">
        <v>-0.29874759152215802</v>
      </c>
      <c r="X3" s="18">
        <v>-0.29071294559099436</v>
      </c>
      <c r="Y3" s="18">
        <v>-0.28322061780296109</v>
      </c>
      <c r="Z3" s="18">
        <v>-0.2761047754811119</v>
      </c>
      <c r="AA3" s="18">
        <v>-0.26951155918651137</v>
      </c>
      <c r="AB3" s="18">
        <v>-0.26306413301662707</v>
      </c>
      <c r="AC3" s="18">
        <v>-0.25691797845898923</v>
      </c>
      <c r="AD3" s="18">
        <v>-0.25105246113989638</v>
      </c>
      <c r="AE3" s="18">
        <v>-0.24544878898211175</v>
      </c>
      <c r="AF3" s="18">
        <v>-0.19888404309902513</v>
      </c>
      <c r="AG3" s="48">
        <v>-10.089446630434496</v>
      </c>
    </row>
    <row r="4" spans="1:33" s="18" customFormat="1" x14ac:dyDescent="0.2">
      <c r="A4" s="50">
        <v>28</v>
      </c>
      <c r="B4" s="18">
        <v>-0.27607361963190186</v>
      </c>
      <c r="C4" s="18">
        <v>-0.27448979591836736</v>
      </c>
      <c r="D4" s="18">
        <v>-0.27444987775061125</v>
      </c>
      <c r="E4" s="18">
        <v>-0.27506538796861379</v>
      </c>
      <c r="F4" s="18">
        <v>-0.29070556309362278</v>
      </c>
      <c r="G4" s="18">
        <v>-0.32713651498335183</v>
      </c>
      <c r="H4" s="18">
        <v>-0.3651949271958666</v>
      </c>
      <c r="I4" s="18">
        <v>-0.39865689865689868</v>
      </c>
      <c r="J4" s="18">
        <v>-0.4193606974209953</v>
      </c>
      <c r="K4" s="18">
        <v>-0.42376005361930297</v>
      </c>
      <c r="L4" s="18">
        <v>-0.41866708780795958</v>
      </c>
      <c r="M4" s="18">
        <v>-0.40758079130172153</v>
      </c>
      <c r="N4" s="18">
        <v>-0.3937937062937063</v>
      </c>
      <c r="O4" s="18">
        <v>-0.3808114961961116</v>
      </c>
      <c r="P4" s="18">
        <v>-0.36855740387237523</v>
      </c>
      <c r="Q4" s="18">
        <v>-0.35706737120211363</v>
      </c>
      <c r="R4" s="18">
        <v>-0.34652831155521396</v>
      </c>
      <c r="S4" s="18">
        <v>-0.33619402985074626</v>
      </c>
      <c r="T4" s="18">
        <v>-0.32660705654905753</v>
      </c>
      <c r="U4" s="18">
        <v>-0.31778665413533835</v>
      </c>
      <c r="V4" s="18">
        <v>-0.30905556825977587</v>
      </c>
      <c r="W4" s="18">
        <v>-0.30093520374081495</v>
      </c>
      <c r="X4" s="18">
        <v>-0.29323063571273594</v>
      </c>
      <c r="Y4" s="18">
        <v>-0.28597122302158273</v>
      </c>
      <c r="Z4" s="18">
        <v>-0.27900495458298924</v>
      </c>
      <c r="AA4" s="18">
        <v>-0.27237001209189843</v>
      </c>
      <c r="AB4" s="18">
        <v>-0.26624015748031499</v>
      </c>
      <c r="AC4" s="18">
        <v>-0.2600538772368674</v>
      </c>
      <c r="AD4" s="18">
        <v>-0.25428033866415806</v>
      </c>
      <c r="AE4" s="18">
        <v>-0.24894165286213879</v>
      </c>
      <c r="AF4" s="18">
        <v>-0.20280401859349229</v>
      </c>
      <c r="AG4" s="48">
        <v>-9.951374887250644</v>
      </c>
    </row>
    <row r="5" spans="1:33" s="18" customFormat="1" x14ac:dyDescent="0.2">
      <c r="A5" s="50">
        <v>33</v>
      </c>
      <c r="B5" s="18">
        <v>-0.26811594202898553</v>
      </c>
      <c r="C5" s="18">
        <v>-0.26385542168674697</v>
      </c>
      <c r="D5" s="18">
        <v>-0.26262626262626265</v>
      </c>
      <c r="E5" s="18">
        <v>-0.26210092687950565</v>
      </c>
      <c r="F5" s="18">
        <v>-0.26762820512820512</v>
      </c>
      <c r="G5" s="18">
        <v>-0.29914809960681521</v>
      </c>
      <c r="H5" s="18">
        <v>-0.33804769828064335</v>
      </c>
      <c r="I5" s="18">
        <v>-0.37457952907256126</v>
      </c>
      <c r="J5" s="18">
        <v>-0.40361702127659577</v>
      </c>
      <c r="K5" s="18">
        <v>-0.41445830085736557</v>
      </c>
      <c r="L5" s="18">
        <v>-0.41285243500549251</v>
      </c>
      <c r="M5" s="18">
        <v>-0.4043037088873338</v>
      </c>
      <c r="N5" s="18">
        <v>-0.39097363083164299</v>
      </c>
      <c r="O5" s="18">
        <v>-0.37855973813420624</v>
      </c>
      <c r="P5" s="18">
        <v>-0.36722715736040606</v>
      </c>
      <c r="Q5" s="18">
        <v>-0.35626346568174821</v>
      </c>
      <c r="R5" s="18">
        <v>-0.34593544530783027</v>
      </c>
      <c r="S5" s="18">
        <v>-0.33599651365485184</v>
      </c>
      <c r="T5" s="18">
        <v>-0.32678722803051707</v>
      </c>
      <c r="U5" s="18">
        <v>-0.31834433443344334</v>
      </c>
      <c r="V5" s="18">
        <v>-0.31007232788641842</v>
      </c>
      <c r="W5" s="18">
        <v>-0.30221932114882505</v>
      </c>
      <c r="X5" s="18">
        <v>-0.2945746306673459</v>
      </c>
      <c r="Y5" s="18">
        <v>-0.28747203579418346</v>
      </c>
      <c r="Z5" s="18">
        <v>-0.28070388349514563</v>
      </c>
      <c r="AA5" s="18">
        <v>-0.27448423049561299</v>
      </c>
      <c r="AB5" s="18">
        <v>-0.26831247102457118</v>
      </c>
      <c r="AC5" s="18">
        <v>-0.26241215143958285</v>
      </c>
      <c r="AD5" s="18">
        <v>-0.25660084313290438</v>
      </c>
      <c r="AE5" s="18">
        <v>-0.25119461337966986</v>
      </c>
      <c r="AF5" s="18">
        <v>-0.20592421277352785</v>
      </c>
      <c r="AG5" s="48">
        <v>-9.7853917860089474</v>
      </c>
    </row>
    <row r="6" spans="1:33" s="18" customFormat="1" x14ac:dyDescent="0.2">
      <c r="A6" s="50">
        <v>38</v>
      </c>
      <c r="B6" s="18">
        <v>-0.25</v>
      </c>
      <c r="C6" s="18">
        <v>-0.25145348837209303</v>
      </c>
      <c r="D6" s="18">
        <v>-0.24825783972125434</v>
      </c>
      <c r="E6" s="18">
        <v>-0.24906832298136647</v>
      </c>
      <c r="F6" s="18">
        <v>-0.24903288201160542</v>
      </c>
      <c r="G6" s="18">
        <v>-0.26996047430830039</v>
      </c>
      <c r="H6" s="18">
        <v>-0.30756358768406961</v>
      </c>
      <c r="I6" s="18">
        <v>-0.34695652173913044</v>
      </c>
      <c r="J6" s="18">
        <v>-0.38235294117647056</v>
      </c>
      <c r="K6" s="18">
        <v>-0.40190166975881264</v>
      </c>
      <c r="L6" s="18">
        <v>-0.40524718126626191</v>
      </c>
      <c r="M6" s="18">
        <v>-0.39838576158940397</v>
      </c>
      <c r="N6" s="18">
        <v>-0.38650920736589273</v>
      </c>
      <c r="O6" s="18">
        <v>-0.37480590062111802</v>
      </c>
      <c r="P6" s="18">
        <v>-0.36379050489826675</v>
      </c>
      <c r="Q6" s="18">
        <v>-0.35340409956076135</v>
      </c>
      <c r="R6" s="18">
        <v>-0.34359430604982205</v>
      </c>
      <c r="S6" s="18">
        <v>-0.33431440443213295</v>
      </c>
      <c r="T6" s="18">
        <v>-0.32552258934592043</v>
      </c>
      <c r="U6" s="18">
        <v>-0.31718134034165574</v>
      </c>
      <c r="V6" s="18">
        <v>-0.3092568866111467</v>
      </c>
      <c r="W6" s="18">
        <v>-0.30171874999999998</v>
      </c>
      <c r="X6" s="18">
        <v>-0.29423428920073214</v>
      </c>
      <c r="Y6" s="18">
        <v>-0.28739570917759238</v>
      </c>
      <c r="Z6" s="18">
        <v>-0.2808677926616191</v>
      </c>
      <c r="AA6" s="18">
        <v>-0.27462984054669703</v>
      </c>
      <c r="AB6" s="18">
        <v>-0.26866295264623957</v>
      </c>
      <c r="AC6" s="18">
        <v>-0.26294983642311887</v>
      </c>
      <c r="AD6" s="18">
        <v>-0.25747463961558997</v>
      </c>
      <c r="AE6" s="18">
        <v>-0.25222280334728031</v>
      </c>
      <c r="AF6" s="18">
        <v>-0.20790267011197244</v>
      </c>
      <c r="AG6" s="48">
        <v>-9.5566191935663269</v>
      </c>
    </row>
    <row r="7" spans="1:33" s="18" customFormat="1" x14ac:dyDescent="0.2">
      <c r="A7" s="50">
        <v>43</v>
      </c>
      <c r="B7" s="18">
        <v>-0.24456521739130435</v>
      </c>
      <c r="C7" s="18">
        <v>-0.23826714801444043</v>
      </c>
      <c r="D7" s="18">
        <v>-0.23650107991360692</v>
      </c>
      <c r="E7" s="18">
        <v>-0.23456790123456789</v>
      </c>
      <c r="F7" s="18">
        <v>-0.23469387755102042</v>
      </c>
      <c r="G7" s="18">
        <v>-0.24288518155053976</v>
      </c>
      <c r="H7" s="18">
        <v>-0.27616279069767441</v>
      </c>
      <c r="I7" s="18">
        <v>-0.31798561151079136</v>
      </c>
      <c r="J7" s="18">
        <v>-0.35641677255400256</v>
      </c>
      <c r="K7" s="18">
        <v>-0.38575498575498574</v>
      </c>
      <c r="L7" s="18">
        <v>-0.39502908514013751</v>
      </c>
      <c r="M7" s="18">
        <v>-0.3911290322580645</v>
      </c>
      <c r="N7" s="18">
        <v>-0.37969741337237678</v>
      </c>
      <c r="O7" s="18">
        <v>-0.36901942207484606</v>
      </c>
      <c r="P7" s="18">
        <v>-0.35865561694290976</v>
      </c>
      <c r="Q7" s="18">
        <v>-0.34841021047917597</v>
      </c>
      <c r="R7" s="18">
        <v>-0.33914559721011334</v>
      </c>
      <c r="S7" s="18">
        <v>-0.33036093418259022</v>
      </c>
      <c r="T7" s="18">
        <v>-0.32201986754966888</v>
      </c>
      <c r="U7" s="18">
        <v>-0.31408962454582157</v>
      </c>
      <c r="V7" s="18">
        <v>-0.30681370618353682</v>
      </c>
      <c r="W7" s="18">
        <v>-0.29961538461538462</v>
      </c>
      <c r="X7" s="18">
        <v>-0.29237128898910186</v>
      </c>
      <c r="Y7" s="18">
        <v>-0.28581925055106538</v>
      </c>
      <c r="Z7" s="18">
        <v>-0.27955443765720445</v>
      </c>
      <c r="AA7" s="18">
        <v>-0.27355836849507736</v>
      </c>
      <c r="AB7" s="18">
        <v>-0.26806607019958706</v>
      </c>
      <c r="AC7" s="18">
        <v>-0.26255476912706438</v>
      </c>
      <c r="AD7" s="18">
        <v>-0.25726552179656537</v>
      </c>
      <c r="AE7" s="18">
        <v>-0.25186144383295567</v>
      </c>
      <c r="AF7" s="18">
        <v>-0.20852318413294024</v>
      </c>
      <c r="AG7" s="48">
        <v>-9.3013607955091224</v>
      </c>
    </row>
    <row r="8" spans="1:33" s="18" customFormat="1" x14ac:dyDescent="0.2">
      <c r="A8" s="50">
        <v>48</v>
      </c>
      <c r="B8" s="18">
        <v>-0.23239436619718309</v>
      </c>
      <c r="C8" s="18">
        <v>-0.21830985915492956</v>
      </c>
      <c r="D8" s="18">
        <v>-0.21988795518207283</v>
      </c>
      <c r="E8" s="18">
        <v>-0.22155688622754491</v>
      </c>
      <c r="F8" s="18">
        <v>-0.21928460342146189</v>
      </c>
      <c r="G8" s="18">
        <v>-0.22045743329097839</v>
      </c>
      <c r="H8" s="18">
        <v>-0.24327233584499461</v>
      </c>
      <c r="I8" s="18">
        <v>-0.28424976700838772</v>
      </c>
      <c r="J8" s="18">
        <v>-0.32730263157894735</v>
      </c>
      <c r="K8" s="18">
        <v>-0.3612950699043414</v>
      </c>
      <c r="L8" s="18">
        <v>-0.37989203778677461</v>
      </c>
      <c r="M8" s="18">
        <v>-0.38028169014084506</v>
      </c>
      <c r="N8" s="18">
        <v>-0.37011779293242403</v>
      </c>
      <c r="O8" s="18">
        <v>-0.35985533453887886</v>
      </c>
      <c r="P8" s="18">
        <v>-0.35014662756598242</v>
      </c>
      <c r="Q8" s="18">
        <v>-0.3409480296973158</v>
      </c>
      <c r="R8" s="18">
        <v>-0.332220367278798</v>
      </c>
      <c r="S8" s="18">
        <v>-0.32356134636264927</v>
      </c>
      <c r="T8" s="18">
        <v>-0.31567796610169491</v>
      </c>
      <c r="U8" s="18">
        <v>-0.3081695966907963</v>
      </c>
      <c r="V8" s="18">
        <v>-0.30101010101010101</v>
      </c>
      <c r="W8" s="18">
        <v>-0.29417571569595263</v>
      </c>
      <c r="X8" s="18">
        <v>-0.28812741312741313</v>
      </c>
      <c r="Y8" s="18">
        <v>-0.2818696883852691</v>
      </c>
      <c r="Z8" s="18">
        <v>-0.27587800369685767</v>
      </c>
      <c r="AA8" s="18">
        <v>-0.27013574660633483</v>
      </c>
      <c r="AB8" s="18">
        <v>-0.2646276595744681</v>
      </c>
      <c r="AC8" s="18">
        <v>-0.25933970460469158</v>
      </c>
      <c r="AD8" s="18">
        <v>-0.25425894378194208</v>
      </c>
      <c r="AE8" s="18">
        <v>-0.24937343358395989</v>
      </c>
      <c r="AF8" s="18">
        <v>-0.20750782064650677</v>
      </c>
      <c r="AG8" s="48">
        <v>-8.9551859276204979</v>
      </c>
    </row>
    <row r="9" spans="1:33" s="18" customFormat="1" x14ac:dyDescent="0.2">
      <c r="A9" s="50">
        <v>53</v>
      </c>
      <c r="B9" s="18">
        <v>-0.21568627450980393</v>
      </c>
      <c r="C9" s="18">
        <v>-0.20779220779220781</v>
      </c>
      <c r="D9" s="18">
        <v>-0.20233463035019456</v>
      </c>
      <c r="E9" s="18">
        <v>-0.20221606648199447</v>
      </c>
      <c r="F9" s="18">
        <v>-0.20474137931034483</v>
      </c>
      <c r="G9" s="18">
        <v>-0.20334507042253522</v>
      </c>
      <c r="H9" s="18">
        <v>-0.21162444113263784</v>
      </c>
      <c r="I9" s="18">
        <v>-0.24741602067183463</v>
      </c>
      <c r="J9" s="18">
        <v>-0.29475484606613456</v>
      </c>
      <c r="K9" s="18">
        <v>-0.33180428134556578</v>
      </c>
      <c r="L9" s="18">
        <v>-0.35938945420906571</v>
      </c>
      <c r="M9" s="18">
        <v>-0.36652173913043479</v>
      </c>
      <c r="N9" s="18">
        <v>-0.35678180286436395</v>
      </c>
      <c r="O9" s="18">
        <v>-0.34741591468416733</v>
      </c>
      <c r="P9" s="18">
        <v>-0.33905750798722045</v>
      </c>
      <c r="Q9" s="18">
        <v>-0.32982866043613707</v>
      </c>
      <c r="R9" s="18">
        <v>-0.32180851063829785</v>
      </c>
      <c r="S9" s="18">
        <v>-0.31467753891771683</v>
      </c>
      <c r="T9" s="18">
        <v>-0.30666183924692253</v>
      </c>
      <c r="U9" s="18">
        <v>-0.29971691436659592</v>
      </c>
      <c r="V9" s="18">
        <v>-0.29287690179806364</v>
      </c>
      <c r="W9" s="18">
        <v>-0.28653585926928282</v>
      </c>
      <c r="X9" s="18">
        <v>-0.28046357615894041</v>
      </c>
      <c r="Y9" s="18">
        <v>-0.27446532728451067</v>
      </c>
      <c r="Z9" s="18">
        <v>-0.2688888888888889</v>
      </c>
      <c r="AA9" s="18">
        <v>-0.26353453640323582</v>
      </c>
      <c r="AB9" s="18">
        <v>-0.25823170731707318</v>
      </c>
      <c r="AC9" s="18">
        <v>-0.25328947368421051</v>
      </c>
      <c r="AD9" s="18">
        <v>-0.24897360703812316</v>
      </c>
      <c r="AE9" s="18">
        <v>-0.24381116868163499</v>
      </c>
      <c r="AF9" s="18">
        <v>-0.20438131921039962</v>
      </c>
      <c r="AG9" s="48">
        <v>-8.5390274662985401</v>
      </c>
    </row>
    <row r="10" spans="1:33" s="18" customFormat="1" x14ac:dyDescent="0.2">
      <c r="A10" s="50">
        <v>58</v>
      </c>
      <c r="B10" s="18">
        <v>-0.1875</v>
      </c>
      <c r="C10" s="18">
        <v>-0.18041237113402062</v>
      </c>
      <c r="D10" s="18">
        <v>-0.18098159509202455</v>
      </c>
      <c r="E10" s="18">
        <v>-0.18260869565217391</v>
      </c>
      <c r="F10" s="18">
        <v>-0.18305084745762712</v>
      </c>
      <c r="G10" s="18">
        <v>-0.18144044321329639</v>
      </c>
      <c r="H10" s="18">
        <v>-0.18075117370892019</v>
      </c>
      <c r="I10" s="18">
        <v>-0.20630081300813008</v>
      </c>
      <c r="J10" s="18">
        <v>-0.2553763440860215</v>
      </c>
      <c r="K10" s="18">
        <v>-0.29407051282051283</v>
      </c>
      <c r="L10" s="18">
        <v>-0.3253623188405797</v>
      </c>
      <c r="M10" s="18">
        <v>-0.34429530201342284</v>
      </c>
      <c r="N10" s="18">
        <v>-0.33571428571428569</v>
      </c>
      <c r="O10" s="18">
        <v>-0.32721518987341774</v>
      </c>
      <c r="P10" s="18">
        <v>-0.31913580246913581</v>
      </c>
      <c r="Q10" s="18">
        <v>-0.31144578313253013</v>
      </c>
      <c r="R10" s="18">
        <v>-0.30411764705882355</v>
      </c>
      <c r="S10" s="18">
        <v>-0.29712643678160922</v>
      </c>
      <c r="T10" s="18">
        <v>-0.29044943820224717</v>
      </c>
      <c r="U10" s="18">
        <v>-0.28406593406593406</v>
      </c>
      <c r="V10" s="18">
        <v>-0.27795698924731183</v>
      </c>
      <c r="W10" s="18">
        <v>-0.27210526315789474</v>
      </c>
      <c r="X10" s="18">
        <v>-0.26622039134912462</v>
      </c>
      <c r="Y10" s="18">
        <v>-0.26084762865792127</v>
      </c>
      <c r="Z10" s="18">
        <v>-0.25568743818001977</v>
      </c>
      <c r="AA10" s="18">
        <v>-0.25072744907856448</v>
      </c>
      <c r="AB10" s="18">
        <v>-0.24595623215984777</v>
      </c>
      <c r="AC10" s="18">
        <v>-0.24136321195144725</v>
      </c>
      <c r="AD10" s="18">
        <v>-0.23693858845096241</v>
      </c>
      <c r="AE10" s="18">
        <v>-0.23267326732673269</v>
      </c>
      <c r="AF10" s="18">
        <v>-0.19553706505295007</v>
      </c>
      <c r="AG10" s="48">
        <v>-7.9074344589374901</v>
      </c>
    </row>
    <row r="11" spans="1:33" s="18" customFormat="1" x14ac:dyDescent="0.2">
      <c r="A11" s="50">
        <v>63</v>
      </c>
      <c r="B11" s="18">
        <v>-0.14285714285714285</v>
      </c>
      <c r="C11" s="18">
        <v>-0.14772727272727273</v>
      </c>
      <c r="D11" s="18">
        <v>-0.14666666666666667</v>
      </c>
      <c r="E11" s="18">
        <v>-0.15566037735849056</v>
      </c>
      <c r="F11" s="18">
        <v>-0.14814814814814814</v>
      </c>
      <c r="G11" s="18">
        <v>-0.14759036144578314</v>
      </c>
      <c r="H11" s="18">
        <v>-0.14795918367346939</v>
      </c>
      <c r="I11" s="18">
        <v>-0.15265486725663716</v>
      </c>
      <c r="J11" s="18">
        <v>-0.193359375</v>
      </c>
      <c r="K11" s="18">
        <v>-0.23170731707317074</v>
      </c>
      <c r="L11" s="18">
        <v>-0.26257861635220126</v>
      </c>
      <c r="M11" s="18">
        <v>-0.28674351585014407</v>
      </c>
      <c r="N11" s="18">
        <v>-0.28194444444444444</v>
      </c>
      <c r="O11" s="18">
        <v>-0.27702702702702703</v>
      </c>
      <c r="P11" s="18">
        <v>-0.27044854881266489</v>
      </c>
      <c r="Q11" s="18">
        <v>-0.26417525773195877</v>
      </c>
      <c r="R11" s="18">
        <v>-0.25818639798488663</v>
      </c>
      <c r="S11" s="18">
        <v>-0.25</v>
      </c>
      <c r="T11" s="18">
        <v>-0.24457831325301205</v>
      </c>
      <c r="U11" s="18">
        <v>-0.23938679245283018</v>
      </c>
      <c r="V11" s="18">
        <v>-0.23441108545034642</v>
      </c>
      <c r="W11" s="18">
        <v>-0.23137697516930023</v>
      </c>
      <c r="X11" s="18">
        <v>-0.22676991150442477</v>
      </c>
      <c r="Y11" s="18">
        <v>-0.22234273318872017</v>
      </c>
      <c r="Z11" s="18">
        <v>-0.21808510638297873</v>
      </c>
      <c r="AA11" s="18">
        <v>-0.21398747390396661</v>
      </c>
      <c r="AB11" s="18">
        <v>-0.20799180327868852</v>
      </c>
      <c r="AC11" s="18">
        <v>-0.20422535211267606</v>
      </c>
      <c r="AD11" s="18">
        <v>-0.20059288537549408</v>
      </c>
      <c r="AE11" s="18">
        <v>-0.19708737864077669</v>
      </c>
      <c r="AF11" s="18">
        <v>-0.16612111292962356</v>
      </c>
      <c r="AG11" s="48">
        <v>-6.5723914440529452</v>
      </c>
    </row>
    <row r="12" spans="1:33" s="18" customFormat="1" x14ac:dyDescent="0.2">
      <c r="A12" s="50">
        <v>66</v>
      </c>
      <c r="B12" s="18">
        <v>-0.125</v>
      </c>
      <c r="C12" s="18">
        <v>-0.10714285714285714</v>
      </c>
      <c r="D12" s="18">
        <v>-8.3333333333333329E-2</v>
      </c>
      <c r="E12" s="18">
        <v>-5.8823529411764705E-2</v>
      </c>
      <c r="F12" s="18">
        <v>-6.8181818181818177E-2</v>
      </c>
      <c r="G12" s="18">
        <v>-6.4814814814814811E-2</v>
      </c>
      <c r="H12" s="18">
        <v>-7.03125E-2</v>
      </c>
      <c r="I12" s="18">
        <v>-6.7567567567567571E-2</v>
      </c>
      <c r="J12" s="18">
        <v>-9.5238095238095233E-2</v>
      </c>
      <c r="K12" s="18">
        <v>-0.10638297872340426</v>
      </c>
      <c r="L12" s="18">
        <v>-0.11538461538461539</v>
      </c>
      <c r="M12" s="18">
        <v>-0.13157894736842105</v>
      </c>
      <c r="N12" s="18">
        <v>-0.12605042016806722</v>
      </c>
      <c r="O12" s="18">
        <v>-0.12295081967213115</v>
      </c>
      <c r="P12" s="18">
        <v>-0.12</v>
      </c>
      <c r="Q12" s="18">
        <v>-0.1171875</v>
      </c>
      <c r="R12" s="18">
        <v>-0.11450381679389313</v>
      </c>
      <c r="S12" s="18">
        <v>-0.11194029850746269</v>
      </c>
      <c r="T12" s="18">
        <v>-0.10948905109489052</v>
      </c>
      <c r="U12" s="18">
        <v>-0.10714285714285714</v>
      </c>
      <c r="V12" s="18">
        <v>-0.1048951048951049</v>
      </c>
      <c r="W12" s="18">
        <v>-0.10273972602739725</v>
      </c>
      <c r="X12" s="18">
        <v>-0.10067114093959731</v>
      </c>
      <c r="Y12" s="18">
        <v>-9.8684210526315791E-2</v>
      </c>
      <c r="Z12" s="18">
        <v>-9.6774193548387094E-2</v>
      </c>
      <c r="AA12" s="18">
        <v>-9.49367088607595E-2</v>
      </c>
      <c r="AB12" s="18">
        <v>-9.3167701863354033E-2</v>
      </c>
      <c r="AC12" s="18">
        <v>-9.1463414634146339E-2</v>
      </c>
      <c r="AD12" s="18">
        <v>-8.9820359281437126E-2</v>
      </c>
      <c r="AE12" s="18">
        <v>-8.8235294117647065E-2</v>
      </c>
      <c r="AF12" s="18">
        <v>-6.965174129353234E-2</v>
      </c>
      <c r="AG12" s="48">
        <v>-3.0540654165336729</v>
      </c>
    </row>
    <row r="13" spans="1:33" s="18" customFormat="1" ht="17" thickBot="1" x14ac:dyDescent="0.25">
      <c r="A13" s="54" t="s">
        <v>26</v>
      </c>
      <c r="B13" s="49">
        <v>-2.2290346678794797</v>
      </c>
      <c r="C13" s="49">
        <v>-2.176292527206094</v>
      </c>
      <c r="D13" s="49">
        <v>-2.14180394651838</v>
      </c>
      <c r="E13" s="49">
        <v>-2.1293650184270798</v>
      </c>
      <c r="F13" s="49">
        <v>-2.1809956372051964</v>
      </c>
      <c r="G13" s="49">
        <v>-2.3119096585528829</v>
      </c>
      <c r="H13" s="49">
        <v>-2.531797729127367</v>
      </c>
      <c r="I13" s="49">
        <v>-2.8160449027002867</v>
      </c>
      <c r="J13" s="49">
        <v>-3.1594891259148099</v>
      </c>
      <c r="K13" s="49">
        <v>-3.3819472484267967</v>
      </c>
      <c r="L13" s="49">
        <v>-3.4970218794121357</v>
      </c>
      <c r="M13" s="49">
        <v>-3.520693437189871</v>
      </c>
      <c r="N13" s="49">
        <v>-3.4167625050583599</v>
      </c>
      <c r="O13" s="49">
        <v>-3.3191231766476057</v>
      </c>
      <c r="P13" s="49">
        <v>-3.225684409023879</v>
      </c>
      <c r="Q13" s="49">
        <v>-3.1356594755276341</v>
      </c>
      <c r="R13" s="49">
        <v>-3.0517483151508111</v>
      </c>
      <c r="S13" s="49">
        <v>-2.9693422765764863</v>
      </c>
      <c r="T13" s="49">
        <v>-2.8930503244106416</v>
      </c>
      <c r="U13" s="49">
        <v>-2.8217968436112955</v>
      </c>
      <c r="V13" s="49">
        <v>-2.7534391843146713</v>
      </c>
      <c r="W13" s="49">
        <v>-2.6901697903470105</v>
      </c>
      <c r="X13" s="49">
        <v>-2.627376223240411</v>
      </c>
      <c r="Y13" s="49">
        <v>-2.5680884243901225</v>
      </c>
      <c r="Z13" s="49">
        <v>-2.5115494745752023</v>
      </c>
      <c r="AA13" s="49">
        <v>-2.4578759256686582</v>
      </c>
      <c r="AB13" s="49">
        <v>-2.4043208885607714</v>
      </c>
      <c r="AC13" s="49">
        <v>-2.3545697696727945</v>
      </c>
      <c r="AD13" s="49">
        <v>-2.3072581882770731</v>
      </c>
      <c r="AE13" s="49">
        <v>-2.2608498447549077</v>
      </c>
      <c r="AF13" s="49">
        <v>-1.8672371878439702</v>
      </c>
      <c r="AG13" s="49">
        <v>-83.712298006212677</v>
      </c>
    </row>
    <row r="14" spans="1:33" ht="17" thickTop="1" x14ac:dyDescent="0.2"/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11"/>
  <sheetViews>
    <sheetView tabSelected="1" topLeftCell="V2" workbookViewId="0">
      <selection activeCell="AE10" sqref="AE10"/>
    </sheetView>
  </sheetViews>
  <sheetFormatPr baseColWidth="10" defaultRowHeight="16" x14ac:dyDescent="0.2"/>
  <cols>
    <col min="1" max="8" width="10.83203125" style="16"/>
    <col min="18" max="18" width="10.83203125" style="36"/>
    <col min="19" max="19" width="10.83203125" style="63"/>
    <col min="26" max="27" width="10.83203125" style="36"/>
    <col min="31" max="31" width="10.83203125" style="29"/>
  </cols>
  <sheetData>
    <row r="1" spans="1:34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61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" t="s">
        <v>23</v>
      </c>
      <c r="AC1" s="4"/>
      <c r="AD1" s="5" t="s">
        <v>23</v>
      </c>
      <c r="AE1" s="101" t="s">
        <v>75</v>
      </c>
      <c r="AF1" s="1" t="s">
        <v>24</v>
      </c>
      <c r="AG1" s="4"/>
      <c r="AH1" s="2"/>
    </row>
    <row r="2" spans="1:34" x14ac:dyDescent="0.2">
      <c r="A2" s="15">
        <v>1999</v>
      </c>
      <c r="B2" s="15">
        <v>2500</v>
      </c>
      <c r="C2" s="15">
        <v>0.04</v>
      </c>
      <c r="D2" s="15">
        <v>0.03</v>
      </c>
      <c r="E2" s="15">
        <v>1810</v>
      </c>
      <c r="F2" s="15">
        <v>1340</v>
      </c>
      <c r="G2" s="15">
        <v>1810</v>
      </c>
      <c r="H2" s="15">
        <v>1100</v>
      </c>
      <c r="I2" s="3">
        <f>Inputs_refs!$B$1-A2</f>
        <v>22.5</v>
      </c>
      <c r="J2" s="9">
        <f t="shared" ref="J2" si="0">-(E2-F2)/E2</f>
        <v>-0.25966850828729282</v>
      </c>
      <c r="K2" s="10">
        <f t="shared" ref="K2" si="1">F2/E2</f>
        <v>0.74033149171270718</v>
      </c>
      <c r="L2" s="11">
        <f t="shared" ref="L2" si="2">F2-E2</f>
        <v>-470</v>
      </c>
      <c r="N2" s="9">
        <f t="shared" ref="N2" si="3">(G2-H2)/G2</f>
        <v>0.39226519337016574</v>
      </c>
      <c r="O2" s="12">
        <f t="shared" ref="O2" si="4">H2/G2</f>
        <v>0.60773480662983426</v>
      </c>
      <c r="P2" s="11">
        <f t="shared" ref="P2" si="5">H2-G2</f>
        <v>-710</v>
      </c>
      <c r="R2" s="35">
        <f t="shared" ref="R2" si="6">20*(L2+P2)/2</f>
        <v>-11800</v>
      </c>
      <c r="S2" s="62">
        <f t="shared" ref="S2" si="7">(R2)/(E2*20)</f>
        <v>-0.32596685082872928</v>
      </c>
      <c r="V2" s="13">
        <f>1.02/(1+D2)</f>
        <v>0.99029126213592233</v>
      </c>
      <c r="W2" s="11">
        <f t="shared" ref="W2" si="8">F2*$V$2^(19)</f>
        <v>1113.2707342307735</v>
      </c>
      <c r="X2" s="11">
        <f t="shared" ref="X2" si="9">(W2-H2)/H2</f>
        <v>1.2064303846157766E-2</v>
      </c>
      <c r="Z2" s="35">
        <f t="shared" ref="Z2" si="10">-(E2*20-F2*(1-$V$2^(20))/(1-$V$2))</f>
        <v>-11733.614891538895</v>
      </c>
      <c r="AA2" s="44">
        <f>(Z2)/(E2*20)</f>
        <v>-0.32413300805356066</v>
      </c>
      <c r="AB2" s="9">
        <f t="shared" ref="AB2" si="11">(R2-Z2)/Z2</f>
        <v>5.657685979533502E-3</v>
      </c>
      <c r="AC2" s="9"/>
      <c r="AD2" s="17">
        <f t="shared" ref="AD2" si="12">(R2-Z2)/Z2</f>
        <v>5.657685979533502E-3</v>
      </c>
      <c r="AE2" s="102">
        <f>S2-AA2</f>
        <v>-1.8338427751686259E-3</v>
      </c>
      <c r="AF2" s="18">
        <f>(F2-H2)/F2</f>
        <v>0.17910447761194029</v>
      </c>
      <c r="AG2" s="9">
        <f>1-(1-AF2)^(1/20)</f>
        <v>9.8194430328210069E-3</v>
      </c>
      <c r="AH2" s="2"/>
    </row>
    <row r="3" spans="1:34" x14ac:dyDescent="0.2">
      <c r="A3" s="15">
        <v>1999</v>
      </c>
      <c r="B3" s="15">
        <v>7500</v>
      </c>
      <c r="C3" s="15">
        <v>0.04</v>
      </c>
      <c r="D3" s="15">
        <v>0.03</v>
      </c>
      <c r="E3" s="15">
        <v>5440</v>
      </c>
      <c r="F3" s="15">
        <v>4030</v>
      </c>
      <c r="G3" s="15">
        <v>5440</v>
      </c>
      <c r="H3" s="15">
        <v>3330</v>
      </c>
      <c r="I3" s="3">
        <f>Inputs_refs!$B$1-A3</f>
        <v>22.5</v>
      </c>
      <c r="J3" s="9">
        <f t="shared" ref="J3:J66" si="13">-(E3-F3)/E3</f>
        <v>-0.25919117647058826</v>
      </c>
      <c r="K3" s="10">
        <f t="shared" ref="K3:K66" si="14">F3/E3</f>
        <v>0.7408088235294118</v>
      </c>
      <c r="L3" s="11">
        <f t="shared" ref="L3:L66" si="15">F3-E3</f>
        <v>-1410</v>
      </c>
      <c r="N3" s="9">
        <f t="shared" ref="N3:N66" si="16">(G3-H3)/G3</f>
        <v>0.38786764705882354</v>
      </c>
      <c r="O3" s="12">
        <f t="shared" ref="O3:O66" si="17">H3/G3</f>
        <v>0.61213235294117652</v>
      </c>
      <c r="P3" s="11">
        <f t="shared" ref="P3:P66" si="18">H3-G3</f>
        <v>-2110</v>
      </c>
      <c r="R3" s="35">
        <f t="shared" ref="R3:R66" si="19">20*(L3+P3)/2</f>
        <v>-35200</v>
      </c>
      <c r="S3" s="62">
        <f t="shared" ref="S3:S66" si="20">(R3)/(E3*20)</f>
        <v>-0.3235294117647059</v>
      </c>
      <c r="V3" s="13"/>
      <c r="W3" s="11">
        <f t="shared" ref="W3:W66" si="21">F3*$V$2^(19)</f>
        <v>3348.1201932462818</v>
      </c>
      <c r="X3" s="11">
        <f t="shared" ref="X3:X66" si="22">(W3-H3)/H3</f>
        <v>5.4414994733579022E-3</v>
      </c>
      <c r="Z3" s="35">
        <f t="shared" ref="Z3:Z66" si="23">-(E3*20-F3*(1-$V$2^(20))/(1-$V$2))</f>
        <v>-35218.2597111207</v>
      </c>
      <c r="AA3" s="44">
        <f t="shared" ref="AA3:AA66" si="24">(Z3)/(E3*20)</f>
        <v>-0.32369723999191818</v>
      </c>
      <c r="AB3" s="9">
        <f t="shared" ref="AB3:AB66" si="25">(R3-Z3)/Z3</f>
        <v>-5.1847283967111722E-4</v>
      </c>
      <c r="AC3" s="9"/>
      <c r="AD3" s="17">
        <f t="shared" ref="AD3:AD66" si="26">(R3-Z3)/Z3</f>
        <v>-5.1847283967111722E-4</v>
      </c>
      <c r="AE3" s="102">
        <f t="shared" ref="AE3:AE66" si="27">S3-AA3</f>
        <v>1.6782822721228552E-4</v>
      </c>
      <c r="AF3" s="18">
        <f t="shared" ref="AF3:AF66" si="28">(F3-H3)/F3</f>
        <v>0.17369727047146402</v>
      </c>
      <c r="AG3" s="9">
        <f t="shared" ref="AG3:AG66" si="29">1-(1-AF3)^(1/20)</f>
        <v>9.4943449764671728E-3</v>
      </c>
      <c r="AH3" s="2"/>
    </row>
    <row r="4" spans="1:34" x14ac:dyDescent="0.2">
      <c r="A4" s="15">
        <v>1999</v>
      </c>
      <c r="B4" s="15">
        <v>12500</v>
      </c>
      <c r="C4" s="15">
        <v>0.04</v>
      </c>
      <c r="D4" s="15">
        <v>0.03</v>
      </c>
      <c r="E4" s="15">
        <v>9080</v>
      </c>
      <c r="F4" s="15">
        <v>6730</v>
      </c>
      <c r="G4" s="15">
        <v>9080</v>
      </c>
      <c r="H4" s="15">
        <v>5560</v>
      </c>
      <c r="I4" s="3">
        <f>Inputs_refs!$B$1-A4</f>
        <v>22.5</v>
      </c>
      <c r="J4" s="9">
        <f t="shared" si="13"/>
        <v>-0.25881057268722468</v>
      </c>
      <c r="K4" s="10">
        <f t="shared" si="14"/>
        <v>0.74118942731277537</v>
      </c>
      <c r="L4" s="11">
        <f t="shared" si="15"/>
        <v>-2350</v>
      </c>
      <c r="N4" s="9">
        <f t="shared" si="16"/>
        <v>0.38766519823788548</v>
      </c>
      <c r="O4" s="12">
        <f t="shared" si="17"/>
        <v>0.61233480176211452</v>
      </c>
      <c r="P4" s="11">
        <f t="shared" si="18"/>
        <v>-3520</v>
      </c>
      <c r="R4" s="35">
        <f t="shared" si="19"/>
        <v>-58700</v>
      </c>
      <c r="S4" s="62">
        <f t="shared" si="20"/>
        <v>-0.32323788546255505</v>
      </c>
      <c r="V4" s="13"/>
      <c r="W4" s="11">
        <f t="shared" si="21"/>
        <v>5591.2776428157504</v>
      </c>
      <c r="X4" s="11">
        <f t="shared" si="22"/>
        <v>5.6254753265738075E-3</v>
      </c>
      <c r="Z4" s="35">
        <f t="shared" si="23"/>
        <v>-58720.319567206519</v>
      </c>
      <c r="AA4" s="44">
        <f t="shared" si="24"/>
        <v>-0.32334977735245879</v>
      </c>
      <c r="AB4" s="9">
        <f t="shared" si="25"/>
        <v>-3.4603979263538053E-4</v>
      </c>
      <c r="AC4" s="9"/>
      <c r="AD4" s="17">
        <f t="shared" si="26"/>
        <v>-3.4603979263538053E-4</v>
      </c>
      <c r="AE4" s="102">
        <f t="shared" si="27"/>
        <v>1.1189188990373689E-4</v>
      </c>
      <c r="AF4" s="18">
        <f t="shared" si="28"/>
        <v>0.1738484398216939</v>
      </c>
      <c r="AG4" s="9">
        <f t="shared" si="29"/>
        <v>9.5034062505202632E-3</v>
      </c>
      <c r="AH4" s="2"/>
    </row>
    <row r="5" spans="1:34" x14ac:dyDescent="0.2">
      <c r="A5" s="16">
        <v>1999</v>
      </c>
      <c r="B5" s="16">
        <v>17500</v>
      </c>
      <c r="C5" s="16">
        <v>0.04</v>
      </c>
      <c r="D5" s="16">
        <v>0.03</v>
      </c>
      <c r="E5" s="16">
        <v>12710</v>
      </c>
      <c r="F5" s="16">
        <v>9400</v>
      </c>
      <c r="G5" s="16">
        <v>12710</v>
      </c>
      <c r="H5" s="16">
        <v>7770</v>
      </c>
      <c r="I5" s="3">
        <f>Inputs_refs!$B$1-A5</f>
        <v>22.5</v>
      </c>
      <c r="J5" s="9">
        <f t="shared" si="13"/>
        <v>-0.26042486231313927</v>
      </c>
      <c r="K5" s="10">
        <f t="shared" si="14"/>
        <v>0.73957513768686078</v>
      </c>
      <c r="L5" s="11">
        <f t="shared" si="15"/>
        <v>-3310</v>
      </c>
      <c r="N5" s="9">
        <f t="shared" si="16"/>
        <v>0.38867033831628639</v>
      </c>
      <c r="O5" s="12">
        <f t="shared" si="17"/>
        <v>0.61132966168371361</v>
      </c>
      <c r="P5" s="11">
        <f t="shared" si="18"/>
        <v>-4940</v>
      </c>
      <c r="R5" s="35">
        <f t="shared" si="19"/>
        <v>-82500</v>
      </c>
      <c r="S5" s="62">
        <f t="shared" si="20"/>
        <v>-0.3245476003147128</v>
      </c>
      <c r="V5" s="13"/>
      <c r="W5" s="11">
        <f t="shared" si="21"/>
        <v>7809.5111207233367</v>
      </c>
      <c r="X5" s="11">
        <f t="shared" si="22"/>
        <v>5.0850863221797576E-3</v>
      </c>
      <c r="Z5" s="35">
        <f t="shared" si="23"/>
        <v>-82570.134313780291</v>
      </c>
      <c r="AA5" s="44">
        <f t="shared" si="24"/>
        <v>-0.3248235024145566</v>
      </c>
      <c r="AB5" s="9">
        <f t="shared" si="25"/>
        <v>-8.4939081622137662E-4</v>
      </c>
      <c r="AC5" s="9"/>
      <c r="AD5" s="17">
        <f t="shared" si="26"/>
        <v>-8.4939081622137662E-4</v>
      </c>
      <c r="AE5" s="102">
        <f t="shared" si="27"/>
        <v>2.7590209984379443E-4</v>
      </c>
      <c r="AF5" s="18">
        <f t="shared" si="28"/>
        <v>0.17340425531914894</v>
      </c>
      <c r="AG5" s="9">
        <f t="shared" si="29"/>
        <v>9.4767857769463282E-3</v>
      </c>
    </row>
    <row r="6" spans="1:34" x14ac:dyDescent="0.2">
      <c r="A6" s="16">
        <v>1999</v>
      </c>
      <c r="B6" s="16">
        <v>22500</v>
      </c>
      <c r="C6" s="16">
        <v>0.04</v>
      </c>
      <c r="D6" s="16">
        <v>0.03</v>
      </c>
      <c r="E6" s="16">
        <v>16350</v>
      </c>
      <c r="F6" s="16">
        <v>11600</v>
      </c>
      <c r="G6" s="16">
        <v>16350</v>
      </c>
      <c r="H6" s="16">
        <v>9630</v>
      </c>
      <c r="I6" s="3">
        <f>Inputs_refs!$B$1-A6</f>
        <v>22.5</v>
      </c>
      <c r="J6" s="9">
        <f t="shared" si="13"/>
        <v>-0.29051987767584098</v>
      </c>
      <c r="K6" s="10">
        <f t="shared" si="14"/>
        <v>0.70948012232415902</v>
      </c>
      <c r="L6" s="11">
        <f t="shared" si="15"/>
        <v>-4750</v>
      </c>
      <c r="N6" s="9">
        <f t="shared" si="16"/>
        <v>0.41100917431192663</v>
      </c>
      <c r="O6" s="12">
        <f t="shared" si="17"/>
        <v>0.58899082568807337</v>
      </c>
      <c r="P6" s="11">
        <f t="shared" si="18"/>
        <v>-6720</v>
      </c>
      <c r="R6" s="35">
        <f t="shared" si="19"/>
        <v>-114700</v>
      </c>
      <c r="S6" s="62">
        <f t="shared" si="20"/>
        <v>-0.3507645259938838</v>
      </c>
      <c r="V6" s="13"/>
      <c r="W6" s="11">
        <f t="shared" si="21"/>
        <v>9637.2690425947567</v>
      </c>
      <c r="X6" s="11">
        <f t="shared" si="22"/>
        <v>7.5483308356767221E-4</v>
      </c>
      <c r="Z6" s="35">
        <f t="shared" si="23"/>
        <v>-115201.44234466506</v>
      </c>
      <c r="AA6" s="44">
        <f t="shared" si="24"/>
        <v>-0.35229798882160568</v>
      </c>
      <c r="AB6" s="9">
        <f t="shared" si="25"/>
        <v>-4.3527436328863233E-3</v>
      </c>
      <c r="AC6" s="9"/>
      <c r="AD6" s="17">
        <f t="shared" si="26"/>
        <v>-4.3527436328863233E-3</v>
      </c>
      <c r="AE6" s="102">
        <f t="shared" si="27"/>
        <v>1.5334628277218765E-3</v>
      </c>
      <c r="AF6" s="18">
        <f t="shared" si="28"/>
        <v>0.16982758620689656</v>
      </c>
      <c r="AG6" s="9">
        <f t="shared" si="29"/>
        <v>9.2629259371933559E-3</v>
      </c>
    </row>
    <row r="7" spans="1:34" x14ac:dyDescent="0.2">
      <c r="A7" s="16">
        <v>1999</v>
      </c>
      <c r="B7" s="16">
        <v>27500</v>
      </c>
      <c r="C7" s="16">
        <v>0.04</v>
      </c>
      <c r="D7" s="16">
        <v>0.03</v>
      </c>
      <c r="E7" s="16">
        <v>19990</v>
      </c>
      <c r="F7" s="16">
        <v>13330</v>
      </c>
      <c r="G7" s="16">
        <v>19990</v>
      </c>
      <c r="H7" s="16">
        <v>11170</v>
      </c>
      <c r="I7" s="3">
        <f>Inputs_refs!$B$1-A7</f>
        <v>22.5</v>
      </c>
      <c r="J7" s="9">
        <f t="shared" si="13"/>
        <v>-0.33316658329164583</v>
      </c>
      <c r="K7" s="10">
        <f t="shared" si="14"/>
        <v>0.66683341670835417</v>
      </c>
      <c r="L7" s="11">
        <f t="shared" si="15"/>
        <v>-6660</v>
      </c>
      <c r="N7" s="9">
        <f t="shared" si="16"/>
        <v>0.44122061030515258</v>
      </c>
      <c r="O7" s="12">
        <f t="shared" si="17"/>
        <v>0.55877938969484742</v>
      </c>
      <c r="P7" s="11">
        <f t="shared" si="18"/>
        <v>-8820</v>
      </c>
      <c r="R7" s="35">
        <f t="shared" si="19"/>
        <v>-154800</v>
      </c>
      <c r="S7" s="62">
        <f t="shared" si="20"/>
        <v>-0.38719359679839921</v>
      </c>
      <c r="V7" s="13"/>
      <c r="W7" s="11">
        <f t="shared" si="21"/>
        <v>11074.551408430008</v>
      </c>
      <c r="X7" s="11">
        <f t="shared" si="22"/>
        <v>-8.5450842945381869E-3</v>
      </c>
      <c r="Z7" s="35">
        <f t="shared" si="23"/>
        <v>-156414.24365986077</v>
      </c>
      <c r="AA7" s="44">
        <f t="shared" si="24"/>
        <v>-0.39123122476203298</v>
      </c>
      <c r="AB7" s="9">
        <f t="shared" si="25"/>
        <v>-1.0320311130814386E-2</v>
      </c>
      <c r="AC7" s="9"/>
      <c r="AD7" s="17">
        <f t="shared" si="26"/>
        <v>-1.0320311130814386E-2</v>
      </c>
      <c r="AE7" s="102">
        <f t="shared" si="27"/>
        <v>4.037627963633772E-3</v>
      </c>
      <c r="AF7" s="18">
        <f t="shared" si="28"/>
        <v>0.16204051012753187</v>
      </c>
      <c r="AG7" s="9">
        <f t="shared" si="29"/>
        <v>8.8003245072011405E-3</v>
      </c>
    </row>
    <row r="8" spans="1:34" x14ac:dyDescent="0.2">
      <c r="A8" s="16">
        <v>1999</v>
      </c>
      <c r="B8" s="16">
        <v>32500</v>
      </c>
      <c r="C8" s="16">
        <v>0.04</v>
      </c>
      <c r="D8" s="16">
        <v>0.03</v>
      </c>
      <c r="E8" s="16">
        <v>23620</v>
      </c>
      <c r="F8" s="16">
        <v>14820</v>
      </c>
      <c r="G8" s="16">
        <v>23620</v>
      </c>
      <c r="H8" s="16">
        <v>12550</v>
      </c>
      <c r="I8" s="3">
        <f>Inputs_refs!$B$1-A8</f>
        <v>22.5</v>
      </c>
      <c r="J8" s="9">
        <f t="shared" si="13"/>
        <v>-0.37256562235393736</v>
      </c>
      <c r="K8" s="10">
        <f t="shared" si="14"/>
        <v>0.62743437764606269</v>
      </c>
      <c r="L8" s="11">
        <f t="shared" si="15"/>
        <v>-8800</v>
      </c>
      <c r="N8" s="9">
        <f t="shared" si="16"/>
        <v>0.46867061812023708</v>
      </c>
      <c r="O8" s="12">
        <f t="shared" si="17"/>
        <v>0.53132938187976286</v>
      </c>
      <c r="P8" s="11">
        <f t="shared" si="18"/>
        <v>-11070</v>
      </c>
      <c r="R8" s="35">
        <f t="shared" si="19"/>
        <v>-198700</v>
      </c>
      <c r="S8" s="62">
        <f t="shared" si="20"/>
        <v>-0.42061812023708722</v>
      </c>
      <c r="V8" s="13"/>
      <c r="W8" s="11">
        <f t="shared" si="21"/>
        <v>12312.442000970197</v>
      </c>
      <c r="X8" s="11">
        <f t="shared" si="22"/>
        <v>-1.8928924225482303E-2</v>
      </c>
      <c r="Z8" s="35">
        <f t="shared" si="23"/>
        <v>-201809.08409895998</v>
      </c>
      <c r="AA8" s="44">
        <f t="shared" si="24"/>
        <v>-0.42719958530685853</v>
      </c>
      <c r="AB8" s="9">
        <f t="shared" si="25"/>
        <v>-1.5406066148317674E-2</v>
      </c>
      <c r="AC8" s="9"/>
      <c r="AD8" s="17">
        <f t="shared" si="26"/>
        <v>-1.5406066148317674E-2</v>
      </c>
      <c r="AE8" s="102">
        <f t="shared" si="27"/>
        <v>6.5814650697713084E-3</v>
      </c>
      <c r="AF8" s="18">
        <f t="shared" si="28"/>
        <v>0.15317139001349528</v>
      </c>
      <c r="AG8" s="9">
        <f t="shared" si="29"/>
        <v>8.2783915383635165E-3</v>
      </c>
    </row>
    <row r="9" spans="1:34" x14ac:dyDescent="0.2">
      <c r="A9" s="16">
        <v>1999</v>
      </c>
      <c r="B9" s="16">
        <v>37500</v>
      </c>
      <c r="C9" s="16">
        <v>0.04</v>
      </c>
      <c r="D9" s="16">
        <v>0.03</v>
      </c>
      <c r="E9" s="16">
        <v>27260</v>
      </c>
      <c r="F9" s="16">
        <v>16190</v>
      </c>
      <c r="G9" s="16">
        <v>27260</v>
      </c>
      <c r="H9" s="16">
        <v>13880</v>
      </c>
      <c r="I9" s="3">
        <f>Inputs_refs!$B$1-A9</f>
        <v>22.5</v>
      </c>
      <c r="J9" s="9">
        <f t="shared" si="13"/>
        <v>-0.40608950843727071</v>
      </c>
      <c r="K9" s="10">
        <f t="shared" si="14"/>
        <v>0.59391049156272924</v>
      </c>
      <c r="L9" s="11">
        <f t="shared" si="15"/>
        <v>-11070</v>
      </c>
      <c r="N9" s="9">
        <f t="shared" si="16"/>
        <v>0.49082905355832723</v>
      </c>
      <c r="O9" s="12">
        <f t="shared" si="17"/>
        <v>0.50917094644167282</v>
      </c>
      <c r="P9" s="11">
        <f t="shared" si="18"/>
        <v>-13380</v>
      </c>
      <c r="R9" s="35">
        <f t="shared" si="19"/>
        <v>-244500</v>
      </c>
      <c r="S9" s="62">
        <f t="shared" si="20"/>
        <v>-0.44845928099779897</v>
      </c>
      <c r="V9" s="13"/>
      <c r="W9" s="11">
        <f t="shared" si="21"/>
        <v>13450.636706862853</v>
      </c>
      <c r="X9" s="11">
        <f t="shared" si="22"/>
        <v>-3.0933954836970222E-2</v>
      </c>
      <c r="Z9" s="35">
        <f t="shared" si="23"/>
        <v>-249594.94410001097</v>
      </c>
      <c r="AA9" s="44">
        <f t="shared" si="24"/>
        <v>-0.45780437289070242</v>
      </c>
      <c r="AB9" s="9">
        <f t="shared" si="25"/>
        <v>-2.0412849781001399E-2</v>
      </c>
      <c r="AC9" s="9"/>
      <c r="AD9" s="17">
        <f t="shared" si="26"/>
        <v>-2.0412849781001399E-2</v>
      </c>
      <c r="AE9" s="102">
        <f t="shared" si="27"/>
        <v>9.3450918929034454E-3</v>
      </c>
      <c r="AF9" s="18">
        <f t="shared" si="28"/>
        <v>0.14268066707844348</v>
      </c>
      <c r="AG9" s="9">
        <f t="shared" si="29"/>
        <v>7.6676927349068613E-3</v>
      </c>
    </row>
    <row r="10" spans="1:34" x14ac:dyDescent="0.2">
      <c r="A10" s="16">
        <v>1999</v>
      </c>
      <c r="B10" s="16">
        <v>42500</v>
      </c>
      <c r="C10" s="16">
        <v>0.04</v>
      </c>
      <c r="D10" s="16">
        <v>0.03</v>
      </c>
      <c r="E10" s="16">
        <v>30680</v>
      </c>
      <c r="F10" s="16">
        <v>17510</v>
      </c>
      <c r="G10" s="16">
        <v>30680</v>
      </c>
      <c r="H10" s="16">
        <v>15200</v>
      </c>
      <c r="I10" s="3">
        <f>Inputs_refs!$B$1-A10</f>
        <v>22.5</v>
      </c>
      <c r="J10" s="9">
        <f t="shared" si="13"/>
        <v>-0.42926988265971316</v>
      </c>
      <c r="K10" s="10">
        <f t="shared" si="14"/>
        <v>0.57073011734028678</v>
      </c>
      <c r="L10" s="11">
        <f t="shared" si="15"/>
        <v>-13170</v>
      </c>
      <c r="N10" s="9">
        <f t="shared" si="16"/>
        <v>0.50456323337679265</v>
      </c>
      <c r="O10" s="12">
        <f t="shared" si="17"/>
        <v>0.49543676662320729</v>
      </c>
      <c r="P10" s="11">
        <f t="shared" si="18"/>
        <v>-15480</v>
      </c>
      <c r="R10" s="35">
        <f t="shared" si="19"/>
        <v>-286500</v>
      </c>
      <c r="S10" s="62">
        <f t="shared" si="20"/>
        <v>-0.46691655801825294</v>
      </c>
      <c r="V10" s="13"/>
      <c r="W10" s="11">
        <f t="shared" si="21"/>
        <v>14547.291459985705</v>
      </c>
      <c r="X10" s="11">
        <f t="shared" si="22"/>
        <v>-4.2941351316729937E-2</v>
      </c>
      <c r="Z10" s="35">
        <f t="shared" si="23"/>
        <v>-293893.7289185418</v>
      </c>
      <c r="AA10" s="44">
        <f t="shared" si="24"/>
        <v>-0.47896631179684129</v>
      </c>
      <c r="AB10" s="9">
        <f t="shared" si="25"/>
        <v>-2.5157831525527776E-2</v>
      </c>
      <c r="AC10" s="9"/>
      <c r="AD10" s="17">
        <f t="shared" si="26"/>
        <v>-2.5157831525527776E-2</v>
      </c>
      <c r="AE10" s="102">
        <f t="shared" si="27"/>
        <v>1.2049753778588357E-2</v>
      </c>
      <c r="AF10" s="18">
        <f t="shared" si="28"/>
        <v>0.13192461450599657</v>
      </c>
      <c r="AG10" s="9">
        <f t="shared" si="29"/>
        <v>7.0488752355613027E-3</v>
      </c>
    </row>
    <row r="11" spans="1:34" x14ac:dyDescent="0.2">
      <c r="A11" s="16">
        <v>1999</v>
      </c>
      <c r="B11" s="16">
        <v>47500</v>
      </c>
      <c r="C11" s="16">
        <v>0.04</v>
      </c>
      <c r="D11" s="16">
        <v>0.03</v>
      </c>
      <c r="E11" s="16">
        <v>33360</v>
      </c>
      <c r="F11" s="16">
        <v>18840</v>
      </c>
      <c r="G11" s="16">
        <v>33360</v>
      </c>
      <c r="H11" s="16">
        <v>16530</v>
      </c>
      <c r="I11" s="3">
        <f>Inputs_refs!$B$1-A11</f>
        <v>22.5</v>
      </c>
      <c r="J11" s="9">
        <f t="shared" si="13"/>
        <v>-0.43525179856115109</v>
      </c>
      <c r="K11" s="10">
        <f t="shared" si="14"/>
        <v>0.56474820143884896</v>
      </c>
      <c r="L11" s="11">
        <f t="shared" si="15"/>
        <v>-14520</v>
      </c>
      <c r="N11" s="9">
        <f t="shared" si="16"/>
        <v>0.50449640287769781</v>
      </c>
      <c r="O11" s="12">
        <f t="shared" si="17"/>
        <v>0.49550359712230213</v>
      </c>
      <c r="P11" s="11">
        <f t="shared" si="18"/>
        <v>-16830</v>
      </c>
      <c r="R11" s="35">
        <f t="shared" si="19"/>
        <v>-313500</v>
      </c>
      <c r="S11" s="62">
        <f t="shared" si="20"/>
        <v>-0.46987410071942448</v>
      </c>
      <c r="V11" s="13"/>
      <c r="W11" s="11">
        <f t="shared" si="21"/>
        <v>15652.254203662518</v>
      </c>
      <c r="X11" s="11">
        <f t="shared" si="22"/>
        <v>-5.3100169167421767E-2</v>
      </c>
      <c r="Z11" s="35">
        <f t="shared" si="23"/>
        <v>-323209.92877357663</v>
      </c>
      <c r="AA11" s="44">
        <f t="shared" si="24"/>
        <v>-0.48442735127934144</v>
      </c>
      <c r="AB11" s="9">
        <f t="shared" si="25"/>
        <v>-3.004217355085919E-2</v>
      </c>
      <c r="AC11" s="9"/>
      <c r="AD11" s="17">
        <f t="shared" si="26"/>
        <v>-3.004217355085919E-2</v>
      </c>
      <c r="AE11" s="102">
        <f t="shared" si="27"/>
        <v>1.4553250559916964E-2</v>
      </c>
      <c r="AF11" s="18">
        <f t="shared" si="28"/>
        <v>0.12261146496815287</v>
      </c>
      <c r="AG11" s="9">
        <f t="shared" si="29"/>
        <v>6.5189268645207132E-3</v>
      </c>
    </row>
    <row r="12" spans="1:34" x14ac:dyDescent="0.2">
      <c r="A12" s="16">
        <v>1999</v>
      </c>
      <c r="B12" s="16">
        <v>52500</v>
      </c>
      <c r="C12" s="16">
        <v>0.04</v>
      </c>
      <c r="D12" s="16">
        <v>0.03</v>
      </c>
      <c r="E12" s="16">
        <v>35410</v>
      </c>
      <c r="F12" s="16">
        <v>20160</v>
      </c>
      <c r="G12" s="16">
        <v>35410</v>
      </c>
      <c r="H12" s="16">
        <v>17850</v>
      </c>
      <c r="I12" s="3">
        <f>Inputs_refs!$B$1-A12</f>
        <v>22.5</v>
      </c>
      <c r="J12" s="9">
        <f t="shared" si="13"/>
        <v>-0.43066930245693308</v>
      </c>
      <c r="K12" s="10">
        <f t="shared" si="14"/>
        <v>0.56933069754306698</v>
      </c>
      <c r="L12" s="11">
        <f t="shared" si="15"/>
        <v>-15250</v>
      </c>
      <c r="N12" s="9">
        <f t="shared" si="16"/>
        <v>0.49590511155040951</v>
      </c>
      <c r="O12" s="12">
        <f t="shared" si="17"/>
        <v>0.50409488844959049</v>
      </c>
      <c r="P12" s="11">
        <f t="shared" si="18"/>
        <v>-17560</v>
      </c>
      <c r="R12" s="35">
        <f t="shared" si="19"/>
        <v>-328100</v>
      </c>
      <c r="S12" s="62">
        <f t="shared" si="20"/>
        <v>-0.46328720700367126</v>
      </c>
      <c r="V12" s="13"/>
      <c r="W12" s="11">
        <f t="shared" si="21"/>
        <v>16748.90895678537</v>
      </c>
      <c r="X12" s="11">
        <f t="shared" si="22"/>
        <v>-6.1685772729110938E-2</v>
      </c>
      <c r="Z12" s="35">
        <f t="shared" si="23"/>
        <v>-340108.71359210752</v>
      </c>
      <c r="AA12" s="44">
        <f t="shared" si="24"/>
        <v>-0.48024387685979597</v>
      </c>
      <c r="AB12" s="9">
        <f t="shared" si="25"/>
        <v>-3.5308456126500708E-2</v>
      </c>
      <c r="AC12" s="9"/>
      <c r="AD12" s="17">
        <f t="shared" si="26"/>
        <v>-3.5308456126500708E-2</v>
      </c>
      <c r="AE12" s="102">
        <f t="shared" si="27"/>
        <v>1.6956669856124706E-2</v>
      </c>
      <c r="AF12" s="18">
        <f t="shared" si="28"/>
        <v>0.11458333333333333</v>
      </c>
      <c r="AG12" s="9">
        <f t="shared" si="29"/>
        <v>6.0663715607870428E-3</v>
      </c>
    </row>
    <row r="13" spans="1:34" x14ac:dyDescent="0.2">
      <c r="A13" s="16">
        <v>1999</v>
      </c>
      <c r="B13" s="16">
        <v>57500</v>
      </c>
      <c r="C13" s="16">
        <v>0.04</v>
      </c>
      <c r="D13" s="16">
        <v>0.03</v>
      </c>
      <c r="E13" s="16">
        <v>37050</v>
      </c>
      <c r="F13" s="16">
        <v>21490</v>
      </c>
      <c r="G13" s="16">
        <v>37050</v>
      </c>
      <c r="H13" s="16">
        <v>19180</v>
      </c>
      <c r="I13" s="3">
        <f>Inputs_refs!$B$1-A13</f>
        <v>22.5</v>
      </c>
      <c r="J13" s="9">
        <f t="shared" si="13"/>
        <v>-0.41997300944669363</v>
      </c>
      <c r="K13" s="10">
        <f t="shared" si="14"/>
        <v>0.58002699055330631</v>
      </c>
      <c r="L13" s="11">
        <f t="shared" si="15"/>
        <v>-15560</v>
      </c>
      <c r="N13" s="9">
        <f t="shared" si="16"/>
        <v>0.4823211875843455</v>
      </c>
      <c r="O13" s="12">
        <f t="shared" si="17"/>
        <v>0.5176788124156545</v>
      </c>
      <c r="P13" s="11">
        <f t="shared" si="18"/>
        <v>-17870</v>
      </c>
      <c r="R13" s="35">
        <f t="shared" si="19"/>
        <v>-334300</v>
      </c>
      <c r="S13" s="62">
        <f t="shared" si="20"/>
        <v>-0.4511470985155196</v>
      </c>
      <c r="V13" s="13"/>
      <c r="W13" s="11">
        <f t="shared" si="21"/>
        <v>17853.871700462183</v>
      </c>
      <c r="X13" s="11">
        <f t="shared" si="22"/>
        <v>-6.9141204355464905E-2</v>
      </c>
      <c r="Z13" s="35">
        <f t="shared" si="23"/>
        <v>-348624.9134471424</v>
      </c>
      <c r="AA13" s="44">
        <f t="shared" si="24"/>
        <v>-0.47047896551571172</v>
      </c>
      <c r="AB13" s="9">
        <f t="shared" si="25"/>
        <v>-4.1089758346585604E-2</v>
      </c>
      <c r="AC13" s="9"/>
      <c r="AD13" s="17">
        <f t="shared" si="26"/>
        <v>-4.1089758346585604E-2</v>
      </c>
      <c r="AE13" s="102">
        <f t="shared" si="27"/>
        <v>1.9331867000192127E-2</v>
      </c>
      <c r="AF13" s="18">
        <f t="shared" si="28"/>
        <v>0.10749185667752444</v>
      </c>
      <c r="AG13" s="9">
        <f t="shared" si="29"/>
        <v>5.6698474587986158E-3</v>
      </c>
    </row>
    <row r="14" spans="1:34" x14ac:dyDescent="0.2">
      <c r="A14" s="16">
        <v>1999</v>
      </c>
      <c r="B14" s="16">
        <v>62500</v>
      </c>
      <c r="C14" s="16">
        <v>0.04</v>
      </c>
      <c r="D14" s="16">
        <v>0.03</v>
      </c>
      <c r="E14" s="16">
        <v>38380</v>
      </c>
      <c r="F14" s="16">
        <v>22800</v>
      </c>
      <c r="G14" s="16">
        <v>38380</v>
      </c>
      <c r="H14" s="16">
        <v>20490</v>
      </c>
      <c r="I14" s="3">
        <f>Inputs_refs!$B$1-A14</f>
        <v>22.5</v>
      </c>
      <c r="J14" s="9">
        <f t="shared" si="13"/>
        <v>-0.40594059405940597</v>
      </c>
      <c r="K14" s="10">
        <f t="shared" si="14"/>
        <v>0.59405940594059403</v>
      </c>
      <c r="L14" s="11">
        <f t="shared" si="15"/>
        <v>-15580</v>
      </c>
      <c r="N14" s="9">
        <f t="shared" si="16"/>
        <v>0.46612819176654507</v>
      </c>
      <c r="O14" s="12">
        <f t="shared" si="17"/>
        <v>0.53387180823345493</v>
      </c>
      <c r="P14" s="11">
        <f t="shared" si="18"/>
        <v>-17890</v>
      </c>
      <c r="R14" s="35">
        <f t="shared" si="19"/>
        <v>-334700</v>
      </c>
      <c r="S14" s="62">
        <f t="shared" si="20"/>
        <v>-0.43603439291297552</v>
      </c>
      <c r="V14" s="13"/>
      <c r="W14" s="11">
        <f t="shared" si="21"/>
        <v>18942.218463031073</v>
      </c>
      <c r="X14" s="11">
        <f t="shared" si="22"/>
        <v>-7.5538386382085265E-2</v>
      </c>
      <c r="Z14" s="35">
        <f t="shared" si="23"/>
        <v>-351306.2832291692</v>
      </c>
      <c r="AA14" s="44">
        <f t="shared" si="24"/>
        <v>-0.45766842525947005</v>
      </c>
      <c r="AB14" s="9">
        <f t="shared" si="25"/>
        <v>-4.7270100257035118E-2</v>
      </c>
      <c r="AC14" s="9"/>
      <c r="AD14" s="17">
        <f t="shared" si="26"/>
        <v>-4.7270100257035118E-2</v>
      </c>
      <c r="AE14" s="102">
        <f t="shared" si="27"/>
        <v>2.1634032346494525E-2</v>
      </c>
      <c r="AF14" s="18">
        <f t="shared" si="28"/>
        <v>0.10131578947368421</v>
      </c>
      <c r="AG14" s="9">
        <f t="shared" si="29"/>
        <v>5.3269399524228378E-3</v>
      </c>
    </row>
    <row r="15" spans="1:34" x14ac:dyDescent="0.2">
      <c r="A15" s="16">
        <v>1999</v>
      </c>
      <c r="B15" s="16">
        <v>67500</v>
      </c>
      <c r="C15" s="16">
        <v>0.04</v>
      </c>
      <c r="D15" s="16">
        <v>0.03</v>
      </c>
      <c r="E15" s="16">
        <v>39680</v>
      </c>
      <c r="F15" s="16">
        <v>24100</v>
      </c>
      <c r="G15" s="16">
        <v>39680</v>
      </c>
      <c r="H15" s="16">
        <v>21790</v>
      </c>
      <c r="I15" s="3">
        <f>Inputs_refs!$B$1-A15</f>
        <v>22.5</v>
      </c>
      <c r="J15" s="9">
        <f t="shared" si="13"/>
        <v>-0.39264112903225806</v>
      </c>
      <c r="K15" s="10">
        <f t="shared" si="14"/>
        <v>0.60735887096774188</v>
      </c>
      <c r="L15" s="11">
        <f t="shared" si="15"/>
        <v>-15580</v>
      </c>
      <c r="N15" s="9">
        <f t="shared" si="16"/>
        <v>0.45085685483870969</v>
      </c>
      <c r="O15" s="12">
        <f t="shared" si="17"/>
        <v>0.54914314516129037</v>
      </c>
      <c r="P15" s="11">
        <f t="shared" si="18"/>
        <v>-17890</v>
      </c>
      <c r="R15" s="35">
        <f t="shared" si="19"/>
        <v>-334700</v>
      </c>
      <c r="S15" s="62">
        <f t="shared" si="20"/>
        <v>-0.42174899193548387</v>
      </c>
      <c r="V15" s="13"/>
      <c r="W15" s="11">
        <f t="shared" si="21"/>
        <v>20022.257235046003</v>
      </c>
      <c r="X15" s="11">
        <f t="shared" si="22"/>
        <v>-8.1126331572005356E-2</v>
      </c>
      <c r="Z15" s="35">
        <f t="shared" si="23"/>
        <v>-353570.23797469208</v>
      </c>
      <c r="AA15" s="44">
        <f t="shared" si="24"/>
        <v>-0.44552701357698093</v>
      </c>
      <c r="AB15" s="9">
        <f t="shared" si="25"/>
        <v>-5.3370549746448892E-2</v>
      </c>
      <c r="AC15" s="9"/>
      <c r="AD15" s="17">
        <f t="shared" si="26"/>
        <v>-5.3370549746448892E-2</v>
      </c>
      <c r="AE15" s="102">
        <f t="shared" si="27"/>
        <v>2.377802164149706E-2</v>
      </c>
      <c r="AF15" s="18">
        <f t="shared" si="28"/>
        <v>9.5850622406639011E-2</v>
      </c>
      <c r="AG15" s="9">
        <f t="shared" si="29"/>
        <v>5.0253649663796196E-3</v>
      </c>
    </row>
    <row r="16" spans="1:34" x14ac:dyDescent="0.2">
      <c r="A16" s="16">
        <v>1999</v>
      </c>
      <c r="B16" s="16">
        <v>72500</v>
      </c>
      <c r="C16" s="16">
        <v>0.04</v>
      </c>
      <c r="D16" s="16">
        <v>0.03</v>
      </c>
      <c r="E16" s="16">
        <v>40970</v>
      </c>
      <c r="F16" s="16">
        <v>25390</v>
      </c>
      <c r="G16" s="16">
        <v>40970</v>
      </c>
      <c r="H16" s="16">
        <v>23080</v>
      </c>
      <c r="I16" s="3">
        <f>Inputs_refs!$B$1-A16</f>
        <v>22.5</v>
      </c>
      <c r="J16" s="9">
        <f t="shared" si="13"/>
        <v>-0.38027825237979007</v>
      </c>
      <c r="K16" s="10">
        <f t="shared" si="14"/>
        <v>0.61972174762020993</v>
      </c>
      <c r="L16" s="11">
        <f t="shared" si="15"/>
        <v>-15580</v>
      </c>
      <c r="N16" s="9">
        <f t="shared" si="16"/>
        <v>0.43666097144251892</v>
      </c>
      <c r="O16" s="12">
        <f t="shared" si="17"/>
        <v>0.56333902855748108</v>
      </c>
      <c r="P16" s="11">
        <f t="shared" si="18"/>
        <v>-17890</v>
      </c>
      <c r="R16" s="35">
        <f t="shared" si="19"/>
        <v>-334700</v>
      </c>
      <c r="S16" s="62">
        <f t="shared" si="20"/>
        <v>-0.4084696119111545</v>
      </c>
      <c r="V16" s="13"/>
      <c r="W16" s="11">
        <f t="shared" si="21"/>
        <v>21093.98801650697</v>
      </c>
      <c r="X16" s="11">
        <f t="shared" si="22"/>
        <v>-8.6049046078554167E-2</v>
      </c>
      <c r="Z16" s="35">
        <f t="shared" si="23"/>
        <v>-355816.77768371085</v>
      </c>
      <c r="AA16" s="44">
        <f t="shared" si="24"/>
        <v>-0.43424063666550017</v>
      </c>
      <c r="AB16" s="9">
        <f t="shared" si="25"/>
        <v>-5.9347335505583639E-2</v>
      </c>
      <c r="AC16" s="9"/>
      <c r="AD16" s="17">
        <f t="shared" si="26"/>
        <v>-5.9347335505583639E-2</v>
      </c>
      <c r="AE16" s="102">
        <f t="shared" si="27"/>
        <v>2.5771024754345673E-2</v>
      </c>
      <c r="AF16" s="18">
        <f t="shared" si="28"/>
        <v>9.0980701063410788E-2</v>
      </c>
      <c r="AG16" s="9">
        <f t="shared" si="29"/>
        <v>4.7580919488675599E-3</v>
      </c>
    </row>
    <row r="17" spans="1:33" x14ac:dyDescent="0.2">
      <c r="A17" s="16">
        <v>1999</v>
      </c>
      <c r="B17" s="16">
        <v>77500</v>
      </c>
      <c r="C17" s="16">
        <v>0.04</v>
      </c>
      <c r="D17" s="16">
        <v>0.03</v>
      </c>
      <c r="E17" s="16">
        <v>42270</v>
      </c>
      <c r="F17" s="16">
        <v>26690</v>
      </c>
      <c r="G17" s="16">
        <v>42270</v>
      </c>
      <c r="H17" s="16">
        <v>24380</v>
      </c>
      <c r="I17" s="3">
        <f>Inputs_refs!$B$1-A17</f>
        <v>22.5</v>
      </c>
      <c r="J17" s="9">
        <f t="shared" si="13"/>
        <v>-0.3685829193281287</v>
      </c>
      <c r="K17" s="10">
        <f t="shared" si="14"/>
        <v>0.6314170806718713</v>
      </c>
      <c r="L17" s="11">
        <f t="shared" si="15"/>
        <v>-15580</v>
      </c>
      <c r="N17" s="9">
        <f t="shared" si="16"/>
        <v>0.42323160634019397</v>
      </c>
      <c r="O17" s="12">
        <f t="shared" si="17"/>
        <v>0.57676839365980603</v>
      </c>
      <c r="P17" s="11">
        <f t="shared" si="18"/>
        <v>-17890</v>
      </c>
      <c r="R17" s="35">
        <f t="shared" si="19"/>
        <v>-334700</v>
      </c>
      <c r="S17" s="62">
        <f t="shared" si="20"/>
        <v>-0.39590726283416133</v>
      </c>
      <c r="V17" s="13"/>
      <c r="W17" s="11">
        <f t="shared" si="21"/>
        <v>22174.0267885219</v>
      </c>
      <c r="X17" s="11">
        <f t="shared" si="22"/>
        <v>-9.0482904490488097E-2</v>
      </c>
      <c r="Z17" s="35">
        <f t="shared" si="23"/>
        <v>-358080.73242923361</v>
      </c>
      <c r="AA17" s="44">
        <f t="shared" si="24"/>
        <v>-0.42356367687394558</v>
      </c>
      <c r="AB17" s="9">
        <f t="shared" si="25"/>
        <v>-6.5294583907427289E-2</v>
      </c>
      <c r="AC17" s="9"/>
      <c r="AD17" s="17">
        <f t="shared" si="26"/>
        <v>-6.5294583907427289E-2</v>
      </c>
      <c r="AE17" s="102">
        <f t="shared" si="27"/>
        <v>2.765641403978425E-2</v>
      </c>
      <c r="AF17" s="18">
        <f t="shared" si="28"/>
        <v>8.6549269389284381E-2</v>
      </c>
      <c r="AG17" s="9">
        <f t="shared" si="29"/>
        <v>4.5160637464664033E-3</v>
      </c>
    </row>
    <row r="18" spans="1:33" x14ac:dyDescent="0.2">
      <c r="A18" s="16">
        <v>1999</v>
      </c>
      <c r="B18" s="16">
        <v>82500</v>
      </c>
      <c r="C18" s="16">
        <v>0.04</v>
      </c>
      <c r="D18" s="16">
        <v>0.03</v>
      </c>
      <c r="E18" s="16">
        <v>43560</v>
      </c>
      <c r="F18" s="16">
        <v>27980</v>
      </c>
      <c r="G18" s="16">
        <v>43560</v>
      </c>
      <c r="H18" s="16">
        <v>25670</v>
      </c>
      <c r="I18" s="3">
        <f>Inputs_refs!$B$1-A18</f>
        <v>22.5</v>
      </c>
      <c r="J18" s="9">
        <f t="shared" si="13"/>
        <v>-0.3576675849403122</v>
      </c>
      <c r="K18" s="10">
        <f t="shared" si="14"/>
        <v>0.64233241505968774</v>
      </c>
      <c r="L18" s="11">
        <f t="shared" si="15"/>
        <v>-15580</v>
      </c>
      <c r="N18" s="9">
        <f t="shared" si="16"/>
        <v>0.41069788797061524</v>
      </c>
      <c r="O18" s="12">
        <f t="shared" si="17"/>
        <v>0.58930211202938476</v>
      </c>
      <c r="P18" s="11">
        <f t="shared" si="18"/>
        <v>-17890</v>
      </c>
      <c r="R18" s="35">
        <f t="shared" si="19"/>
        <v>-334700</v>
      </c>
      <c r="S18" s="62">
        <f t="shared" si="20"/>
        <v>-0.38418273645546375</v>
      </c>
      <c r="V18" s="13"/>
      <c r="W18" s="11">
        <f t="shared" si="21"/>
        <v>23245.75756998287</v>
      </c>
      <c r="X18" s="11">
        <f t="shared" si="22"/>
        <v>-9.4438738995603025E-2</v>
      </c>
      <c r="Z18" s="35">
        <f t="shared" si="23"/>
        <v>-360327.27213825239</v>
      </c>
      <c r="AA18" s="44">
        <f t="shared" si="24"/>
        <v>-0.41359879722021625</v>
      </c>
      <c r="AB18" s="9">
        <f t="shared" si="25"/>
        <v>-7.1122210611967149E-2</v>
      </c>
      <c r="AC18" s="9"/>
      <c r="AD18" s="17">
        <f t="shared" si="26"/>
        <v>-7.1122210611967149E-2</v>
      </c>
      <c r="AE18" s="102">
        <f t="shared" si="27"/>
        <v>2.9416060764752505E-2</v>
      </c>
      <c r="AF18" s="18">
        <f t="shared" si="28"/>
        <v>8.2558970693352399E-2</v>
      </c>
      <c r="AG18" s="9">
        <f t="shared" si="29"/>
        <v>4.2990810975345184E-3</v>
      </c>
    </row>
    <row r="19" spans="1:33" x14ac:dyDescent="0.2">
      <c r="A19" s="16">
        <v>1999</v>
      </c>
      <c r="B19" s="16">
        <v>87500</v>
      </c>
      <c r="C19" s="16">
        <v>0.04</v>
      </c>
      <c r="D19" s="16">
        <v>0.03</v>
      </c>
      <c r="E19" s="16">
        <v>44860</v>
      </c>
      <c r="F19" s="16">
        <v>29280</v>
      </c>
      <c r="G19" s="16">
        <v>44860</v>
      </c>
      <c r="H19" s="16">
        <v>26970</v>
      </c>
      <c r="I19" s="3">
        <f>Inputs_refs!$B$1-A19</f>
        <v>22.5</v>
      </c>
      <c r="J19" s="9">
        <f t="shared" si="13"/>
        <v>-0.34730271957200176</v>
      </c>
      <c r="K19" s="10">
        <f t="shared" si="14"/>
        <v>0.65269728042799824</v>
      </c>
      <c r="L19" s="11">
        <f t="shared" si="15"/>
        <v>-15580</v>
      </c>
      <c r="N19" s="9">
        <f t="shared" si="16"/>
        <v>0.39879625501560412</v>
      </c>
      <c r="O19" s="12">
        <f t="shared" si="17"/>
        <v>0.60120374498439588</v>
      </c>
      <c r="P19" s="11">
        <f t="shared" si="18"/>
        <v>-17890</v>
      </c>
      <c r="R19" s="35">
        <f t="shared" si="19"/>
        <v>-334700</v>
      </c>
      <c r="S19" s="62">
        <f t="shared" si="20"/>
        <v>-0.37304948729380294</v>
      </c>
      <c r="V19" s="13"/>
      <c r="W19" s="11">
        <f t="shared" si="21"/>
        <v>24325.796341997797</v>
      </c>
      <c r="X19" s="11">
        <f t="shared" si="22"/>
        <v>-9.8042404820252255E-2</v>
      </c>
      <c r="Z19" s="35">
        <f t="shared" si="23"/>
        <v>-362591.22688377521</v>
      </c>
      <c r="AA19" s="44">
        <f t="shared" si="24"/>
        <v>-0.40413645439564783</v>
      </c>
      <c r="AB19" s="9">
        <f t="shared" si="25"/>
        <v>-7.6921957333279445E-2</v>
      </c>
      <c r="AC19" s="9"/>
      <c r="AD19" s="17">
        <f t="shared" si="26"/>
        <v>-7.6921957333279445E-2</v>
      </c>
      <c r="AE19" s="102">
        <f t="shared" si="27"/>
        <v>3.1086967101844887E-2</v>
      </c>
      <c r="AF19" s="18">
        <f t="shared" si="28"/>
        <v>7.8893442622950824E-2</v>
      </c>
      <c r="AG19" s="9">
        <f t="shared" si="29"/>
        <v>4.1005472992146075E-3</v>
      </c>
    </row>
    <row r="20" spans="1:33" x14ac:dyDescent="0.2">
      <c r="A20" s="16">
        <v>1999</v>
      </c>
      <c r="B20" s="16">
        <v>92500</v>
      </c>
      <c r="C20" s="16">
        <v>0.04</v>
      </c>
      <c r="D20" s="16">
        <v>0.03</v>
      </c>
      <c r="E20" s="16">
        <v>46150</v>
      </c>
      <c r="F20" s="16">
        <v>30570</v>
      </c>
      <c r="G20" s="16">
        <v>46150</v>
      </c>
      <c r="H20" s="16">
        <v>28260</v>
      </c>
      <c r="I20" s="3">
        <f>Inputs_refs!$B$1-A20</f>
        <v>22.5</v>
      </c>
      <c r="J20" s="9">
        <f t="shared" si="13"/>
        <v>-0.33759479956663058</v>
      </c>
      <c r="K20" s="10">
        <f t="shared" si="14"/>
        <v>0.66240520043336948</v>
      </c>
      <c r="L20" s="11">
        <f t="shared" si="15"/>
        <v>-15580</v>
      </c>
      <c r="N20" s="9">
        <f t="shared" si="16"/>
        <v>0.38764897074756227</v>
      </c>
      <c r="O20" s="12">
        <f t="shared" si="17"/>
        <v>0.61235102925243767</v>
      </c>
      <c r="P20" s="11">
        <f t="shared" si="18"/>
        <v>-17890</v>
      </c>
      <c r="R20" s="35">
        <f t="shared" si="19"/>
        <v>-334700</v>
      </c>
      <c r="S20" s="62">
        <f t="shared" si="20"/>
        <v>-0.36262188515709642</v>
      </c>
      <c r="V20" s="13"/>
      <c r="W20" s="11">
        <f t="shared" si="21"/>
        <v>25397.527123458767</v>
      </c>
      <c r="X20" s="11">
        <f t="shared" si="22"/>
        <v>-0.10129061841971808</v>
      </c>
      <c r="Z20" s="35">
        <f t="shared" si="23"/>
        <v>-364837.76659279398</v>
      </c>
      <c r="AA20" s="44">
        <f t="shared" si="24"/>
        <v>-0.39527385329663489</v>
      </c>
      <c r="AB20" s="9">
        <f t="shared" si="25"/>
        <v>-8.2605939824293512E-2</v>
      </c>
      <c r="AC20" s="9"/>
      <c r="AD20" s="17">
        <f t="shared" si="26"/>
        <v>-8.2605939824293512E-2</v>
      </c>
      <c r="AE20" s="102">
        <f t="shared" si="27"/>
        <v>3.2651968139538468E-2</v>
      </c>
      <c r="AF20" s="18">
        <f t="shared" si="28"/>
        <v>7.5564278704612367E-2</v>
      </c>
      <c r="AG20" s="9">
        <f t="shared" si="29"/>
        <v>3.9208811263385934E-3</v>
      </c>
    </row>
    <row r="21" spans="1:33" x14ac:dyDescent="0.2">
      <c r="A21" s="16">
        <v>1999</v>
      </c>
      <c r="B21" s="16">
        <v>97500</v>
      </c>
      <c r="C21" s="16">
        <v>0.04</v>
      </c>
      <c r="D21" s="16">
        <v>0.03</v>
      </c>
      <c r="E21" s="16">
        <v>47450</v>
      </c>
      <c r="F21" s="16">
        <v>31860</v>
      </c>
      <c r="G21" s="16">
        <v>47450</v>
      </c>
      <c r="H21" s="16">
        <v>29550</v>
      </c>
      <c r="I21" s="3">
        <f>Inputs_refs!$B$1-A21</f>
        <v>22.5</v>
      </c>
      <c r="J21" s="9">
        <f t="shared" si="13"/>
        <v>-0.32855637513171759</v>
      </c>
      <c r="K21" s="10">
        <f t="shared" si="14"/>
        <v>0.67144362486828235</v>
      </c>
      <c r="L21" s="11">
        <f t="shared" si="15"/>
        <v>-15590</v>
      </c>
      <c r="N21" s="9">
        <f t="shared" si="16"/>
        <v>0.37723919915700738</v>
      </c>
      <c r="O21" s="12">
        <f t="shared" si="17"/>
        <v>0.62276080084299268</v>
      </c>
      <c r="P21" s="11">
        <f t="shared" si="18"/>
        <v>-17900</v>
      </c>
      <c r="R21" s="35">
        <f t="shared" si="19"/>
        <v>-334900</v>
      </c>
      <c r="S21" s="62">
        <f t="shared" si="20"/>
        <v>-0.35289778714436248</v>
      </c>
      <c r="V21" s="13"/>
      <c r="W21" s="11">
        <f t="shared" si="21"/>
        <v>26469.257904919734</v>
      </c>
      <c r="X21" s="11">
        <f t="shared" si="22"/>
        <v>-0.10425523164400224</v>
      </c>
      <c r="Z21" s="35">
        <f t="shared" si="23"/>
        <v>-367284.30630181276</v>
      </c>
      <c r="AA21" s="44">
        <f t="shared" si="24"/>
        <v>-0.38702245131908614</v>
      </c>
      <c r="AB21" s="9">
        <f t="shared" si="25"/>
        <v>-8.8172311602122272E-2</v>
      </c>
      <c r="AC21" s="9"/>
      <c r="AD21" s="17">
        <f t="shared" si="26"/>
        <v>-8.8172311602122272E-2</v>
      </c>
      <c r="AE21" s="102">
        <f t="shared" si="27"/>
        <v>3.4124664174723651E-2</v>
      </c>
      <c r="AF21" s="18">
        <f t="shared" si="28"/>
        <v>7.250470809792843E-2</v>
      </c>
      <c r="AG21" s="9">
        <f t="shared" si="29"/>
        <v>3.7563053994968953E-3</v>
      </c>
    </row>
    <row r="22" spans="1:33" x14ac:dyDescent="0.2">
      <c r="A22" s="16">
        <v>1999</v>
      </c>
      <c r="B22" s="16">
        <v>102500</v>
      </c>
      <c r="C22" s="16">
        <v>0.04</v>
      </c>
      <c r="D22" s="16">
        <v>0.03</v>
      </c>
      <c r="E22" s="16">
        <v>48740</v>
      </c>
      <c r="F22" s="16">
        <v>33160</v>
      </c>
      <c r="G22" s="16">
        <v>48740</v>
      </c>
      <c r="H22" s="16">
        <v>30850</v>
      </c>
      <c r="I22" s="3">
        <f>Inputs_refs!$B$1-A22</f>
        <v>22.5</v>
      </c>
      <c r="J22" s="9">
        <f t="shared" si="13"/>
        <v>-0.31965531391054575</v>
      </c>
      <c r="K22" s="10">
        <f t="shared" si="14"/>
        <v>0.6803446860894542</v>
      </c>
      <c r="L22" s="11">
        <f t="shared" si="15"/>
        <v>-15580</v>
      </c>
      <c r="N22" s="9">
        <f t="shared" si="16"/>
        <v>0.3670496512105047</v>
      </c>
      <c r="O22" s="12">
        <f t="shared" si="17"/>
        <v>0.6329503487894953</v>
      </c>
      <c r="P22" s="11">
        <f t="shared" si="18"/>
        <v>-17890</v>
      </c>
      <c r="R22" s="35">
        <f t="shared" si="19"/>
        <v>-334700</v>
      </c>
      <c r="S22" s="62">
        <f t="shared" si="20"/>
        <v>-0.34335248256052525</v>
      </c>
      <c r="V22" s="13"/>
      <c r="W22" s="11">
        <f t="shared" si="21"/>
        <v>27549.296676934664</v>
      </c>
      <c r="X22" s="11">
        <f t="shared" si="22"/>
        <v>-0.1069920039891519</v>
      </c>
      <c r="Z22" s="35">
        <f t="shared" si="23"/>
        <v>-369348.26104733557</v>
      </c>
      <c r="AA22" s="44">
        <f t="shared" si="24"/>
        <v>-0.37889645162837049</v>
      </c>
      <c r="AB22" s="9">
        <f t="shared" si="25"/>
        <v>-9.3809189595440018E-2</v>
      </c>
      <c r="AC22" s="9"/>
      <c r="AD22" s="17">
        <f t="shared" si="26"/>
        <v>-9.3809189595440018E-2</v>
      </c>
      <c r="AE22" s="102">
        <f t="shared" si="27"/>
        <v>3.5543969067845238E-2</v>
      </c>
      <c r="AF22" s="18">
        <f t="shared" si="28"/>
        <v>6.966224366706876E-2</v>
      </c>
      <c r="AG22" s="9">
        <f t="shared" si="29"/>
        <v>3.6038694139138849E-3</v>
      </c>
    </row>
    <row r="23" spans="1:33" x14ac:dyDescent="0.2">
      <c r="A23" s="16">
        <v>1999</v>
      </c>
      <c r="B23" s="16">
        <v>107500</v>
      </c>
      <c r="C23" s="16">
        <v>0.04</v>
      </c>
      <c r="D23" s="16">
        <v>0.03</v>
      </c>
      <c r="E23" s="16">
        <v>50040</v>
      </c>
      <c r="F23" s="16">
        <v>34450</v>
      </c>
      <c r="G23" s="16">
        <v>50040</v>
      </c>
      <c r="H23" s="16">
        <v>32140</v>
      </c>
      <c r="I23" s="3">
        <f>Inputs_refs!$B$1-A23</f>
        <v>22.5</v>
      </c>
      <c r="J23" s="9">
        <f t="shared" si="13"/>
        <v>-0.311550759392486</v>
      </c>
      <c r="K23" s="10">
        <f t="shared" si="14"/>
        <v>0.688449240607514</v>
      </c>
      <c r="L23" s="11">
        <f t="shared" si="15"/>
        <v>-15590</v>
      </c>
      <c r="N23" s="9">
        <f t="shared" si="16"/>
        <v>0.3577138289368505</v>
      </c>
      <c r="O23" s="12">
        <f t="shared" si="17"/>
        <v>0.64228617106314945</v>
      </c>
      <c r="P23" s="11">
        <f t="shared" si="18"/>
        <v>-17900</v>
      </c>
      <c r="R23" s="35">
        <f t="shared" si="19"/>
        <v>-334900</v>
      </c>
      <c r="S23" s="62">
        <f t="shared" si="20"/>
        <v>-0.33463229416466828</v>
      </c>
      <c r="V23" s="13"/>
      <c r="W23" s="11">
        <f t="shared" si="21"/>
        <v>28621.027458395634</v>
      </c>
      <c r="X23" s="11">
        <f t="shared" si="22"/>
        <v>-0.10948887808352102</v>
      </c>
      <c r="Z23" s="35">
        <f t="shared" si="23"/>
        <v>-371794.80075635447</v>
      </c>
      <c r="AA23" s="44">
        <f t="shared" si="24"/>
        <v>-0.37149760267421511</v>
      </c>
      <c r="AB23" s="9">
        <f t="shared" si="25"/>
        <v>-9.9234310650117091E-2</v>
      </c>
      <c r="AC23" s="9"/>
      <c r="AD23" s="17">
        <f t="shared" si="26"/>
        <v>-9.9234310650117091E-2</v>
      </c>
      <c r="AE23" s="102">
        <f t="shared" si="27"/>
        <v>3.6865308509546835E-2</v>
      </c>
      <c r="AF23" s="18">
        <f t="shared" si="28"/>
        <v>6.7053701015965167E-2</v>
      </c>
      <c r="AG23" s="9">
        <f t="shared" si="29"/>
        <v>3.4643670423101236E-3</v>
      </c>
    </row>
    <row r="24" spans="1:33" x14ac:dyDescent="0.2">
      <c r="A24" s="16">
        <v>1999</v>
      </c>
      <c r="B24" s="16">
        <v>112500</v>
      </c>
      <c r="C24" s="16">
        <v>0.04</v>
      </c>
      <c r="D24" s="16">
        <v>0.03</v>
      </c>
      <c r="E24" s="16">
        <v>51330</v>
      </c>
      <c r="F24" s="16">
        <v>35750</v>
      </c>
      <c r="G24" s="16">
        <v>51330</v>
      </c>
      <c r="H24" s="16">
        <v>33440</v>
      </c>
      <c r="I24" s="3">
        <f>Inputs_refs!$B$1-A24</f>
        <v>22.5</v>
      </c>
      <c r="J24" s="9">
        <f t="shared" si="13"/>
        <v>-0.30352620300019484</v>
      </c>
      <c r="K24" s="10">
        <f t="shared" si="14"/>
        <v>0.69647379699980516</v>
      </c>
      <c r="L24" s="11">
        <f t="shared" si="15"/>
        <v>-15580</v>
      </c>
      <c r="N24" s="9">
        <f t="shared" si="16"/>
        <v>0.34852912526787455</v>
      </c>
      <c r="O24" s="12">
        <f t="shared" si="17"/>
        <v>0.6514708747321255</v>
      </c>
      <c r="P24" s="11">
        <f t="shared" si="18"/>
        <v>-17890</v>
      </c>
      <c r="R24" s="35">
        <f t="shared" si="19"/>
        <v>-334700</v>
      </c>
      <c r="S24" s="62">
        <f t="shared" si="20"/>
        <v>-0.32602766413403467</v>
      </c>
      <c r="V24" s="13"/>
      <c r="W24" s="11">
        <f t="shared" si="21"/>
        <v>29701.066230410564</v>
      </c>
      <c r="X24" s="11">
        <f t="shared" si="22"/>
        <v>-0.11181022038245919</v>
      </c>
      <c r="Z24" s="35">
        <f t="shared" si="23"/>
        <v>-373858.75550187717</v>
      </c>
      <c r="AA24" s="44">
        <f t="shared" si="24"/>
        <v>-0.36417178599442546</v>
      </c>
      <c r="AB24" s="9">
        <f t="shared" si="25"/>
        <v>-0.104742111627985</v>
      </c>
      <c r="AC24" s="9"/>
      <c r="AD24" s="17">
        <f t="shared" si="26"/>
        <v>-0.104742111627985</v>
      </c>
      <c r="AE24" s="102">
        <f t="shared" si="27"/>
        <v>3.8144121860390789E-2</v>
      </c>
      <c r="AF24" s="18">
        <f t="shared" si="28"/>
        <v>6.4615384615384616E-2</v>
      </c>
      <c r="AG24" s="9">
        <f t="shared" si="29"/>
        <v>3.3343028709207356E-3</v>
      </c>
    </row>
    <row r="25" spans="1:33" x14ac:dyDescent="0.2">
      <c r="A25" s="16">
        <v>1999</v>
      </c>
      <c r="B25" s="16">
        <v>117500</v>
      </c>
      <c r="C25" s="16">
        <v>0.04</v>
      </c>
      <c r="D25" s="16">
        <v>0.03</v>
      </c>
      <c r="E25" s="16">
        <v>52630</v>
      </c>
      <c r="F25" s="16">
        <v>37040</v>
      </c>
      <c r="G25" s="16">
        <v>52630</v>
      </c>
      <c r="H25" s="16">
        <v>34730</v>
      </c>
      <c r="I25" s="3">
        <f>Inputs_refs!$B$1-A25</f>
        <v>22.5</v>
      </c>
      <c r="J25" s="9">
        <f t="shared" si="13"/>
        <v>-0.29621888656659701</v>
      </c>
      <c r="K25" s="10">
        <f t="shared" si="14"/>
        <v>0.70378111343340299</v>
      </c>
      <c r="L25" s="11">
        <f t="shared" si="15"/>
        <v>-15590</v>
      </c>
      <c r="N25" s="9">
        <f t="shared" si="16"/>
        <v>0.3401102033060992</v>
      </c>
      <c r="O25" s="12">
        <f t="shared" si="17"/>
        <v>0.6598897966939008</v>
      </c>
      <c r="P25" s="11">
        <f t="shared" si="18"/>
        <v>-17900</v>
      </c>
      <c r="R25" s="35">
        <f t="shared" si="19"/>
        <v>-334900</v>
      </c>
      <c r="S25" s="62">
        <f t="shared" si="20"/>
        <v>-0.3181645449363481</v>
      </c>
      <c r="V25" s="13"/>
      <c r="W25" s="11">
        <f t="shared" si="21"/>
        <v>30772.797011871531</v>
      </c>
      <c r="X25" s="11">
        <f t="shared" si="22"/>
        <v>-0.11394192306733282</v>
      </c>
      <c r="Z25" s="35">
        <f t="shared" si="23"/>
        <v>-376305.29521089594</v>
      </c>
      <c r="AA25" s="44">
        <f t="shared" si="24"/>
        <v>-0.35750075547301535</v>
      </c>
      <c r="AB25" s="9">
        <f t="shared" si="25"/>
        <v>-0.11003112562551326</v>
      </c>
      <c r="AC25" s="9"/>
      <c r="AD25" s="17">
        <f t="shared" si="26"/>
        <v>-0.11003112562551326</v>
      </c>
      <c r="AE25" s="102">
        <f t="shared" si="27"/>
        <v>3.9336210536667249E-2</v>
      </c>
      <c r="AF25" s="18">
        <f t="shared" si="28"/>
        <v>6.2365010799136068E-2</v>
      </c>
      <c r="AG25" s="9">
        <f t="shared" si="29"/>
        <v>3.2145493881213794E-3</v>
      </c>
    </row>
    <row r="26" spans="1:33" x14ac:dyDescent="0.2">
      <c r="A26" s="16">
        <v>1999</v>
      </c>
      <c r="B26" s="16">
        <v>122500</v>
      </c>
      <c r="C26" s="16">
        <v>0.04</v>
      </c>
      <c r="D26" s="16">
        <v>0.03</v>
      </c>
      <c r="E26" s="16">
        <v>53920</v>
      </c>
      <c r="F26" s="16">
        <v>38340</v>
      </c>
      <c r="G26" s="16">
        <v>53920</v>
      </c>
      <c r="H26" s="16">
        <v>36030</v>
      </c>
      <c r="I26" s="3">
        <f>Inputs_refs!$B$1-A26</f>
        <v>22.5</v>
      </c>
      <c r="J26" s="9">
        <f t="shared" si="13"/>
        <v>-0.28894658753709201</v>
      </c>
      <c r="K26" s="10">
        <f t="shared" si="14"/>
        <v>0.71105341246290799</v>
      </c>
      <c r="L26" s="11">
        <f t="shared" si="15"/>
        <v>-15580</v>
      </c>
      <c r="N26" s="9">
        <f t="shared" si="16"/>
        <v>0.33178783382789317</v>
      </c>
      <c r="O26" s="12">
        <f t="shared" si="17"/>
        <v>0.66821216617210677</v>
      </c>
      <c r="P26" s="11">
        <f t="shared" si="18"/>
        <v>-17890</v>
      </c>
      <c r="R26" s="35">
        <f t="shared" si="19"/>
        <v>-334700</v>
      </c>
      <c r="S26" s="62">
        <f t="shared" si="20"/>
        <v>-0.31036721068249257</v>
      </c>
      <c r="V26" s="13"/>
      <c r="W26" s="11">
        <f t="shared" si="21"/>
        <v>31852.835783886461</v>
      </c>
      <c r="X26" s="11">
        <f t="shared" si="22"/>
        <v>-0.11593572623129444</v>
      </c>
      <c r="Z26" s="35">
        <f t="shared" si="23"/>
        <v>-378369.24995641876</v>
      </c>
      <c r="AA26" s="44">
        <f t="shared" si="24"/>
        <v>-0.3508616932088453</v>
      </c>
      <c r="AB26" s="9">
        <f t="shared" si="25"/>
        <v>-0.11541437355559063</v>
      </c>
      <c r="AC26" s="9"/>
      <c r="AD26" s="17">
        <f t="shared" si="26"/>
        <v>-0.11541437355559063</v>
      </c>
      <c r="AE26" s="102">
        <f t="shared" si="27"/>
        <v>4.0494482526352737E-2</v>
      </c>
      <c r="AF26" s="18">
        <f t="shared" si="28"/>
        <v>6.0250391236306731E-2</v>
      </c>
      <c r="AG26" s="9">
        <f t="shared" si="29"/>
        <v>3.1022686321775517E-3</v>
      </c>
    </row>
    <row r="27" spans="1:33" x14ac:dyDescent="0.2">
      <c r="A27" s="16">
        <v>1999</v>
      </c>
      <c r="B27" s="16">
        <v>127500</v>
      </c>
      <c r="C27" s="16">
        <v>0.04</v>
      </c>
      <c r="D27" s="16">
        <v>0.03</v>
      </c>
      <c r="E27" s="16">
        <v>55220</v>
      </c>
      <c r="F27" s="16">
        <v>39630</v>
      </c>
      <c r="G27" s="16">
        <v>55220</v>
      </c>
      <c r="H27" s="16">
        <v>37320</v>
      </c>
      <c r="I27" s="3">
        <f>Inputs_refs!$B$1-A27</f>
        <v>22.5</v>
      </c>
      <c r="J27" s="9">
        <f t="shared" si="13"/>
        <v>-0.28232524447663893</v>
      </c>
      <c r="K27" s="10">
        <f t="shared" si="14"/>
        <v>0.71767475552336113</v>
      </c>
      <c r="L27" s="11">
        <f t="shared" si="15"/>
        <v>-15590</v>
      </c>
      <c r="N27" s="9">
        <f t="shared" si="16"/>
        <v>0.32415791379934805</v>
      </c>
      <c r="O27" s="12">
        <f t="shared" si="17"/>
        <v>0.67584208620065189</v>
      </c>
      <c r="P27" s="11">
        <f t="shared" si="18"/>
        <v>-17900</v>
      </c>
      <c r="R27" s="35">
        <f t="shared" si="19"/>
        <v>-334900</v>
      </c>
      <c r="S27" s="62">
        <f t="shared" si="20"/>
        <v>-0.30324157913799349</v>
      </c>
      <c r="V27" s="13"/>
      <c r="W27" s="11">
        <f t="shared" si="21"/>
        <v>32924.566565347428</v>
      </c>
      <c r="X27" s="11">
        <f t="shared" si="22"/>
        <v>-0.11777688731652122</v>
      </c>
      <c r="Z27" s="35">
        <f t="shared" si="23"/>
        <v>-380815.78966543754</v>
      </c>
      <c r="AA27" s="44">
        <f t="shared" si="24"/>
        <v>-0.34481690480390942</v>
      </c>
      <c r="AB27" s="9">
        <f t="shared" si="25"/>
        <v>-0.12057217928326044</v>
      </c>
      <c r="AC27" s="9"/>
      <c r="AD27" s="17">
        <f t="shared" si="26"/>
        <v>-0.12057217928326044</v>
      </c>
      <c r="AE27" s="102">
        <f t="shared" si="27"/>
        <v>4.157532566591593E-2</v>
      </c>
      <c r="AF27" s="18">
        <f t="shared" si="28"/>
        <v>5.82891748675246E-2</v>
      </c>
      <c r="AG27" s="9">
        <f t="shared" si="29"/>
        <v>2.998347511869226E-3</v>
      </c>
    </row>
    <row r="28" spans="1:33" x14ac:dyDescent="0.2">
      <c r="A28" s="16">
        <v>1999</v>
      </c>
      <c r="B28" s="16">
        <v>132500</v>
      </c>
      <c r="C28" s="16">
        <v>0.04</v>
      </c>
      <c r="D28" s="16">
        <v>0.03</v>
      </c>
      <c r="E28" s="16">
        <v>56510</v>
      </c>
      <c r="F28" s="16">
        <v>40930</v>
      </c>
      <c r="G28" s="16">
        <v>56510</v>
      </c>
      <c r="H28" s="16">
        <v>38620</v>
      </c>
      <c r="I28" s="3">
        <f>Inputs_refs!$B$1-A28</f>
        <v>22.5</v>
      </c>
      <c r="J28" s="9">
        <f t="shared" si="13"/>
        <v>-0.27570341532472131</v>
      </c>
      <c r="K28" s="10">
        <f t="shared" si="14"/>
        <v>0.72429658467527869</v>
      </c>
      <c r="L28" s="11">
        <f t="shared" si="15"/>
        <v>-15580</v>
      </c>
      <c r="N28" s="9">
        <f t="shared" si="16"/>
        <v>0.31658113608210936</v>
      </c>
      <c r="O28" s="12">
        <f t="shared" si="17"/>
        <v>0.68341886391789064</v>
      </c>
      <c r="P28" s="11">
        <f t="shared" si="18"/>
        <v>-17890</v>
      </c>
      <c r="R28" s="35">
        <f t="shared" si="19"/>
        <v>-334700</v>
      </c>
      <c r="S28" s="62">
        <f t="shared" si="20"/>
        <v>-0.29614227570341534</v>
      </c>
      <c r="V28" s="13"/>
      <c r="W28" s="11">
        <f t="shared" si="21"/>
        <v>34004.605337362358</v>
      </c>
      <c r="X28" s="11">
        <f t="shared" si="22"/>
        <v>-0.11950788872702335</v>
      </c>
      <c r="Z28" s="35">
        <f t="shared" si="23"/>
        <v>-382879.74441096035</v>
      </c>
      <c r="AA28" s="44">
        <f t="shared" si="24"/>
        <v>-0.33877167263401198</v>
      </c>
      <c r="AB28" s="9">
        <f t="shared" si="25"/>
        <v>-0.12583518745574349</v>
      </c>
      <c r="AC28" s="9"/>
      <c r="AD28" s="17">
        <f t="shared" si="26"/>
        <v>-0.12583518745574349</v>
      </c>
      <c r="AE28" s="102">
        <f t="shared" si="27"/>
        <v>4.2629396930596641E-2</v>
      </c>
      <c r="AF28" s="18">
        <f t="shared" si="28"/>
        <v>5.6437820669435625E-2</v>
      </c>
      <c r="AG28" s="9">
        <f t="shared" si="29"/>
        <v>2.900436258881256E-3</v>
      </c>
    </row>
    <row r="29" spans="1:33" x14ac:dyDescent="0.2">
      <c r="A29" s="16">
        <v>1999</v>
      </c>
      <c r="B29" s="16">
        <v>137500</v>
      </c>
      <c r="C29" s="16">
        <v>0.04</v>
      </c>
      <c r="D29" s="16">
        <v>0.03</v>
      </c>
      <c r="E29" s="16">
        <v>57810</v>
      </c>
      <c r="F29" s="16">
        <v>42220</v>
      </c>
      <c r="G29" s="16">
        <v>57810</v>
      </c>
      <c r="H29" s="16">
        <v>39910</v>
      </c>
      <c r="I29" s="3">
        <f>Inputs_refs!$B$1-A29</f>
        <v>22.5</v>
      </c>
      <c r="J29" s="9">
        <f t="shared" si="13"/>
        <v>-0.26967652655249957</v>
      </c>
      <c r="K29" s="10">
        <f t="shared" si="14"/>
        <v>0.73032347344750048</v>
      </c>
      <c r="L29" s="11">
        <f t="shared" si="15"/>
        <v>-15590</v>
      </c>
      <c r="N29" s="9">
        <f t="shared" si="16"/>
        <v>0.30963501124372944</v>
      </c>
      <c r="O29" s="12">
        <f t="shared" si="17"/>
        <v>0.6903649887562705</v>
      </c>
      <c r="P29" s="11">
        <f t="shared" si="18"/>
        <v>-17900</v>
      </c>
      <c r="R29" s="35">
        <f t="shared" si="19"/>
        <v>-334900</v>
      </c>
      <c r="S29" s="62">
        <f t="shared" si="20"/>
        <v>-0.28965576889811451</v>
      </c>
      <c r="V29" s="13"/>
      <c r="W29" s="11">
        <f t="shared" si="21"/>
        <v>35076.336118823325</v>
      </c>
      <c r="X29" s="11">
        <f t="shared" si="22"/>
        <v>-0.12111410376288337</v>
      </c>
      <c r="Z29" s="35">
        <f t="shared" si="23"/>
        <v>-385326.28411997913</v>
      </c>
      <c r="AA29" s="44">
        <f t="shared" si="24"/>
        <v>-0.33326957630165988</v>
      </c>
      <c r="AB29" s="9">
        <f t="shared" si="25"/>
        <v>-0.1308664531804373</v>
      </c>
      <c r="AC29" s="9"/>
      <c r="AD29" s="17">
        <f t="shared" si="26"/>
        <v>-0.1308664531804373</v>
      </c>
      <c r="AE29" s="102">
        <f t="shared" si="27"/>
        <v>4.3613807403545368E-2</v>
      </c>
      <c r="AF29" s="18">
        <f t="shared" si="28"/>
        <v>5.4713405968735196E-2</v>
      </c>
      <c r="AG29" s="9">
        <f t="shared" si="29"/>
        <v>2.8094023901767962E-3</v>
      </c>
    </row>
    <row r="30" spans="1:33" x14ac:dyDescent="0.2">
      <c r="A30" s="16">
        <v>1999</v>
      </c>
      <c r="B30" s="16">
        <v>142500</v>
      </c>
      <c r="C30" s="16">
        <v>0.04</v>
      </c>
      <c r="D30" s="16">
        <v>0.03</v>
      </c>
      <c r="E30" s="16">
        <v>59100</v>
      </c>
      <c r="F30" s="16">
        <v>43520</v>
      </c>
      <c r="G30" s="16">
        <v>59100</v>
      </c>
      <c r="H30" s="16">
        <v>41210</v>
      </c>
      <c r="I30" s="3">
        <f>Inputs_refs!$B$1-A30</f>
        <v>22.5</v>
      </c>
      <c r="J30" s="9">
        <f t="shared" si="13"/>
        <v>-0.26362098138747886</v>
      </c>
      <c r="K30" s="10">
        <f t="shared" si="14"/>
        <v>0.7363790186125212</v>
      </c>
      <c r="L30" s="11">
        <f t="shared" si="15"/>
        <v>-15580</v>
      </c>
      <c r="N30" s="9">
        <f t="shared" si="16"/>
        <v>0.30270727580372253</v>
      </c>
      <c r="O30" s="12">
        <f t="shared" si="17"/>
        <v>0.69729272419627752</v>
      </c>
      <c r="P30" s="11">
        <f t="shared" si="18"/>
        <v>-17890</v>
      </c>
      <c r="R30" s="35">
        <f t="shared" si="19"/>
        <v>-334700</v>
      </c>
      <c r="S30" s="62">
        <f t="shared" si="20"/>
        <v>-0.28316412859560069</v>
      </c>
      <c r="V30" s="13"/>
      <c r="W30" s="11">
        <f t="shared" si="21"/>
        <v>36156.374890838255</v>
      </c>
      <c r="X30" s="11">
        <f t="shared" si="22"/>
        <v>-0.12263103880518673</v>
      </c>
      <c r="Z30" s="35">
        <f t="shared" si="23"/>
        <v>-387390.23886550195</v>
      </c>
      <c r="AA30" s="44">
        <f t="shared" si="24"/>
        <v>-0.32774131883714208</v>
      </c>
      <c r="AB30" s="9">
        <f t="shared" si="25"/>
        <v>-0.13601333637060348</v>
      </c>
      <c r="AC30" s="9"/>
      <c r="AD30" s="17">
        <f t="shared" si="26"/>
        <v>-0.13601333637060348</v>
      </c>
      <c r="AE30" s="102">
        <f t="shared" si="27"/>
        <v>4.4577190241541387E-2</v>
      </c>
      <c r="AF30" s="18">
        <f t="shared" si="28"/>
        <v>5.3079044117647058E-2</v>
      </c>
      <c r="AG30" s="9">
        <f t="shared" si="29"/>
        <v>2.7232680196248582E-3</v>
      </c>
    </row>
    <row r="31" spans="1:33" x14ac:dyDescent="0.2">
      <c r="A31" s="16">
        <v>1999</v>
      </c>
      <c r="B31" s="16">
        <v>147500</v>
      </c>
      <c r="C31" s="16">
        <v>0.04</v>
      </c>
      <c r="D31" s="16">
        <v>0.03</v>
      </c>
      <c r="E31" s="16">
        <v>60390</v>
      </c>
      <c r="F31" s="16">
        <v>44810</v>
      </c>
      <c r="G31" s="16">
        <v>60390</v>
      </c>
      <c r="H31" s="16">
        <v>42500</v>
      </c>
      <c r="I31" s="3">
        <f>Inputs_refs!$B$1-A31</f>
        <v>22.5</v>
      </c>
      <c r="J31" s="9">
        <f t="shared" si="13"/>
        <v>-0.25798973339956949</v>
      </c>
      <c r="K31" s="10">
        <f t="shared" si="14"/>
        <v>0.74201026660043057</v>
      </c>
      <c r="L31" s="11">
        <f t="shared" si="15"/>
        <v>-15580</v>
      </c>
      <c r="N31" s="9">
        <f t="shared" si="16"/>
        <v>0.29624109951978805</v>
      </c>
      <c r="O31" s="12">
        <f t="shared" si="17"/>
        <v>0.70375890048021195</v>
      </c>
      <c r="P31" s="11">
        <f t="shared" si="18"/>
        <v>-17890</v>
      </c>
      <c r="R31" s="35">
        <f t="shared" si="19"/>
        <v>-334700</v>
      </c>
      <c r="S31" s="62">
        <f t="shared" si="20"/>
        <v>-0.27711541645967874</v>
      </c>
      <c r="V31" s="13"/>
      <c r="W31" s="11">
        <f t="shared" si="21"/>
        <v>37228.105672299229</v>
      </c>
      <c r="X31" s="11">
        <f t="shared" si="22"/>
        <v>-0.12404457241648874</v>
      </c>
      <c r="Z31" s="35">
        <f t="shared" si="23"/>
        <v>-389636.77857452072</v>
      </c>
      <c r="AA31" s="44">
        <f t="shared" si="24"/>
        <v>-0.32260041279559587</v>
      </c>
      <c r="AB31" s="9">
        <f t="shared" si="25"/>
        <v>-0.14099484852406891</v>
      </c>
      <c r="AC31" s="9"/>
      <c r="AD31" s="17">
        <f t="shared" si="26"/>
        <v>-0.14099484852406891</v>
      </c>
      <c r="AE31" s="102">
        <f t="shared" si="27"/>
        <v>4.5484996335917127E-2</v>
      </c>
      <c r="AF31" s="18">
        <f t="shared" si="28"/>
        <v>5.1550993081901364E-2</v>
      </c>
      <c r="AG31" s="9">
        <f t="shared" si="29"/>
        <v>2.6428641125714192E-3</v>
      </c>
    </row>
    <row r="32" spans="1:33" x14ac:dyDescent="0.2">
      <c r="A32" s="16">
        <v>1999</v>
      </c>
      <c r="B32" s="16">
        <v>200000</v>
      </c>
      <c r="C32" s="16">
        <v>0.04</v>
      </c>
      <c r="D32" s="16">
        <v>0.03</v>
      </c>
      <c r="E32" s="16">
        <v>73990</v>
      </c>
      <c r="F32" s="16">
        <v>58410</v>
      </c>
      <c r="G32" s="16">
        <v>73990</v>
      </c>
      <c r="H32" s="16">
        <v>56100</v>
      </c>
      <c r="I32" s="3">
        <f>Inputs_refs!$B$1-A32</f>
        <v>22.5</v>
      </c>
      <c r="J32" s="9">
        <f t="shared" si="13"/>
        <v>-0.21056899581024463</v>
      </c>
      <c r="K32" s="10">
        <f t="shared" si="14"/>
        <v>0.78943100418975543</v>
      </c>
      <c r="L32" s="11">
        <f t="shared" si="15"/>
        <v>-15580</v>
      </c>
      <c r="N32" s="9">
        <f t="shared" si="16"/>
        <v>0.24178943100418976</v>
      </c>
      <c r="O32" s="12">
        <f t="shared" si="17"/>
        <v>0.7582105689958103</v>
      </c>
      <c r="P32" s="11">
        <f t="shared" si="18"/>
        <v>-17890</v>
      </c>
      <c r="R32" s="35">
        <f t="shared" si="19"/>
        <v>-334700</v>
      </c>
      <c r="S32" s="62">
        <f t="shared" si="20"/>
        <v>-0.22617921340721719</v>
      </c>
      <c r="V32" s="13"/>
      <c r="W32" s="11">
        <f t="shared" si="21"/>
        <v>48526.972825686178</v>
      </c>
      <c r="X32" s="11">
        <f t="shared" si="22"/>
        <v>-0.13499157173464923</v>
      </c>
      <c r="Z32" s="35">
        <f t="shared" si="23"/>
        <v>-413321.22821999015</v>
      </c>
      <c r="AA32" s="44">
        <f t="shared" si="24"/>
        <v>-0.2793088445870997</v>
      </c>
      <c r="AB32" s="9">
        <f t="shared" si="25"/>
        <v>-0.19021821975750061</v>
      </c>
      <c r="AC32" s="9"/>
      <c r="AD32" s="17">
        <f t="shared" si="26"/>
        <v>-0.19021821975750061</v>
      </c>
      <c r="AE32" s="102">
        <f t="shared" si="27"/>
        <v>5.3129631179882508E-2</v>
      </c>
      <c r="AF32" s="18">
        <f t="shared" si="28"/>
        <v>3.954802259887006E-2</v>
      </c>
      <c r="AG32" s="9">
        <f t="shared" si="29"/>
        <v>2.0155308604474786E-3</v>
      </c>
    </row>
    <row r="33" spans="1:33" x14ac:dyDescent="0.2">
      <c r="A33" s="16">
        <v>1994</v>
      </c>
      <c r="B33" s="16">
        <v>2500</v>
      </c>
      <c r="C33" s="16">
        <v>0.04</v>
      </c>
      <c r="D33" s="16">
        <v>0.03</v>
      </c>
      <c r="E33" s="16">
        <v>1560</v>
      </c>
      <c r="F33" s="16">
        <v>1180</v>
      </c>
      <c r="G33" s="16">
        <v>1560</v>
      </c>
      <c r="H33" s="16">
        <v>970</v>
      </c>
      <c r="I33" s="3">
        <f>Inputs_refs!$B$1-A33</f>
        <v>27.5</v>
      </c>
      <c r="J33" s="9">
        <f t="shared" si="13"/>
        <v>-0.24358974358974358</v>
      </c>
      <c r="K33" s="10">
        <f t="shared" si="14"/>
        <v>0.75641025641025639</v>
      </c>
      <c r="L33" s="11">
        <f t="shared" si="15"/>
        <v>-380</v>
      </c>
      <c r="N33" s="9">
        <f t="shared" si="16"/>
        <v>0.37820512820512819</v>
      </c>
      <c r="O33" s="12">
        <f t="shared" si="17"/>
        <v>0.62179487179487181</v>
      </c>
      <c r="P33" s="11">
        <f t="shared" si="18"/>
        <v>-590</v>
      </c>
      <c r="R33" s="35">
        <f t="shared" si="19"/>
        <v>-9700</v>
      </c>
      <c r="S33" s="62">
        <f t="shared" si="20"/>
        <v>-0.3108974358974359</v>
      </c>
      <c r="V33" s="13"/>
      <c r="W33" s="11">
        <f t="shared" si="21"/>
        <v>980.34288536739757</v>
      </c>
      <c r="X33" s="11">
        <f t="shared" si="22"/>
        <v>1.0662768419997496E-2</v>
      </c>
      <c r="Z33" s="35">
        <f t="shared" si="23"/>
        <v>-9654.9743074745456</v>
      </c>
      <c r="AA33" s="44">
        <f t="shared" si="24"/>
        <v>-0.30945430472674823</v>
      </c>
      <c r="AB33" s="9">
        <f t="shared" si="25"/>
        <v>4.6634709830969756E-3</v>
      </c>
      <c r="AC33" s="9"/>
      <c r="AD33" s="17">
        <f t="shared" si="26"/>
        <v>4.6634709830969756E-3</v>
      </c>
      <c r="AE33" s="102">
        <f t="shared" si="27"/>
        <v>-1.4431311706876726E-3</v>
      </c>
      <c r="AF33" s="18">
        <f t="shared" si="28"/>
        <v>0.17796610169491525</v>
      </c>
      <c r="AG33" s="9">
        <f t="shared" si="29"/>
        <v>9.7508316294283581E-3</v>
      </c>
    </row>
    <row r="34" spans="1:33" x14ac:dyDescent="0.2">
      <c r="A34" s="16">
        <v>1994</v>
      </c>
      <c r="B34" s="16">
        <v>7500</v>
      </c>
      <c r="C34" s="16">
        <v>0.04</v>
      </c>
      <c r="D34" s="16">
        <v>0.03</v>
      </c>
      <c r="E34" s="16">
        <v>4700</v>
      </c>
      <c r="F34" s="16">
        <v>3560</v>
      </c>
      <c r="G34" s="16">
        <v>4700</v>
      </c>
      <c r="H34" s="16">
        <v>2940</v>
      </c>
      <c r="I34" s="3">
        <f>Inputs_refs!$B$1-A34</f>
        <v>27.5</v>
      </c>
      <c r="J34" s="9">
        <f t="shared" si="13"/>
        <v>-0.24255319148936169</v>
      </c>
      <c r="K34" s="10">
        <f t="shared" si="14"/>
        <v>0.75744680851063828</v>
      </c>
      <c r="L34" s="11">
        <f t="shared" si="15"/>
        <v>-1140</v>
      </c>
      <c r="N34" s="9">
        <f t="shared" si="16"/>
        <v>0.37446808510638296</v>
      </c>
      <c r="O34" s="12">
        <f t="shared" si="17"/>
        <v>0.62553191489361704</v>
      </c>
      <c r="P34" s="11">
        <f t="shared" si="18"/>
        <v>-1760</v>
      </c>
      <c r="R34" s="35">
        <f t="shared" si="19"/>
        <v>-29000</v>
      </c>
      <c r="S34" s="62">
        <f t="shared" si="20"/>
        <v>-0.30851063829787234</v>
      </c>
      <c r="V34" s="13"/>
      <c r="W34" s="11">
        <f t="shared" si="21"/>
        <v>2957.644637210115</v>
      </c>
      <c r="X34" s="11">
        <f t="shared" si="22"/>
        <v>6.0015772823520334E-3</v>
      </c>
      <c r="Z34" s="35">
        <f t="shared" si="23"/>
        <v>-28999.752995431692</v>
      </c>
      <c r="AA34" s="44">
        <f t="shared" si="24"/>
        <v>-0.30850801058969884</v>
      </c>
      <c r="AB34" s="9">
        <f t="shared" si="25"/>
        <v>8.5174714538607531E-6</v>
      </c>
      <c r="AC34" s="9"/>
      <c r="AD34" s="17">
        <f t="shared" si="26"/>
        <v>8.5174714538607531E-6</v>
      </c>
      <c r="AE34" s="102">
        <f t="shared" si="27"/>
        <v>-2.6277081734971119E-6</v>
      </c>
      <c r="AF34" s="18">
        <f t="shared" si="28"/>
        <v>0.17415730337078653</v>
      </c>
      <c r="AG34" s="9">
        <f t="shared" si="29"/>
        <v>9.5219248038234117E-3</v>
      </c>
    </row>
    <row r="35" spans="1:33" x14ac:dyDescent="0.2">
      <c r="A35" s="16">
        <v>1994</v>
      </c>
      <c r="B35" s="16">
        <v>12500</v>
      </c>
      <c r="C35" s="16">
        <v>0.04</v>
      </c>
      <c r="D35" s="16">
        <v>0.03</v>
      </c>
      <c r="E35" s="16">
        <v>7850</v>
      </c>
      <c r="F35" s="16">
        <v>5940</v>
      </c>
      <c r="G35" s="16">
        <v>7850</v>
      </c>
      <c r="H35" s="16">
        <v>4910</v>
      </c>
      <c r="I35" s="3">
        <f>Inputs_refs!$B$1-A35</f>
        <v>27.5</v>
      </c>
      <c r="J35" s="9">
        <f t="shared" si="13"/>
        <v>-0.24331210191082803</v>
      </c>
      <c r="K35" s="10">
        <f t="shared" si="14"/>
        <v>0.75668789808917203</v>
      </c>
      <c r="L35" s="11">
        <f t="shared" si="15"/>
        <v>-1910</v>
      </c>
      <c r="N35" s="9">
        <f t="shared" si="16"/>
        <v>0.37452229299363055</v>
      </c>
      <c r="O35" s="12">
        <f t="shared" si="17"/>
        <v>0.6254777070063694</v>
      </c>
      <c r="P35" s="11">
        <f t="shared" si="18"/>
        <v>-2940</v>
      </c>
      <c r="R35" s="35">
        <f t="shared" si="19"/>
        <v>-48500</v>
      </c>
      <c r="S35" s="62">
        <f t="shared" si="20"/>
        <v>-0.30891719745222929</v>
      </c>
      <c r="V35" s="13"/>
      <c r="W35" s="11">
        <f t="shared" si="21"/>
        <v>4934.9463890528323</v>
      </c>
      <c r="X35" s="11">
        <f t="shared" si="22"/>
        <v>5.0807309679902794E-3</v>
      </c>
      <c r="Z35" s="35">
        <f t="shared" si="23"/>
        <v>-48544.531683388836</v>
      </c>
      <c r="AA35" s="44">
        <f t="shared" si="24"/>
        <v>-0.3092008387476996</v>
      </c>
      <c r="AB35" s="9">
        <f t="shared" si="25"/>
        <v>-9.1733675956077977E-4</v>
      </c>
      <c r="AC35" s="9"/>
      <c r="AD35" s="17">
        <f t="shared" si="26"/>
        <v>-9.1733675956077977E-4</v>
      </c>
      <c r="AE35" s="102">
        <f t="shared" si="27"/>
        <v>2.8364129547031602E-4</v>
      </c>
      <c r="AF35" s="18">
        <f t="shared" si="28"/>
        <v>0.17340067340067339</v>
      </c>
      <c r="AG35" s="9">
        <f t="shared" si="29"/>
        <v>9.4765711638102879E-3</v>
      </c>
    </row>
    <row r="36" spans="1:33" x14ac:dyDescent="0.2">
      <c r="A36" s="16">
        <v>1994</v>
      </c>
      <c r="B36" s="16">
        <v>17500</v>
      </c>
      <c r="C36" s="16">
        <v>0.04</v>
      </c>
      <c r="D36" s="16">
        <v>0.03</v>
      </c>
      <c r="E36" s="16">
        <v>10990</v>
      </c>
      <c r="F36" s="16">
        <v>8310</v>
      </c>
      <c r="G36" s="16">
        <v>10990</v>
      </c>
      <c r="H36" s="16">
        <v>6870</v>
      </c>
      <c r="I36" s="3">
        <f>Inputs_refs!$B$1-A36</f>
        <v>27.5</v>
      </c>
      <c r="J36" s="9">
        <f t="shared" si="13"/>
        <v>-0.24385805277525022</v>
      </c>
      <c r="K36" s="10">
        <f t="shared" si="14"/>
        <v>0.75614194722474981</v>
      </c>
      <c r="L36" s="11">
        <f t="shared" si="15"/>
        <v>-2680</v>
      </c>
      <c r="N36" s="9">
        <f t="shared" si="16"/>
        <v>0.37488626023657873</v>
      </c>
      <c r="O36" s="12">
        <f t="shared" si="17"/>
        <v>0.62511373976342133</v>
      </c>
      <c r="P36" s="11">
        <f t="shared" si="18"/>
        <v>-4120</v>
      </c>
      <c r="R36" s="35">
        <f t="shared" si="19"/>
        <v>-68000</v>
      </c>
      <c r="S36" s="62">
        <f t="shared" si="20"/>
        <v>-0.30937215650591449</v>
      </c>
      <c r="V36" s="13"/>
      <c r="W36" s="11">
        <f t="shared" si="21"/>
        <v>6903.9401503415884</v>
      </c>
      <c r="X36" s="11">
        <f t="shared" si="22"/>
        <v>4.940342116679531E-3</v>
      </c>
      <c r="Z36" s="35">
        <f t="shared" si="23"/>
        <v>-68071.895334841945</v>
      </c>
      <c r="AA36" s="44">
        <f t="shared" si="24"/>
        <v>-0.30969925084095518</v>
      </c>
      <c r="AB36" s="9">
        <f t="shared" si="25"/>
        <v>-1.056167666381202E-3</v>
      </c>
      <c r="AC36" s="9"/>
      <c r="AD36" s="17">
        <f t="shared" si="26"/>
        <v>-1.056167666381202E-3</v>
      </c>
      <c r="AE36" s="102">
        <f t="shared" si="27"/>
        <v>3.2709433504068963E-4</v>
      </c>
      <c r="AF36" s="18">
        <f t="shared" si="28"/>
        <v>0.17328519855595667</v>
      </c>
      <c r="AG36" s="9">
        <f t="shared" si="29"/>
        <v>9.4696528815055858E-3</v>
      </c>
    </row>
    <row r="37" spans="1:33" x14ac:dyDescent="0.2">
      <c r="A37" s="16">
        <v>1994</v>
      </c>
      <c r="B37" s="16">
        <v>22500</v>
      </c>
      <c r="C37" s="16">
        <v>0.04</v>
      </c>
      <c r="D37" s="16">
        <v>0.03</v>
      </c>
      <c r="E37" s="16">
        <v>14140</v>
      </c>
      <c r="F37" s="16">
        <v>10460</v>
      </c>
      <c r="G37" s="16">
        <v>14140</v>
      </c>
      <c r="H37" s="16">
        <v>8670</v>
      </c>
      <c r="I37" s="3">
        <f>Inputs_refs!$B$1-A37</f>
        <v>27.5</v>
      </c>
      <c r="J37" s="9">
        <f t="shared" si="13"/>
        <v>-0.26025459688826025</v>
      </c>
      <c r="K37" s="10">
        <f t="shared" si="14"/>
        <v>0.73974540311173975</v>
      </c>
      <c r="L37" s="11">
        <f t="shared" si="15"/>
        <v>-3680</v>
      </c>
      <c r="N37" s="9">
        <f t="shared" si="16"/>
        <v>0.38684582743988682</v>
      </c>
      <c r="O37" s="12">
        <f t="shared" si="17"/>
        <v>0.61315417256011318</v>
      </c>
      <c r="P37" s="11">
        <f t="shared" si="18"/>
        <v>-5470</v>
      </c>
      <c r="R37" s="35">
        <f t="shared" si="19"/>
        <v>-91500</v>
      </c>
      <c r="S37" s="62">
        <f t="shared" si="20"/>
        <v>-0.32355021216407354</v>
      </c>
      <c r="V37" s="13"/>
      <c r="W37" s="11">
        <f t="shared" si="21"/>
        <v>8690.1581194432019</v>
      </c>
      <c r="X37" s="11">
        <f t="shared" si="22"/>
        <v>2.3250426116726577E-3</v>
      </c>
      <c r="Z37" s="35">
        <f t="shared" si="23"/>
        <v>-91816.128183206602</v>
      </c>
      <c r="AA37" s="44">
        <f t="shared" si="24"/>
        <v>-0.3246680628826259</v>
      </c>
      <c r="AB37" s="9">
        <f t="shared" si="25"/>
        <v>-3.4430572216660096E-3</v>
      </c>
      <c r="AC37" s="9"/>
      <c r="AD37" s="17">
        <f t="shared" si="26"/>
        <v>-3.4430572216660096E-3</v>
      </c>
      <c r="AE37" s="102">
        <f t="shared" si="27"/>
        <v>1.1178507185523601E-3</v>
      </c>
      <c r="AF37" s="18">
        <f t="shared" si="28"/>
        <v>0.1711281070745698</v>
      </c>
      <c r="AG37" s="9">
        <f t="shared" si="29"/>
        <v>9.3405865516570374E-3</v>
      </c>
    </row>
    <row r="38" spans="1:33" x14ac:dyDescent="0.2">
      <c r="A38" s="16">
        <v>1994</v>
      </c>
      <c r="B38" s="16">
        <v>27500</v>
      </c>
      <c r="C38" s="16">
        <v>0.04</v>
      </c>
      <c r="D38" s="16">
        <v>0.03</v>
      </c>
      <c r="E38" s="16">
        <v>17290</v>
      </c>
      <c r="F38" s="16">
        <v>12090</v>
      </c>
      <c r="G38" s="16">
        <v>17290</v>
      </c>
      <c r="H38" s="16">
        <v>10100</v>
      </c>
      <c r="I38" s="3">
        <f>Inputs_refs!$B$1-A38</f>
        <v>27.5</v>
      </c>
      <c r="J38" s="9">
        <f t="shared" si="13"/>
        <v>-0.3007518796992481</v>
      </c>
      <c r="K38" s="10">
        <f t="shared" si="14"/>
        <v>0.6992481203007519</v>
      </c>
      <c r="L38" s="11">
        <f t="shared" si="15"/>
        <v>-5200</v>
      </c>
      <c r="N38" s="9">
        <f t="shared" si="16"/>
        <v>0.4158473105841527</v>
      </c>
      <c r="O38" s="12">
        <f t="shared" si="17"/>
        <v>0.5841526894158473</v>
      </c>
      <c r="P38" s="11">
        <f t="shared" si="18"/>
        <v>-7190</v>
      </c>
      <c r="R38" s="35">
        <f t="shared" si="19"/>
        <v>-123900</v>
      </c>
      <c r="S38" s="62">
        <f t="shared" si="20"/>
        <v>-0.3582995951417004</v>
      </c>
      <c r="V38" s="13"/>
      <c r="W38" s="11">
        <f t="shared" si="21"/>
        <v>10044.360579738845</v>
      </c>
      <c r="X38" s="11">
        <f t="shared" si="22"/>
        <v>-5.5088534912035112E-3</v>
      </c>
      <c r="Z38" s="35">
        <f t="shared" si="23"/>
        <v>-125054.77913336208</v>
      </c>
      <c r="AA38" s="44">
        <f t="shared" si="24"/>
        <v>-0.36163903740127845</v>
      </c>
      <c r="AB38" s="9">
        <f t="shared" si="25"/>
        <v>-9.234186341096122E-3</v>
      </c>
      <c r="AC38" s="9"/>
      <c r="AD38" s="17">
        <f t="shared" si="26"/>
        <v>-9.234186341096122E-3</v>
      </c>
      <c r="AE38" s="102">
        <f t="shared" si="27"/>
        <v>3.3394422595780515E-3</v>
      </c>
      <c r="AF38" s="18">
        <f t="shared" si="28"/>
        <v>0.16459884201819686</v>
      </c>
      <c r="AG38" s="9">
        <f t="shared" si="29"/>
        <v>8.9518534608110656E-3</v>
      </c>
    </row>
    <row r="39" spans="1:33" x14ac:dyDescent="0.2">
      <c r="A39" s="16">
        <v>1994</v>
      </c>
      <c r="B39" s="16">
        <v>32500</v>
      </c>
      <c r="C39" s="16">
        <v>0.04</v>
      </c>
      <c r="D39" s="16">
        <v>0.03</v>
      </c>
      <c r="E39" s="16">
        <v>20430</v>
      </c>
      <c r="F39" s="16">
        <v>13430</v>
      </c>
      <c r="G39" s="16">
        <v>20430</v>
      </c>
      <c r="H39" s="16">
        <v>11330</v>
      </c>
      <c r="I39" s="3">
        <f>Inputs_refs!$B$1-A39</f>
        <v>27.5</v>
      </c>
      <c r="J39" s="9">
        <f t="shared" si="13"/>
        <v>-0.34263338228095935</v>
      </c>
      <c r="K39" s="10">
        <f t="shared" si="14"/>
        <v>0.65736661771904059</v>
      </c>
      <c r="L39" s="11">
        <f t="shared" si="15"/>
        <v>-7000</v>
      </c>
      <c r="N39" s="9">
        <f t="shared" si="16"/>
        <v>0.44542339696524719</v>
      </c>
      <c r="O39" s="12">
        <f t="shared" si="17"/>
        <v>0.55457660303475287</v>
      </c>
      <c r="P39" s="11">
        <f t="shared" si="18"/>
        <v>-9100</v>
      </c>
      <c r="R39" s="35">
        <f t="shared" si="19"/>
        <v>-161000</v>
      </c>
      <c r="S39" s="62">
        <f t="shared" si="20"/>
        <v>-0.39402838962310327</v>
      </c>
      <c r="V39" s="13"/>
      <c r="W39" s="11">
        <f t="shared" si="21"/>
        <v>11157.631313969618</v>
      </c>
      <c r="X39" s="11">
        <f t="shared" si="22"/>
        <v>-1.5213476260404446E-2</v>
      </c>
      <c r="Z39" s="35">
        <f t="shared" si="23"/>
        <v>-163388.39402490098</v>
      </c>
      <c r="AA39" s="44">
        <f t="shared" si="24"/>
        <v>-0.39987370050147081</v>
      </c>
      <c r="AB39" s="9">
        <f t="shared" si="25"/>
        <v>-1.4617892777237138E-2</v>
      </c>
      <c r="AC39" s="9"/>
      <c r="AD39" s="17">
        <f t="shared" si="26"/>
        <v>-1.4617892777237138E-2</v>
      </c>
      <c r="AE39" s="102">
        <f t="shared" si="27"/>
        <v>5.8453108783675378E-3</v>
      </c>
      <c r="AF39" s="18">
        <f t="shared" si="28"/>
        <v>0.15636634400595681</v>
      </c>
      <c r="AG39" s="9">
        <f t="shared" si="29"/>
        <v>8.4658082790446398E-3</v>
      </c>
    </row>
    <row r="40" spans="1:33" x14ac:dyDescent="0.2">
      <c r="A40" s="16">
        <v>1994</v>
      </c>
      <c r="B40" s="16">
        <v>37500</v>
      </c>
      <c r="C40" s="16">
        <v>0.04</v>
      </c>
      <c r="D40" s="16">
        <v>0.03</v>
      </c>
      <c r="E40" s="16">
        <v>23580</v>
      </c>
      <c r="F40" s="16">
        <v>14620</v>
      </c>
      <c r="G40" s="16">
        <v>23580</v>
      </c>
      <c r="H40" s="16">
        <v>12480</v>
      </c>
      <c r="I40" s="3">
        <f>Inputs_refs!$B$1-A40</f>
        <v>27.5</v>
      </c>
      <c r="J40" s="9">
        <f t="shared" si="13"/>
        <v>-0.3799830364715861</v>
      </c>
      <c r="K40" s="10">
        <f t="shared" si="14"/>
        <v>0.62001696352841396</v>
      </c>
      <c r="L40" s="11">
        <f t="shared" si="15"/>
        <v>-8960</v>
      </c>
      <c r="N40" s="9">
        <f t="shared" si="16"/>
        <v>0.47073791348600508</v>
      </c>
      <c r="O40" s="12">
        <f t="shared" si="17"/>
        <v>0.52926208651399487</v>
      </c>
      <c r="P40" s="11">
        <f t="shared" si="18"/>
        <v>-11100</v>
      </c>
      <c r="R40" s="35">
        <f t="shared" si="19"/>
        <v>-200600</v>
      </c>
      <c r="S40" s="62">
        <f t="shared" si="20"/>
        <v>-0.42536047497879559</v>
      </c>
      <c r="V40" s="13"/>
      <c r="W40" s="11">
        <f t="shared" si="21"/>
        <v>12146.282189890977</v>
      </c>
      <c r="X40" s="11">
        <f t="shared" si="22"/>
        <v>-2.6740209143351207E-2</v>
      </c>
      <c r="Z40" s="35">
        <f t="shared" si="23"/>
        <v>-204660.78336887958</v>
      </c>
      <c r="AA40" s="44">
        <f t="shared" si="24"/>
        <v>-0.43397112673638588</v>
      </c>
      <c r="AB40" s="9">
        <f t="shared" si="25"/>
        <v>-1.9841531445525858E-2</v>
      </c>
      <c r="AC40" s="9"/>
      <c r="AD40" s="17">
        <f t="shared" si="26"/>
        <v>-1.9841531445525858E-2</v>
      </c>
      <c r="AE40" s="102">
        <f t="shared" si="27"/>
        <v>8.610651757590293E-3</v>
      </c>
      <c r="AF40" s="18">
        <f t="shared" si="28"/>
        <v>0.146374829001368</v>
      </c>
      <c r="AG40" s="9">
        <f t="shared" si="29"/>
        <v>7.8819279826224387E-3</v>
      </c>
    </row>
    <row r="41" spans="1:33" x14ac:dyDescent="0.2">
      <c r="A41" s="16">
        <v>1994</v>
      </c>
      <c r="B41" s="16">
        <v>42500</v>
      </c>
      <c r="C41" s="16">
        <v>0.04</v>
      </c>
      <c r="D41" s="16">
        <v>0.03</v>
      </c>
      <c r="E41" s="16">
        <v>26690</v>
      </c>
      <c r="F41" s="16">
        <v>15740</v>
      </c>
      <c r="G41" s="16">
        <v>26690</v>
      </c>
      <c r="H41" s="16">
        <v>13590</v>
      </c>
      <c r="I41" s="3">
        <f>Inputs_refs!$B$1-A41</f>
        <v>27.5</v>
      </c>
      <c r="J41" s="9">
        <f t="shared" si="13"/>
        <v>-0.41026601723491946</v>
      </c>
      <c r="K41" s="10">
        <f t="shared" si="14"/>
        <v>0.5897339827650806</v>
      </c>
      <c r="L41" s="11">
        <f t="shared" si="15"/>
        <v>-10950</v>
      </c>
      <c r="N41" s="9">
        <f t="shared" si="16"/>
        <v>0.49082053203446985</v>
      </c>
      <c r="O41" s="12">
        <f t="shared" si="17"/>
        <v>0.50917946796553015</v>
      </c>
      <c r="P41" s="11">
        <f t="shared" si="18"/>
        <v>-13100</v>
      </c>
      <c r="R41" s="35">
        <f t="shared" si="19"/>
        <v>-240500</v>
      </c>
      <c r="S41" s="62">
        <f t="shared" si="20"/>
        <v>-0.45054327463469462</v>
      </c>
      <c r="V41" s="13"/>
      <c r="W41" s="11">
        <f t="shared" si="21"/>
        <v>13076.777131934608</v>
      </c>
      <c r="X41" s="11">
        <f t="shared" si="22"/>
        <v>-3.7764743787004534E-2</v>
      </c>
      <c r="Z41" s="35">
        <f t="shared" si="23"/>
        <v>-246411.26745732996</v>
      </c>
      <c r="AA41" s="44">
        <f t="shared" si="24"/>
        <v>-0.46161721142249901</v>
      </c>
      <c r="AB41" s="9">
        <f t="shared" si="25"/>
        <v>-2.3989436515331385E-2</v>
      </c>
      <c r="AC41" s="9"/>
      <c r="AD41" s="17">
        <f t="shared" si="26"/>
        <v>-2.3989436515331385E-2</v>
      </c>
      <c r="AE41" s="102">
        <f t="shared" si="27"/>
        <v>1.1073936787804384E-2</v>
      </c>
      <c r="AF41" s="18">
        <f t="shared" si="28"/>
        <v>0.13659466327827191</v>
      </c>
      <c r="AG41" s="9">
        <f t="shared" si="29"/>
        <v>7.3166527550806437E-3</v>
      </c>
    </row>
    <row r="42" spans="1:33" x14ac:dyDescent="0.2">
      <c r="A42" s="16">
        <v>1994</v>
      </c>
      <c r="B42" s="16">
        <v>47500</v>
      </c>
      <c r="C42" s="16">
        <v>0.04</v>
      </c>
      <c r="D42" s="16">
        <v>0.03</v>
      </c>
      <c r="E42" s="16">
        <v>29210</v>
      </c>
      <c r="F42" s="16">
        <v>16870</v>
      </c>
      <c r="G42" s="16">
        <v>29210</v>
      </c>
      <c r="H42" s="16">
        <v>14720</v>
      </c>
      <c r="I42" s="3">
        <f>Inputs_refs!$B$1-A42</f>
        <v>27.5</v>
      </c>
      <c r="J42" s="9">
        <f t="shared" si="13"/>
        <v>-0.42245806230742894</v>
      </c>
      <c r="K42" s="10">
        <f t="shared" si="14"/>
        <v>0.57754193769257101</v>
      </c>
      <c r="L42" s="11">
        <f t="shared" si="15"/>
        <v>-12340</v>
      </c>
      <c r="N42" s="9">
        <f t="shared" si="16"/>
        <v>0.49606299212598426</v>
      </c>
      <c r="O42" s="12">
        <f t="shared" si="17"/>
        <v>0.50393700787401574</v>
      </c>
      <c r="P42" s="11">
        <f t="shared" si="18"/>
        <v>-14490</v>
      </c>
      <c r="R42" s="35">
        <f t="shared" si="19"/>
        <v>-268300</v>
      </c>
      <c r="S42" s="62">
        <f t="shared" si="20"/>
        <v>-0.45926052721670663</v>
      </c>
      <c r="V42" s="13"/>
      <c r="W42" s="11">
        <f t="shared" si="21"/>
        <v>14015.580064532202</v>
      </c>
      <c r="X42" s="11">
        <f t="shared" si="22"/>
        <v>-4.7854615181236314E-2</v>
      </c>
      <c r="Z42" s="35">
        <f t="shared" si="23"/>
        <v>-276179.16658228444</v>
      </c>
      <c r="AA42" s="44">
        <f t="shared" si="24"/>
        <v>-0.47274763194502645</v>
      </c>
      <c r="AB42" s="9">
        <f t="shared" si="25"/>
        <v>-2.8529185165518011E-2</v>
      </c>
      <c r="AC42" s="9"/>
      <c r="AD42" s="17">
        <f t="shared" si="26"/>
        <v>-2.8529185165518011E-2</v>
      </c>
      <c r="AE42" s="102">
        <f t="shared" si="27"/>
        <v>1.3487104728319821E-2</v>
      </c>
      <c r="AF42" s="18">
        <f t="shared" si="28"/>
        <v>0.12744516893894486</v>
      </c>
      <c r="AG42" s="9">
        <f t="shared" si="29"/>
        <v>6.7933095982577463E-3</v>
      </c>
    </row>
    <row r="43" spans="1:33" x14ac:dyDescent="0.2">
      <c r="A43" s="16">
        <v>1994</v>
      </c>
      <c r="B43" s="16">
        <v>52500</v>
      </c>
      <c r="C43" s="16">
        <v>0.04</v>
      </c>
      <c r="D43" s="16">
        <v>0.03</v>
      </c>
      <c r="E43" s="16">
        <v>31120</v>
      </c>
      <c r="F43" s="16">
        <v>17990</v>
      </c>
      <c r="G43" s="16">
        <v>31120</v>
      </c>
      <c r="H43" s="16">
        <v>15840</v>
      </c>
      <c r="I43" s="3">
        <f>Inputs_refs!$B$1-A43</f>
        <v>27.5</v>
      </c>
      <c r="J43" s="9">
        <f t="shared" si="13"/>
        <v>-0.42191516709511567</v>
      </c>
      <c r="K43" s="10">
        <f t="shared" si="14"/>
        <v>0.57808483290488433</v>
      </c>
      <c r="L43" s="11">
        <f t="shared" si="15"/>
        <v>-13130</v>
      </c>
      <c r="N43" s="9">
        <f t="shared" si="16"/>
        <v>0.49100257069408743</v>
      </c>
      <c r="O43" s="12">
        <f t="shared" si="17"/>
        <v>0.50899742930591263</v>
      </c>
      <c r="P43" s="11">
        <f t="shared" si="18"/>
        <v>-15280</v>
      </c>
      <c r="R43" s="35">
        <f t="shared" si="19"/>
        <v>-284100</v>
      </c>
      <c r="S43" s="62">
        <f t="shared" si="20"/>
        <v>-0.45645886889460152</v>
      </c>
      <c r="V43" s="13"/>
      <c r="W43" s="11">
        <f t="shared" si="21"/>
        <v>14946.075006575833</v>
      </c>
      <c r="X43" s="11">
        <f t="shared" si="22"/>
        <v>-5.6434658675768121E-2</v>
      </c>
      <c r="Z43" s="35">
        <f t="shared" si="23"/>
        <v>-293929.65067073482</v>
      </c>
      <c r="AA43" s="44">
        <f t="shared" si="24"/>
        <v>-0.47225200943241458</v>
      </c>
      <c r="AB43" s="9">
        <f t="shared" si="25"/>
        <v>-3.3442188116455676E-2</v>
      </c>
      <c r="AC43" s="9"/>
      <c r="AD43" s="17">
        <f t="shared" si="26"/>
        <v>-3.3442188116455676E-2</v>
      </c>
      <c r="AE43" s="102">
        <f t="shared" si="27"/>
        <v>1.5793140537813055E-2</v>
      </c>
      <c r="AF43" s="18">
        <f t="shared" si="28"/>
        <v>0.11951083935519734</v>
      </c>
      <c r="AG43" s="9">
        <f t="shared" si="29"/>
        <v>6.34367646179268E-3</v>
      </c>
    </row>
    <row r="44" spans="1:33" x14ac:dyDescent="0.2">
      <c r="A44" s="16">
        <v>1994</v>
      </c>
      <c r="B44" s="16">
        <v>57500</v>
      </c>
      <c r="C44" s="16">
        <v>0.04</v>
      </c>
      <c r="D44" s="16">
        <v>0.03</v>
      </c>
      <c r="E44" s="16">
        <v>32560</v>
      </c>
      <c r="F44" s="16">
        <v>19130</v>
      </c>
      <c r="G44" s="16">
        <v>32560</v>
      </c>
      <c r="H44" s="16">
        <v>16980</v>
      </c>
      <c r="I44" s="3">
        <f>Inputs_refs!$B$1-A44</f>
        <v>27.5</v>
      </c>
      <c r="J44" s="9">
        <f t="shared" si="13"/>
        <v>-0.41246928746928746</v>
      </c>
      <c r="K44" s="10">
        <f t="shared" si="14"/>
        <v>0.58753071253071254</v>
      </c>
      <c r="L44" s="11">
        <f t="shared" si="15"/>
        <v>-13430</v>
      </c>
      <c r="N44" s="9">
        <f t="shared" si="16"/>
        <v>0.4785012285012285</v>
      </c>
      <c r="O44" s="12">
        <f t="shared" si="17"/>
        <v>0.52149877149877155</v>
      </c>
      <c r="P44" s="11">
        <f t="shared" si="18"/>
        <v>-15580</v>
      </c>
      <c r="R44" s="35">
        <f t="shared" si="19"/>
        <v>-290100</v>
      </c>
      <c r="S44" s="62">
        <f t="shared" si="20"/>
        <v>-0.44548525798525801</v>
      </c>
      <c r="V44" s="13"/>
      <c r="W44" s="11">
        <f t="shared" si="21"/>
        <v>15893.185929727386</v>
      </c>
      <c r="X44" s="11">
        <f t="shared" si="22"/>
        <v>-6.4005540063169261E-2</v>
      </c>
      <c r="Z44" s="35">
        <f t="shared" si="23"/>
        <v>-301914.96483219333</v>
      </c>
      <c r="AA44" s="44">
        <f t="shared" si="24"/>
        <v>-0.46362863149906841</v>
      </c>
      <c r="AB44" s="9">
        <f t="shared" si="25"/>
        <v>-3.9133419036582642E-2</v>
      </c>
      <c r="AC44" s="9"/>
      <c r="AD44" s="17">
        <f t="shared" si="26"/>
        <v>-3.9133419036582642E-2</v>
      </c>
      <c r="AE44" s="102">
        <f t="shared" si="27"/>
        <v>1.8143373513810401E-2</v>
      </c>
      <c r="AF44" s="18">
        <f t="shared" si="28"/>
        <v>0.11238891792995295</v>
      </c>
      <c r="AG44" s="9">
        <f t="shared" si="29"/>
        <v>5.9433481417260348E-3</v>
      </c>
    </row>
    <row r="45" spans="1:33" x14ac:dyDescent="0.2">
      <c r="A45" s="16">
        <v>1994</v>
      </c>
      <c r="B45" s="16">
        <v>62500</v>
      </c>
      <c r="C45" s="16">
        <v>0.04</v>
      </c>
      <c r="D45" s="16">
        <v>0.03</v>
      </c>
      <c r="E45" s="16">
        <v>33710</v>
      </c>
      <c r="F45" s="16">
        <v>20230</v>
      </c>
      <c r="G45" s="16">
        <v>33710</v>
      </c>
      <c r="H45" s="16">
        <v>18080</v>
      </c>
      <c r="I45" s="3">
        <f>Inputs_refs!$B$1-A45</f>
        <v>27.5</v>
      </c>
      <c r="J45" s="9">
        <f t="shared" si="13"/>
        <v>-0.39988134084841293</v>
      </c>
      <c r="K45" s="10">
        <f t="shared" si="14"/>
        <v>0.60011865915158702</v>
      </c>
      <c r="L45" s="11">
        <f t="shared" si="15"/>
        <v>-13480</v>
      </c>
      <c r="N45" s="9">
        <f t="shared" si="16"/>
        <v>0.46366063482646097</v>
      </c>
      <c r="O45" s="12">
        <f t="shared" si="17"/>
        <v>0.53633936517353897</v>
      </c>
      <c r="P45" s="11">
        <f t="shared" si="18"/>
        <v>-15630</v>
      </c>
      <c r="R45" s="35">
        <f t="shared" si="19"/>
        <v>-291100</v>
      </c>
      <c r="S45" s="62">
        <f t="shared" si="20"/>
        <v>-0.43177098783743695</v>
      </c>
      <c r="V45" s="13"/>
      <c r="W45" s="11">
        <f t="shared" si="21"/>
        <v>16807.064890663096</v>
      </c>
      <c r="X45" s="11">
        <f t="shared" si="22"/>
        <v>-7.0405702950050011E-2</v>
      </c>
      <c r="Z45" s="35">
        <f t="shared" si="23"/>
        <v>-304830.61884763563</v>
      </c>
      <c r="AA45" s="44">
        <f t="shared" si="24"/>
        <v>-0.45213678262775975</v>
      </c>
      <c r="AB45" s="9">
        <f t="shared" si="25"/>
        <v>-4.5043437235872452E-2</v>
      </c>
      <c r="AC45" s="9"/>
      <c r="AD45" s="17">
        <f t="shared" si="26"/>
        <v>-4.5043437235872452E-2</v>
      </c>
      <c r="AE45" s="102">
        <f t="shared" si="27"/>
        <v>2.03657947903228E-2</v>
      </c>
      <c r="AF45" s="18">
        <f t="shared" si="28"/>
        <v>0.10627780523974295</v>
      </c>
      <c r="AG45" s="9">
        <f t="shared" si="29"/>
        <v>5.6022632768290004E-3</v>
      </c>
    </row>
    <row r="46" spans="1:33" x14ac:dyDescent="0.2">
      <c r="A46" s="16">
        <v>1994</v>
      </c>
      <c r="B46" s="16">
        <v>67500</v>
      </c>
      <c r="C46" s="16">
        <v>0.04</v>
      </c>
      <c r="D46" s="16">
        <v>0.03</v>
      </c>
      <c r="E46" s="16">
        <v>34800</v>
      </c>
      <c r="F46" s="16">
        <v>21320</v>
      </c>
      <c r="G46" s="16">
        <v>34800</v>
      </c>
      <c r="H46" s="16">
        <v>19170</v>
      </c>
      <c r="I46" s="3">
        <f>Inputs_refs!$B$1-A46</f>
        <v>27.5</v>
      </c>
      <c r="J46" s="9">
        <f t="shared" si="13"/>
        <v>-0.38735632183908048</v>
      </c>
      <c r="K46" s="10">
        <f t="shared" si="14"/>
        <v>0.61264367816091958</v>
      </c>
      <c r="L46" s="11">
        <f t="shared" si="15"/>
        <v>-13480</v>
      </c>
      <c r="N46" s="9">
        <f t="shared" si="16"/>
        <v>0.44913793103448274</v>
      </c>
      <c r="O46" s="12">
        <f t="shared" si="17"/>
        <v>0.55086206896551726</v>
      </c>
      <c r="P46" s="11">
        <f t="shared" si="18"/>
        <v>-15630</v>
      </c>
      <c r="R46" s="35">
        <f t="shared" si="19"/>
        <v>-291100</v>
      </c>
      <c r="S46" s="62">
        <f t="shared" si="20"/>
        <v>-0.41824712643678164</v>
      </c>
      <c r="V46" s="13"/>
      <c r="W46" s="11">
        <f t="shared" si="21"/>
        <v>17712.635861044844</v>
      </c>
      <c r="X46" s="11">
        <f t="shared" si="22"/>
        <v>-7.6023168437931971E-2</v>
      </c>
      <c r="Z46" s="35">
        <f t="shared" si="23"/>
        <v>-306728.85782657407</v>
      </c>
      <c r="AA46" s="44">
        <f t="shared" si="24"/>
        <v>-0.44070238193473288</v>
      </c>
      <c r="AB46" s="9">
        <f t="shared" si="25"/>
        <v>-5.0953333629308185E-2</v>
      </c>
      <c r="AC46" s="9"/>
      <c r="AD46" s="17">
        <f t="shared" si="26"/>
        <v>-5.0953333629308185E-2</v>
      </c>
      <c r="AE46" s="102">
        <f t="shared" si="27"/>
        <v>2.2455255497951243E-2</v>
      </c>
      <c r="AF46" s="18">
        <f t="shared" si="28"/>
        <v>0.10084427767354597</v>
      </c>
      <c r="AG46" s="9">
        <f t="shared" si="29"/>
        <v>5.3008527442425235E-3</v>
      </c>
    </row>
    <row r="47" spans="1:33" x14ac:dyDescent="0.2">
      <c r="A47" s="16">
        <v>1994</v>
      </c>
      <c r="B47" s="16">
        <v>72500</v>
      </c>
      <c r="C47" s="16">
        <v>0.04</v>
      </c>
      <c r="D47" s="16">
        <v>0.03</v>
      </c>
      <c r="E47" s="16">
        <v>35890</v>
      </c>
      <c r="F47" s="16">
        <v>22420</v>
      </c>
      <c r="G47" s="16">
        <v>35890</v>
      </c>
      <c r="H47" s="16">
        <v>20270</v>
      </c>
      <c r="I47" s="3">
        <f>Inputs_refs!$B$1-A47</f>
        <v>27.5</v>
      </c>
      <c r="J47" s="9">
        <f t="shared" si="13"/>
        <v>-0.3753134577876846</v>
      </c>
      <c r="K47" s="10">
        <f t="shared" si="14"/>
        <v>0.62468654221231545</v>
      </c>
      <c r="L47" s="11">
        <f t="shared" si="15"/>
        <v>-13470</v>
      </c>
      <c r="N47" s="9">
        <f t="shared" si="16"/>
        <v>0.43521872387851768</v>
      </c>
      <c r="O47" s="12">
        <f t="shared" si="17"/>
        <v>0.56478127612148232</v>
      </c>
      <c r="P47" s="11">
        <f t="shared" si="18"/>
        <v>-15620</v>
      </c>
      <c r="R47" s="35">
        <f t="shared" si="19"/>
        <v>-290900</v>
      </c>
      <c r="S47" s="62">
        <f t="shared" si="20"/>
        <v>-0.40526609083310117</v>
      </c>
      <c r="V47" s="13"/>
      <c r="W47" s="11">
        <f t="shared" si="21"/>
        <v>18626.514821980556</v>
      </c>
      <c r="X47" s="11">
        <f t="shared" si="22"/>
        <v>-8.1079683178068282E-2</v>
      </c>
      <c r="Z47" s="35">
        <f t="shared" si="23"/>
        <v>-308444.51184201642</v>
      </c>
      <c r="AA47" s="44">
        <f t="shared" si="24"/>
        <v>-0.42970815246867711</v>
      </c>
      <c r="AB47" s="9">
        <f t="shared" si="25"/>
        <v>-5.6880609537324572E-2</v>
      </c>
      <c r="AC47" s="9"/>
      <c r="AD47" s="17">
        <f t="shared" si="26"/>
        <v>-5.6880609537324572E-2</v>
      </c>
      <c r="AE47" s="102">
        <f t="shared" si="27"/>
        <v>2.444206163557594E-2</v>
      </c>
      <c r="AF47" s="18">
        <f t="shared" si="28"/>
        <v>9.5896520963425519E-2</v>
      </c>
      <c r="AG47" s="9">
        <f t="shared" si="29"/>
        <v>5.0278904893822363E-3</v>
      </c>
    </row>
    <row r="48" spans="1:33" x14ac:dyDescent="0.2">
      <c r="A48" s="16">
        <v>1994</v>
      </c>
      <c r="B48" s="16">
        <v>77500</v>
      </c>
      <c r="C48" s="16">
        <v>0.04</v>
      </c>
      <c r="D48" s="16">
        <v>0.03</v>
      </c>
      <c r="E48" s="16">
        <v>36980</v>
      </c>
      <c r="F48" s="16">
        <v>23510</v>
      </c>
      <c r="G48" s="16">
        <v>36980</v>
      </c>
      <c r="H48" s="16">
        <v>21360</v>
      </c>
      <c r="I48" s="3">
        <f>Inputs_refs!$B$1-A48</f>
        <v>27.5</v>
      </c>
      <c r="J48" s="9">
        <f t="shared" si="13"/>
        <v>-0.36425094645754463</v>
      </c>
      <c r="K48" s="10">
        <f t="shared" si="14"/>
        <v>0.63574905354245537</v>
      </c>
      <c r="L48" s="11">
        <f t="shared" si="15"/>
        <v>-13470</v>
      </c>
      <c r="N48" s="9">
        <f t="shared" si="16"/>
        <v>0.42239048134126556</v>
      </c>
      <c r="O48" s="12">
        <f t="shared" si="17"/>
        <v>0.57760951865873444</v>
      </c>
      <c r="P48" s="11">
        <f t="shared" si="18"/>
        <v>-15620</v>
      </c>
      <c r="R48" s="35">
        <f t="shared" si="19"/>
        <v>-290900</v>
      </c>
      <c r="S48" s="62">
        <f t="shared" si="20"/>
        <v>-0.39332071389940509</v>
      </c>
      <c r="V48" s="13"/>
      <c r="W48" s="11">
        <f t="shared" si="21"/>
        <v>19532.085792362304</v>
      </c>
      <c r="X48" s="11">
        <f t="shared" si="22"/>
        <v>-8.5576507848206723E-2</v>
      </c>
      <c r="Z48" s="35">
        <f t="shared" si="23"/>
        <v>-310342.7508209548</v>
      </c>
      <c r="AA48" s="44">
        <f t="shared" si="24"/>
        <v>-0.41960891133173983</v>
      </c>
      <c r="AB48" s="9">
        <f t="shared" si="25"/>
        <v>-6.2649282992828306E-2</v>
      </c>
      <c r="AC48" s="9"/>
      <c r="AD48" s="17">
        <f t="shared" si="26"/>
        <v>-6.2649282992828306E-2</v>
      </c>
      <c r="AE48" s="102">
        <f t="shared" si="27"/>
        <v>2.6288197432334737E-2</v>
      </c>
      <c r="AF48" s="18">
        <f t="shared" si="28"/>
        <v>9.1450446618460232E-2</v>
      </c>
      <c r="AG48" s="9">
        <f t="shared" si="29"/>
        <v>4.7838133640993874E-3</v>
      </c>
    </row>
    <row r="49" spans="1:33" x14ac:dyDescent="0.2">
      <c r="A49" s="16">
        <v>1994</v>
      </c>
      <c r="B49" s="16">
        <v>82500</v>
      </c>
      <c r="C49" s="16">
        <v>0.04</v>
      </c>
      <c r="D49" s="16">
        <v>0.03</v>
      </c>
      <c r="E49" s="16">
        <v>38080</v>
      </c>
      <c r="F49" s="16">
        <v>24600</v>
      </c>
      <c r="G49" s="16">
        <v>38080</v>
      </c>
      <c r="H49" s="16">
        <v>22450</v>
      </c>
      <c r="I49" s="3">
        <f>Inputs_refs!$B$1-A49</f>
        <v>27.5</v>
      </c>
      <c r="J49" s="9">
        <f t="shared" si="13"/>
        <v>-0.35399159663865548</v>
      </c>
      <c r="K49" s="10">
        <f t="shared" si="14"/>
        <v>0.64600840336134457</v>
      </c>
      <c r="L49" s="11">
        <f t="shared" si="15"/>
        <v>-13480</v>
      </c>
      <c r="N49" s="9">
        <f t="shared" si="16"/>
        <v>0.41045168067226889</v>
      </c>
      <c r="O49" s="12">
        <f t="shared" si="17"/>
        <v>0.58954831932773111</v>
      </c>
      <c r="P49" s="11">
        <f t="shared" si="18"/>
        <v>-15630</v>
      </c>
      <c r="R49" s="35">
        <f t="shared" si="19"/>
        <v>-291100</v>
      </c>
      <c r="S49" s="62">
        <f t="shared" si="20"/>
        <v>-0.38222163865546216</v>
      </c>
      <c r="V49" s="13"/>
      <c r="W49" s="11">
        <f t="shared" si="21"/>
        <v>20437.656762744053</v>
      </c>
      <c r="X49" s="11">
        <f t="shared" si="22"/>
        <v>-8.9636669810955333E-2</v>
      </c>
      <c r="Z49" s="35">
        <f t="shared" si="23"/>
        <v>-312440.98979989305</v>
      </c>
      <c r="AA49" s="44">
        <f t="shared" si="24"/>
        <v>-0.41024289627086796</v>
      </c>
      <c r="AB49" s="9">
        <f t="shared" si="25"/>
        <v>-6.8304065396672733E-2</v>
      </c>
      <c r="AC49" s="9"/>
      <c r="AD49" s="17">
        <f t="shared" si="26"/>
        <v>-6.8304065396672733E-2</v>
      </c>
      <c r="AE49" s="102">
        <f t="shared" si="27"/>
        <v>2.8021257615405804E-2</v>
      </c>
      <c r="AF49" s="18">
        <f t="shared" si="28"/>
        <v>8.7398373983739841E-2</v>
      </c>
      <c r="AG49" s="9">
        <f t="shared" si="29"/>
        <v>4.5623521450347537E-3</v>
      </c>
    </row>
    <row r="50" spans="1:33" x14ac:dyDescent="0.2">
      <c r="A50" s="16">
        <v>1994</v>
      </c>
      <c r="B50" s="16">
        <v>87500</v>
      </c>
      <c r="C50" s="16">
        <v>0.04</v>
      </c>
      <c r="D50" s="16">
        <v>0.03</v>
      </c>
      <c r="E50" s="16">
        <v>39170</v>
      </c>
      <c r="F50" s="16">
        <v>25690</v>
      </c>
      <c r="G50" s="16">
        <v>39170</v>
      </c>
      <c r="H50" s="16">
        <v>23540</v>
      </c>
      <c r="I50" s="3">
        <f>Inputs_refs!$B$1-A50</f>
        <v>27.5</v>
      </c>
      <c r="J50" s="9">
        <f t="shared" si="13"/>
        <v>-0.34414092417666581</v>
      </c>
      <c r="K50" s="10">
        <f t="shared" si="14"/>
        <v>0.65585907582333414</v>
      </c>
      <c r="L50" s="11">
        <f t="shared" si="15"/>
        <v>-13480</v>
      </c>
      <c r="N50" s="9">
        <f t="shared" si="16"/>
        <v>0.39902986979831506</v>
      </c>
      <c r="O50" s="12">
        <f t="shared" si="17"/>
        <v>0.60097013020168499</v>
      </c>
      <c r="P50" s="11">
        <f t="shared" si="18"/>
        <v>-15630</v>
      </c>
      <c r="R50" s="35">
        <f t="shared" si="19"/>
        <v>-291100</v>
      </c>
      <c r="S50" s="62">
        <f t="shared" si="20"/>
        <v>-0.37158539698749044</v>
      </c>
      <c r="V50" s="13"/>
      <c r="W50" s="11">
        <f t="shared" si="21"/>
        <v>21343.227733125801</v>
      </c>
      <c r="X50" s="11">
        <f t="shared" si="22"/>
        <v>-9.3320826970016951E-2</v>
      </c>
      <c r="Z50" s="35">
        <f t="shared" si="23"/>
        <v>-314339.22877883149</v>
      </c>
      <c r="AA50" s="44">
        <f t="shared" si="24"/>
        <v>-0.40124997291145198</v>
      </c>
      <c r="AB50" s="9">
        <f t="shared" si="25"/>
        <v>-7.3930412278203322E-2</v>
      </c>
      <c r="AC50" s="9"/>
      <c r="AD50" s="17">
        <f t="shared" si="26"/>
        <v>-7.3930412278203322E-2</v>
      </c>
      <c r="AE50" s="102">
        <f t="shared" si="27"/>
        <v>2.9664575923961545E-2</v>
      </c>
      <c r="AF50" s="18">
        <f t="shared" si="28"/>
        <v>8.3690151810042815E-2</v>
      </c>
      <c r="AG50" s="9">
        <f t="shared" si="29"/>
        <v>4.3605007535674201E-3</v>
      </c>
    </row>
    <row r="51" spans="1:33" x14ac:dyDescent="0.2">
      <c r="A51" s="16">
        <v>1994</v>
      </c>
      <c r="B51" s="16">
        <v>92500</v>
      </c>
      <c r="C51" s="16">
        <v>0.04</v>
      </c>
      <c r="D51" s="16">
        <v>0.03</v>
      </c>
      <c r="E51" s="16">
        <v>40260</v>
      </c>
      <c r="F51" s="16">
        <v>26790</v>
      </c>
      <c r="G51" s="16">
        <v>40260</v>
      </c>
      <c r="H51" s="16">
        <v>24640</v>
      </c>
      <c r="I51" s="3">
        <f>Inputs_refs!$B$1-A51</f>
        <v>27.5</v>
      </c>
      <c r="J51" s="9">
        <f t="shared" si="13"/>
        <v>-0.33457526080476901</v>
      </c>
      <c r="K51" s="10">
        <f t="shared" si="14"/>
        <v>0.66542473919523104</v>
      </c>
      <c r="L51" s="11">
        <f t="shared" si="15"/>
        <v>-13470</v>
      </c>
      <c r="N51" s="9">
        <f t="shared" si="16"/>
        <v>0.38797814207650272</v>
      </c>
      <c r="O51" s="12">
        <f t="shared" si="17"/>
        <v>0.61202185792349728</v>
      </c>
      <c r="P51" s="11">
        <f t="shared" si="18"/>
        <v>-15620</v>
      </c>
      <c r="R51" s="35">
        <f t="shared" si="19"/>
        <v>-290900</v>
      </c>
      <c r="S51" s="62">
        <f t="shared" si="20"/>
        <v>-0.36127670144063589</v>
      </c>
      <c r="V51" s="13"/>
      <c r="W51" s="11">
        <f t="shared" si="21"/>
        <v>22257.106694061509</v>
      </c>
      <c r="X51" s="11">
        <f t="shared" si="22"/>
        <v>-9.6708332221529664E-2</v>
      </c>
      <c r="Z51" s="35">
        <f t="shared" si="23"/>
        <v>-316054.88279427384</v>
      </c>
      <c r="AA51" s="44">
        <f t="shared" si="24"/>
        <v>-0.39251724142358896</v>
      </c>
      <c r="AB51" s="9">
        <f t="shared" si="25"/>
        <v>-7.9590236264907313E-2</v>
      </c>
      <c r="AC51" s="9"/>
      <c r="AD51" s="17">
        <f t="shared" si="26"/>
        <v>-7.9590236264907313E-2</v>
      </c>
      <c r="AE51" s="102">
        <f t="shared" si="27"/>
        <v>3.1240539982953064E-2</v>
      </c>
      <c r="AF51" s="18">
        <f t="shared" si="28"/>
        <v>8.0253826054497948E-2</v>
      </c>
      <c r="AG51" s="9">
        <f t="shared" si="29"/>
        <v>4.1741411983859944E-3</v>
      </c>
    </row>
    <row r="52" spans="1:33" x14ac:dyDescent="0.2">
      <c r="A52" s="16">
        <v>1994</v>
      </c>
      <c r="B52" s="16">
        <v>97500</v>
      </c>
      <c r="C52" s="16">
        <v>0.04</v>
      </c>
      <c r="D52" s="16">
        <v>0.03</v>
      </c>
      <c r="E52" s="16">
        <v>41350</v>
      </c>
      <c r="F52" s="16">
        <v>27880</v>
      </c>
      <c r="G52" s="16">
        <v>41350</v>
      </c>
      <c r="H52" s="16">
        <v>25730</v>
      </c>
      <c r="I52" s="3">
        <f>Inputs_refs!$B$1-A52</f>
        <v>27.5</v>
      </c>
      <c r="J52" s="9">
        <f t="shared" si="13"/>
        <v>-0.3257557436517533</v>
      </c>
      <c r="K52" s="10">
        <f t="shared" si="14"/>
        <v>0.6742442563482467</v>
      </c>
      <c r="L52" s="11">
        <f t="shared" si="15"/>
        <v>-13470</v>
      </c>
      <c r="N52" s="9">
        <f t="shared" si="16"/>
        <v>0.37775090689238211</v>
      </c>
      <c r="O52" s="12">
        <f t="shared" si="17"/>
        <v>0.62224909310761789</v>
      </c>
      <c r="P52" s="11">
        <f t="shared" si="18"/>
        <v>-15620</v>
      </c>
      <c r="R52" s="35">
        <f t="shared" si="19"/>
        <v>-290900</v>
      </c>
      <c r="S52" s="62">
        <f t="shared" si="20"/>
        <v>-0.35175332527206771</v>
      </c>
      <c r="V52" s="13"/>
      <c r="W52" s="11">
        <f t="shared" si="21"/>
        <v>23162.677664443258</v>
      </c>
      <c r="X52" s="11">
        <f t="shared" si="22"/>
        <v>-9.9779336788058393E-2</v>
      </c>
      <c r="Z52" s="35">
        <f t="shared" si="23"/>
        <v>-317953.12177321222</v>
      </c>
      <c r="AA52" s="44">
        <f t="shared" si="24"/>
        <v>-0.3844656853364114</v>
      </c>
      <c r="AB52" s="9">
        <f t="shared" si="25"/>
        <v>-8.5085252889916627E-2</v>
      </c>
      <c r="AC52" s="9"/>
      <c r="AD52" s="17">
        <f t="shared" si="26"/>
        <v>-8.5085252889916627E-2</v>
      </c>
      <c r="AE52" s="102">
        <f t="shared" si="27"/>
        <v>3.2712360064343693E-2</v>
      </c>
      <c r="AF52" s="18">
        <f t="shared" si="28"/>
        <v>7.7116212338593976E-2</v>
      </c>
      <c r="AG52" s="9">
        <f t="shared" si="29"/>
        <v>4.0045582656345058E-3</v>
      </c>
    </row>
    <row r="53" spans="1:33" x14ac:dyDescent="0.2">
      <c r="A53" s="16">
        <v>1994</v>
      </c>
      <c r="B53" s="16">
        <v>102500</v>
      </c>
      <c r="C53" s="16">
        <v>0.04</v>
      </c>
      <c r="D53" s="16">
        <v>0.03</v>
      </c>
      <c r="E53" s="16">
        <v>42440</v>
      </c>
      <c r="F53" s="16">
        <v>28970</v>
      </c>
      <c r="G53" s="16">
        <v>42440</v>
      </c>
      <c r="H53" s="16">
        <v>26820</v>
      </c>
      <c r="I53" s="3">
        <f>Inputs_refs!$B$1-A53</f>
        <v>27.5</v>
      </c>
      <c r="J53" s="9">
        <f t="shared" si="13"/>
        <v>-0.31738925541941565</v>
      </c>
      <c r="K53" s="10">
        <f t="shared" si="14"/>
        <v>0.68261074458058435</v>
      </c>
      <c r="L53" s="11">
        <f t="shared" si="15"/>
        <v>-13470</v>
      </c>
      <c r="N53" s="9">
        <f t="shared" si="16"/>
        <v>0.36804901036757776</v>
      </c>
      <c r="O53" s="12">
        <f t="shared" si="17"/>
        <v>0.63195098963242224</v>
      </c>
      <c r="P53" s="11">
        <f t="shared" si="18"/>
        <v>-15620</v>
      </c>
      <c r="R53" s="35">
        <f t="shared" si="19"/>
        <v>-290900</v>
      </c>
      <c r="S53" s="62">
        <f t="shared" si="20"/>
        <v>-0.3427191328934967</v>
      </c>
      <c r="V53" s="13"/>
      <c r="W53" s="11">
        <f t="shared" si="21"/>
        <v>24068.248634825006</v>
      </c>
      <c r="X53" s="11">
        <f t="shared" si="22"/>
        <v>-0.10260072204231895</v>
      </c>
      <c r="Z53" s="35">
        <f t="shared" si="23"/>
        <v>-319851.36075215053</v>
      </c>
      <c r="AA53" s="44">
        <f t="shared" si="24"/>
        <v>-0.37682771059395681</v>
      </c>
      <c r="AB53" s="9">
        <f t="shared" si="25"/>
        <v>-9.0515046376759487E-2</v>
      </c>
      <c r="AC53" s="9"/>
      <c r="AD53" s="17">
        <f t="shared" si="26"/>
        <v>-9.0515046376759487E-2</v>
      </c>
      <c r="AE53" s="102">
        <f t="shared" si="27"/>
        <v>3.4108577700460108E-2</v>
      </c>
      <c r="AF53" s="18">
        <f t="shared" si="28"/>
        <v>7.4214704867103895E-2</v>
      </c>
      <c r="AG53" s="9">
        <f t="shared" si="29"/>
        <v>3.8482232344760892E-3</v>
      </c>
    </row>
    <row r="54" spans="1:33" x14ac:dyDescent="0.2">
      <c r="A54" s="16">
        <v>1994</v>
      </c>
      <c r="B54" s="16">
        <v>107500</v>
      </c>
      <c r="C54" s="16">
        <v>0.04</v>
      </c>
      <c r="D54" s="16">
        <v>0.03</v>
      </c>
      <c r="E54" s="16">
        <v>43540</v>
      </c>
      <c r="F54" s="16">
        <v>30060</v>
      </c>
      <c r="G54" s="16">
        <v>43540</v>
      </c>
      <c r="H54" s="16">
        <v>27910</v>
      </c>
      <c r="I54" s="3">
        <f>Inputs_refs!$B$1-A54</f>
        <v>27.5</v>
      </c>
      <c r="J54" s="9">
        <f t="shared" si="13"/>
        <v>-0.30960036747818098</v>
      </c>
      <c r="K54" s="10">
        <f t="shared" si="14"/>
        <v>0.69039963252181902</v>
      </c>
      <c r="L54" s="11">
        <f t="shared" si="15"/>
        <v>-13480</v>
      </c>
      <c r="N54" s="9">
        <f t="shared" si="16"/>
        <v>0.35898024804777218</v>
      </c>
      <c r="O54" s="12">
        <f t="shared" si="17"/>
        <v>0.64101975195222782</v>
      </c>
      <c r="P54" s="11">
        <f t="shared" si="18"/>
        <v>-15630</v>
      </c>
      <c r="R54" s="35">
        <f t="shared" si="19"/>
        <v>-291100</v>
      </c>
      <c r="S54" s="62">
        <f t="shared" si="20"/>
        <v>-0.33429030776297658</v>
      </c>
      <c r="V54" s="13"/>
      <c r="W54" s="11">
        <f t="shared" si="21"/>
        <v>24973.819605206754</v>
      </c>
      <c r="X54" s="11">
        <f t="shared" si="22"/>
        <v>-0.10520173395891243</v>
      </c>
      <c r="Z54" s="35">
        <f t="shared" si="23"/>
        <v>-321949.59973108885</v>
      </c>
      <c r="AA54" s="44">
        <f t="shared" si="24"/>
        <v>-0.36971704149183376</v>
      </c>
      <c r="AB54" s="9">
        <f t="shared" si="25"/>
        <v>-9.5821208527223645E-2</v>
      </c>
      <c r="AC54" s="9"/>
      <c r="AD54" s="17">
        <f t="shared" si="26"/>
        <v>-9.5821208527223645E-2</v>
      </c>
      <c r="AE54" s="102">
        <f t="shared" si="27"/>
        <v>3.5426733728857185E-2</v>
      </c>
      <c r="AF54" s="18">
        <f t="shared" si="28"/>
        <v>7.1523619427811047E-2</v>
      </c>
      <c r="AG54" s="9">
        <f t="shared" si="29"/>
        <v>3.7036413776911914E-3</v>
      </c>
    </row>
    <row r="55" spans="1:33" x14ac:dyDescent="0.2">
      <c r="A55" s="16">
        <v>1994</v>
      </c>
      <c r="B55" s="16">
        <v>112500</v>
      </c>
      <c r="C55" s="16">
        <v>0.04</v>
      </c>
      <c r="D55" s="16">
        <v>0.03</v>
      </c>
      <c r="E55" s="16">
        <v>44630</v>
      </c>
      <c r="F55" s="16">
        <v>31150</v>
      </c>
      <c r="G55" s="16">
        <v>44630</v>
      </c>
      <c r="H55" s="16">
        <v>29000</v>
      </c>
      <c r="I55" s="3">
        <f>Inputs_refs!$B$1-A55</f>
        <v>27.5</v>
      </c>
      <c r="J55" s="9">
        <f t="shared" si="13"/>
        <v>-0.30203898722832173</v>
      </c>
      <c r="K55" s="10">
        <f t="shared" si="14"/>
        <v>0.69796101277167821</v>
      </c>
      <c r="L55" s="11">
        <f t="shared" si="15"/>
        <v>-13480</v>
      </c>
      <c r="N55" s="9">
        <f t="shared" si="16"/>
        <v>0.35021286130405554</v>
      </c>
      <c r="O55" s="12">
        <f t="shared" si="17"/>
        <v>0.6497871386959444</v>
      </c>
      <c r="P55" s="11">
        <f t="shared" si="18"/>
        <v>-15630</v>
      </c>
      <c r="R55" s="35">
        <f t="shared" si="19"/>
        <v>-291100</v>
      </c>
      <c r="S55" s="62">
        <f t="shared" si="20"/>
        <v>-0.32612592426618864</v>
      </c>
      <c r="V55" s="13"/>
      <c r="W55" s="11">
        <f t="shared" si="21"/>
        <v>25879.390575588506</v>
      </c>
      <c r="X55" s="11">
        <f t="shared" si="22"/>
        <v>-0.10760722153143082</v>
      </c>
      <c r="Z55" s="35">
        <f t="shared" si="23"/>
        <v>-323847.83871002728</v>
      </c>
      <c r="AA55" s="44">
        <f t="shared" si="24"/>
        <v>-0.36281406980733505</v>
      </c>
      <c r="AB55" s="9">
        <f t="shared" si="25"/>
        <v>-0.1011210661169477</v>
      </c>
      <c r="AC55" s="9"/>
      <c r="AD55" s="17">
        <f t="shared" si="26"/>
        <v>-0.1011210661169477</v>
      </c>
      <c r="AE55" s="102">
        <f t="shared" si="27"/>
        <v>3.6688145541146411E-2</v>
      </c>
      <c r="AF55" s="18">
        <f t="shared" si="28"/>
        <v>6.9020866773675763E-2</v>
      </c>
      <c r="AG55" s="9">
        <f t="shared" si="29"/>
        <v>3.5695347718998072E-3</v>
      </c>
    </row>
    <row r="56" spans="1:33" x14ac:dyDescent="0.2">
      <c r="A56" s="16">
        <v>1994</v>
      </c>
      <c r="B56" s="16">
        <v>117500</v>
      </c>
      <c r="C56" s="16">
        <v>0.04</v>
      </c>
      <c r="D56" s="16">
        <v>0.03</v>
      </c>
      <c r="E56" s="16">
        <v>45720</v>
      </c>
      <c r="F56" s="16">
        <v>32250</v>
      </c>
      <c r="G56" s="16">
        <v>45720</v>
      </c>
      <c r="H56" s="16">
        <v>30100</v>
      </c>
      <c r="I56" s="3">
        <f>Inputs_refs!$B$1-A56</f>
        <v>27.5</v>
      </c>
      <c r="J56" s="9">
        <f t="shared" si="13"/>
        <v>-0.29461942257217849</v>
      </c>
      <c r="K56" s="10">
        <f t="shared" si="14"/>
        <v>0.70538057742782156</v>
      </c>
      <c r="L56" s="11">
        <f t="shared" si="15"/>
        <v>-13470</v>
      </c>
      <c r="N56" s="9">
        <f t="shared" si="16"/>
        <v>0.34164479440069989</v>
      </c>
      <c r="O56" s="12">
        <f t="shared" si="17"/>
        <v>0.65835520559930005</v>
      </c>
      <c r="P56" s="11">
        <f t="shared" si="18"/>
        <v>-15620</v>
      </c>
      <c r="R56" s="35">
        <f t="shared" si="19"/>
        <v>-290900</v>
      </c>
      <c r="S56" s="62">
        <f t="shared" si="20"/>
        <v>-0.31813210848643919</v>
      </c>
      <c r="V56" s="13"/>
      <c r="W56" s="11">
        <f t="shared" si="21"/>
        <v>26793.269536524214</v>
      </c>
      <c r="X56" s="11">
        <f t="shared" si="22"/>
        <v>-0.10985815493275035</v>
      </c>
      <c r="Z56" s="35">
        <f t="shared" si="23"/>
        <v>-325563.49272546964</v>
      </c>
      <c r="AA56" s="44">
        <f t="shared" si="24"/>
        <v>-0.35604056509784521</v>
      </c>
      <c r="AB56" s="9">
        <f t="shared" si="25"/>
        <v>-0.10647229649517097</v>
      </c>
      <c r="AC56" s="9"/>
      <c r="AD56" s="17">
        <f t="shared" si="26"/>
        <v>-0.10647229649517097</v>
      </c>
      <c r="AE56" s="102">
        <f t="shared" si="27"/>
        <v>3.7908456611406016E-2</v>
      </c>
      <c r="AF56" s="18">
        <f t="shared" si="28"/>
        <v>6.6666666666666666E-2</v>
      </c>
      <c r="AG56" s="9">
        <f t="shared" si="29"/>
        <v>3.4437003898727392E-3</v>
      </c>
    </row>
    <row r="57" spans="1:33" x14ac:dyDescent="0.2">
      <c r="A57" s="16">
        <v>1994</v>
      </c>
      <c r="B57" s="16">
        <v>122500</v>
      </c>
      <c r="C57" s="16">
        <v>0.04</v>
      </c>
      <c r="D57" s="16">
        <v>0.03</v>
      </c>
      <c r="E57" s="16">
        <v>46810</v>
      </c>
      <c r="F57" s="16">
        <v>33340</v>
      </c>
      <c r="G57" s="16">
        <v>46810</v>
      </c>
      <c r="H57" s="16">
        <v>31190</v>
      </c>
      <c r="I57" s="3">
        <f>Inputs_refs!$B$1-A57</f>
        <v>27.5</v>
      </c>
      <c r="J57" s="9">
        <f t="shared" si="13"/>
        <v>-0.28775902584917751</v>
      </c>
      <c r="K57" s="10">
        <f t="shared" si="14"/>
        <v>0.71224097415082244</v>
      </c>
      <c r="L57" s="11">
        <f t="shared" si="15"/>
        <v>-13470</v>
      </c>
      <c r="N57" s="9">
        <f t="shared" si="16"/>
        <v>0.33368938261055331</v>
      </c>
      <c r="O57" s="12">
        <f t="shared" si="17"/>
        <v>0.66631061738944675</v>
      </c>
      <c r="P57" s="11">
        <f t="shared" si="18"/>
        <v>-15620</v>
      </c>
      <c r="R57" s="35">
        <f t="shared" si="19"/>
        <v>-290900</v>
      </c>
      <c r="S57" s="62">
        <f t="shared" si="20"/>
        <v>-0.31072420422986541</v>
      </c>
      <c r="V57" s="13"/>
      <c r="W57" s="11">
        <f t="shared" si="21"/>
        <v>27698.840506905963</v>
      </c>
      <c r="X57" s="11">
        <f t="shared" si="22"/>
        <v>-0.11193201324443852</v>
      </c>
      <c r="Z57" s="35">
        <f t="shared" si="23"/>
        <v>-327461.73170440807</v>
      </c>
      <c r="AA57" s="44">
        <f t="shared" si="24"/>
        <v>-0.34977753867165995</v>
      </c>
      <c r="AB57" s="9">
        <f t="shared" si="25"/>
        <v>-0.11165192193331304</v>
      </c>
      <c r="AC57" s="9"/>
      <c r="AD57" s="17">
        <f t="shared" si="26"/>
        <v>-0.11165192193331304</v>
      </c>
      <c r="AE57" s="102">
        <f t="shared" si="27"/>
        <v>3.905333444179454E-2</v>
      </c>
      <c r="AF57" s="18">
        <f t="shared" si="28"/>
        <v>6.4487102579484104E-2</v>
      </c>
      <c r="AG57" s="9">
        <f t="shared" si="29"/>
        <v>3.3274689988140871E-3</v>
      </c>
    </row>
    <row r="58" spans="1:33" x14ac:dyDescent="0.2">
      <c r="A58" s="16">
        <v>1994</v>
      </c>
      <c r="B58" s="16">
        <v>127500</v>
      </c>
      <c r="C58" s="16">
        <v>0.04</v>
      </c>
      <c r="D58" s="16">
        <v>0.03</v>
      </c>
      <c r="E58" s="16">
        <v>47900</v>
      </c>
      <c r="F58" s="16">
        <v>34430</v>
      </c>
      <c r="G58" s="16">
        <v>47900</v>
      </c>
      <c r="H58" s="16">
        <v>32280</v>
      </c>
      <c r="I58" s="3">
        <f>Inputs_refs!$B$1-A58</f>
        <v>27.5</v>
      </c>
      <c r="J58" s="9">
        <f t="shared" si="13"/>
        <v>-0.28121085594989559</v>
      </c>
      <c r="K58" s="10">
        <f t="shared" si="14"/>
        <v>0.71878914405010441</v>
      </c>
      <c r="L58" s="11">
        <f t="shared" si="15"/>
        <v>-13470</v>
      </c>
      <c r="N58" s="9">
        <f t="shared" si="16"/>
        <v>0.32609603340292276</v>
      </c>
      <c r="O58" s="12">
        <f t="shared" si="17"/>
        <v>0.6739039665970773</v>
      </c>
      <c r="P58" s="11">
        <f t="shared" si="18"/>
        <v>-15620</v>
      </c>
      <c r="R58" s="35">
        <f t="shared" si="19"/>
        <v>-290900</v>
      </c>
      <c r="S58" s="62">
        <f t="shared" si="20"/>
        <v>-0.3036534446764092</v>
      </c>
      <c r="V58" s="13"/>
      <c r="W58" s="11">
        <f t="shared" si="21"/>
        <v>28604.411477287711</v>
      </c>
      <c r="X58" s="11">
        <f t="shared" si="22"/>
        <v>-0.11386581544957525</v>
      </c>
      <c r="Z58" s="35">
        <f t="shared" si="23"/>
        <v>-329359.97068334627</v>
      </c>
      <c r="AA58" s="44">
        <f t="shared" si="24"/>
        <v>-0.34379955186153055</v>
      </c>
      <c r="AB58" s="9">
        <f t="shared" si="25"/>
        <v>-0.11677184268492212</v>
      </c>
      <c r="AC58" s="9"/>
      <c r="AD58" s="17">
        <f t="shared" si="26"/>
        <v>-0.11677184268492212</v>
      </c>
      <c r="AE58" s="102">
        <f t="shared" si="27"/>
        <v>4.0146107185121349E-2</v>
      </c>
      <c r="AF58" s="18">
        <f t="shared" si="28"/>
        <v>6.2445541678768514E-2</v>
      </c>
      <c r="AG58" s="9">
        <f t="shared" si="29"/>
        <v>3.2188301202326075E-3</v>
      </c>
    </row>
    <row r="59" spans="1:33" x14ac:dyDescent="0.2">
      <c r="A59" s="16">
        <v>1994</v>
      </c>
      <c r="B59" s="16">
        <v>132500</v>
      </c>
      <c r="C59" s="16">
        <v>0.04</v>
      </c>
      <c r="D59" s="16">
        <v>0.03</v>
      </c>
      <c r="E59" s="16">
        <v>49000</v>
      </c>
      <c r="F59" s="16">
        <v>35520</v>
      </c>
      <c r="G59" s="16">
        <v>49000</v>
      </c>
      <c r="H59" s="16">
        <v>33370</v>
      </c>
      <c r="I59" s="3">
        <f>Inputs_refs!$B$1-A59</f>
        <v>27.5</v>
      </c>
      <c r="J59" s="9">
        <f t="shared" si="13"/>
        <v>-0.27510204081632655</v>
      </c>
      <c r="K59" s="10">
        <f t="shared" si="14"/>
        <v>0.7248979591836735</v>
      </c>
      <c r="L59" s="11">
        <f t="shared" si="15"/>
        <v>-13480</v>
      </c>
      <c r="N59" s="9">
        <f t="shared" si="16"/>
        <v>0.31897959183673469</v>
      </c>
      <c r="O59" s="12">
        <f t="shared" si="17"/>
        <v>0.68102040816326526</v>
      </c>
      <c r="P59" s="11">
        <f t="shared" si="18"/>
        <v>-15630</v>
      </c>
      <c r="R59" s="35">
        <f t="shared" si="19"/>
        <v>-291100</v>
      </c>
      <c r="S59" s="62">
        <f t="shared" si="20"/>
        <v>-0.29704081632653062</v>
      </c>
      <c r="V59" s="13"/>
      <c r="W59" s="11">
        <f t="shared" si="21"/>
        <v>29509.982447669459</v>
      </c>
      <c r="X59" s="11">
        <f t="shared" si="22"/>
        <v>-0.11567328595536532</v>
      </c>
      <c r="Z59" s="35">
        <f t="shared" si="23"/>
        <v>-331458.2096622847</v>
      </c>
      <c r="AA59" s="44">
        <f t="shared" si="24"/>
        <v>-0.33822266292069869</v>
      </c>
      <c r="AB59" s="9">
        <f t="shared" si="25"/>
        <v>-0.12175957175236291</v>
      </c>
      <c r="AC59" s="9"/>
      <c r="AD59" s="17">
        <f t="shared" si="26"/>
        <v>-0.12175957175236291</v>
      </c>
      <c r="AE59" s="102">
        <f t="shared" si="27"/>
        <v>4.118184659416807E-2</v>
      </c>
      <c r="AF59" s="18">
        <f t="shared" si="28"/>
        <v>6.0529279279279279E-2</v>
      </c>
      <c r="AG59" s="9">
        <f t="shared" si="29"/>
        <v>3.1170631079512345E-3</v>
      </c>
    </row>
    <row r="60" spans="1:33" x14ac:dyDescent="0.2">
      <c r="A60" s="16">
        <v>1994</v>
      </c>
      <c r="B60" s="16">
        <v>137500</v>
      </c>
      <c r="C60" s="16">
        <v>0.04</v>
      </c>
      <c r="D60" s="16">
        <v>0.03</v>
      </c>
      <c r="E60" s="16">
        <v>50090</v>
      </c>
      <c r="F60" s="16">
        <v>36610</v>
      </c>
      <c r="G60" s="16">
        <v>50090</v>
      </c>
      <c r="H60" s="16">
        <v>34460</v>
      </c>
      <c r="I60" s="3">
        <f>Inputs_refs!$B$1-A60</f>
        <v>27.5</v>
      </c>
      <c r="J60" s="9">
        <f t="shared" si="13"/>
        <v>-0.26911559193451789</v>
      </c>
      <c r="K60" s="10">
        <f t="shared" si="14"/>
        <v>0.73088440806548216</v>
      </c>
      <c r="L60" s="11">
        <f t="shared" si="15"/>
        <v>-13480</v>
      </c>
      <c r="N60" s="9">
        <f t="shared" si="16"/>
        <v>0.31203833100419243</v>
      </c>
      <c r="O60" s="12">
        <f t="shared" si="17"/>
        <v>0.68796166899580757</v>
      </c>
      <c r="P60" s="11">
        <f t="shared" si="18"/>
        <v>-15630</v>
      </c>
      <c r="R60" s="35">
        <f t="shared" si="19"/>
        <v>-291100</v>
      </c>
      <c r="S60" s="62">
        <f t="shared" si="20"/>
        <v>-0.29057696146935519</v>
      </c>
      <c r="V60" s="13"/>
      <c r="W60" s="11">
        <f t="shared" si="21"/>
        <v>30415.553418051208</v>
      </c>
      <c r="X60" s="11">
        <f t="shared" si="22"/>
        <v>-0.11736641270890286</v>
      </c>
      <c r="Z60" s="35">
        <f t="shared" si="23"/>
        <v>-333356.44864122302</v>
      </c>
      <c r="AA60" s="44">
        <f t="shared" si="24"/>
        <v>-0.33275748516792075</v>
      </c>
      <c r="AB60" s="9">
        <f t="shared" si="25"/>
        <v>-0.12676055559585644</v>
      </c>
      <c r="AC60" s="9"/>
      <c r="AD60" s="17">
        <f t="shared" si="26"/>
        <v>-0.12676055559585644</v>
      </c>
      <c r="AE60" s="102">
        <f t="shared" si="27"/>
        <v>4.2180523698565564E-2</v>
      </c>
      <c r="AF60" s="18">
        <f t="shared" si="28"/>
        <v>5.8727123736683963E-2</v>
      </c>
      <c r="AG60" s="9">
        <f t="shared" si="29"/>
        <v>3.0215357463800885E-3</v>
      </c>
    </row>
    <row r="61" spans="1:33" x14ac:dyDescent="0.2">
      <c r="A61" s="16">
        <v>1994</v>
      </c>
      <c r="B61" s="16">
        <v>142500</v>
      </c>
      <c r="C61" s="16">
        <v>0.04</v>
      </c>
      <c r="D61" s="16">
        <v>0.03</v>
      </c>
      <c r="E61" s="16">
        <v>51180</v>
      </c>
      <c r="F61" s="16">
        <v>37710</v>
      </c>
      <c r="G61" s="16">
        <v>51180</v>
      </c>
      <c r="H61" s="16">
        <v>35560</v>
      </c>
      <c r="I61" s="3">
        <f>Inputs_refs!$B$1-A61</f>
        <v>27.5</v>
      </c>
      <c r="J61" s="9">
        <f t="shared" si="13"/>
        <v>-0.26318874560375144</v>
      </c>
      <c r="K61" s="10">
        <f t="shared" si="14"/>
        <v>0.73681125439624851</v>
      </c>
      <c r="L61" s="11">
        <f t="shared" si="15"/>
        <v>-13470</v>
      </c>
      <c r="N61" s="9">
        <f t="shared" si="16"/>
        <v>0.30519734271199689</v>
      </c>
      <c r="O61" s="12">
        <f t="shared" si="17"/>
        <v>0.69480265728800317</v>
      </c>
      <c r="P61" s="11">
        <f t="shared" si="18"/>
        <v>-15620</v>
      </c>
      <c r="R61" s="35">
        <f t="shared" si="19"/>
        <v>-290900</v>
      </c>
      <c r="S61" s="62">
        <f t="shared" si="20"/>
        <v>-0.28419304415787416</v>
      </c>
      <c r="V61" s="13"/>
      <c r="W61" s="11">
        <f t="shared" si="21"/>
        <v>31329.43237898692</v>
      </c>
      <c r="X61" s="11">
        <f t="shared" si="22"/>
        <v>-0.11896984311060406</v>
      </c>
      <c r="Z61" s="35">
        <f t="shared" si="23"/>
        <v>-335072.10265666549</v>
      </c>
      <c r="AA61" s="44">
        <f t="shared" si="24"/>
        <v>-0.32734672006317456</v>
      </c>
      <c r="AB61" s="9">
        <f t="shared" si="25"/>
        <v>-0.13182864913683015</v>
      </c>
      <c r="AC61" s="9"/>
      <c r="AD61" s="17">
        <f t="shared" si="26"/>
        <v>-0.13182864913683015</v>
      </c>
      <c r="AE61" s="102">
        <f t="shared" si="27"/>
        <v>4.3153675905300393E-2</v>
      </c>
      <c r="AF61" s="18">
        <f t="shared" si="28"/>
        <v>5.7014054627419784E-2</v>
      </c>
      <c r="AG61" s="9">
        <f t="shared" si="29"/>
        <v>2.9308915578333261E-3</v>
      </c>
    </row>
    <row r="62" spans="1:33" x14ac:dyDescent="0.2">
      <c r="A62" s="16">
        <v>1994</v>
      </c>
      <c r="B62" s="16">
        <v>147500</v>
      </c>
      <c r="C62" s="16">
        <v>0.04</v>
      </c>
      <c r="D62" s="16">
        <v>0.03</v>
      </c>
      <c r="E62" s="16">
        <v>52270</v>
      </c>
      <c r="F62" s="16">
        <v>38800</v>
      </c>
      <c r="G62" s="16">
        <v>52270</v>
      </c>
      <c r="H62" s="16">
        <v>36650</v>
      </c>
      <c r="I62" s="3">
        <f>Inputs_refs!$B$1-A62</f>
        <v>27.5</v>
      </c>
      <c r="J62" s="9">
        <f t="shared" si="13"/>
        <v>-0.25770040176009185</v>
      </c>
      <c r="K62" s="10">
        <f t="shared" si="14"/>
        <v>0.74229959823990821</v>
      </c>
      <c r="L62" s="11">
        <f t="shared" si="15"/>
        <v>-13470</v>
      </c>
      <c r="N62" s="9">
        <f t="shared" si="16"/>
        <v>0.29883298259039603</v>
      </c>
      <c r="O62" s="12">
        <f t="shared" si="17"/>
        <v>0.70116701740960397</v>
      </c>
      <c r="P62" s="11">
        <f t="shared" si="18"/>
        <v>-15620</v>
      </c>
      <c r="R62" s="35">
        <f t="shared" si="19"/>
        <v>-290900</v>
      </c>
      <c r="S62" s="62">
        <f t="shared" si="20"/>
        <v>-0.27826669217524391</v>
      </c>
      <c r="V62" s="13"/>
      <c r="W62" s="11">
        <f t="shared" si="21"/>
        <v>32235.003349368668</v>
      </c>
      <c r="X62" s="11">
        <f t="shared" si="22"/>
        <v>-0.12046375581531601</v>
      </c>
      <c r="Z62" s="35">
        <f t="shared" si="23"/>
        <v>-336970.34163560369</v>
      </c>
      <c r="AA62" s="44">
        <f t="shared" si="24"/>
        <v>-0.32233627476143456</v>
      </c>
      <c r="AB62" s="9">
        <f t="shared" si="25"/>
        <v>-0.13671927746514764</v>
      </c>
      <c r="AC62" s="9"/>
      <c r="AD62" s="17">
        <f t="shared" si="26"/>
        <v>-0.13671927746514764</v>
      </c>
      <c r="AE62" s="102">
        <f t="shared" si="27"/>
        <v>4.4069582586190648E-2</v>
      </c>
      <c r="AF62" s="18">
        <f t="shared" si="28"/>
        <v>5.5412371134020616E-2</v>
      </c>
      <c r="AG62" s="9">
        <f t="shared" si="29"/>
        <v>2.8462825499865341E-3</v>
      </c>
    </row>
    <row r="63" spans="1:33" x14ac:dyDescent="0.2">
      <c r="A63" s="16">
        <v>1994</v>
      </c>
      <c r="B63" s="16">
        <v>200000</v>
      </c>
      <c r="C63" s="16">
        <v>0.04</v>
      </c>
      <c r="D63" s="16">
        <v>0.03</v>
      </c>
      <c r="E63" s="16">
        <v>63740</v>
      </c>
      <c r="F63" s="16">
        <v>50270</v>
      </c>
      <c r="G63" s="16">
        <v>63740</v>
      </c>
      <c r="H63" s="16">
        <v>48120</v>
      </c>
      <c r="I63" s="3">
        <f>Inputs_refs!$B$1-A63</f>
        <v>27.5</v>
      </c>
      <c r="J63" s="9">
        <f t="shared" si="13"/>
        <v>-0.211327267022278</v>
      </c>
      <c r="K63" s="10">
        <f t="shared" si="14"/>
        <v>0.788672732977722</v>
      </c>
      <c r="L63" s="11">
        <f t="shared" si="15"/>
        <v>-13470</v>
      </c>
      <c r="N63" s="9">
        <f t="shared" si="16"/>
        <v>0.24505804832130532</v>
      </c>
      <c r="O63" s="12">
        <f t="shared" si="17"/>
        <v>0.75494195167869471</v>
      </c>
      <c r="P63" s="11">
        <f t="shared" si="18"/>
        <v>-15620</v>
      </c>
      <c r="R63" s="35">
        <f t="shared" si="19"/>
        <v>-290900</v>
      </c>
      <c r="S63" s="62">
        <f t="shared" si="20"/>
        <v>-0.22819265767179164</v>
      </c>
      <c r="V63" s="13"/>
      <c r="W63" s="11">
        <f t="shared" si="21"/>
        <v>41764.268514761927</v>
      </c>
      <c r="X63" s="11">
        <f t="shared" si="22"/>
        <v>-0.13208087043304392</v>
      </c>
      <c r="Z63" s="35">
        <f t="shared" si="23"/>
        <v>-356945.38850571646</v>
      </c>
      <c r="AA63" s="44">
        <f t="shared" si="24"/>
        <v>-0.28000108919494543</v>
      </c>
      <c r="AB63" s="9">
        <f t="shared" si="25"/>
        <v>-0.1850293928216942</v>
      </c>
      <c r="AC63" s="9"/>
      <c r="AD63" s="17">
        <f t="shared" si="26"/>
        <v>-0.1850293928216942</v>
      </c>
      <c r="AE63" s="102">
        <f t="shared" si="27"/>
        <v>5.1808431523153786E-2</v>
      </c>
      <c r="AF63" s="18">
        <f t="shared" si="28"/>
        <v>4.2769047145414761E-2</v>
      </c>
      <c r="AG63" s="9">
        <f t="shared" si="29"/>
        <v>2.1831427996016339E-3</v>
      </c>
    </row>
    <row r="64" spans="1:33" x14ac:dyDescent="0.2">
      <c r="A64" s="16">
        <v>1989</v>
      </c>
      <c r="B64" s="16">
        <v>2500</v>
      </c>
      <c r="C64" s="16">
        <v>0.04</v>
      </c>
      <c r="D64" s="16">
        <v>0.03</v>
      </c>
      <c r="E64" s="16">
        <v>1330</v>
      </c>
      <c r="F64" s="16">
        <v>1030</v>
      </c>
      <c r="G64" s="16">
        <v>1330</v>
      </c>
      <c r="H64" s="16">
        <v>850</v>
      </c>
      <c r="I64" s="3">
        <f>Inputs_refs!$B$1-A64</f>
        <v>32.5</v>
      </c>
      <c r="J64" s="9">
        <f t="shared" si="13"/>
        <v>-0.22556390977443608</v>
      </c>
      <c r="K64" s="10">
        <f t="shared" si="14"/>
        <v>0.77443609022556392</v>
      </c>
      <c r="L64" s="11">
        <f t="shared" si="15"/>
        <v>-300</v>
      </c>
      <c r="N64" s="9">
        <f t="shared" si="16"/>
        <v>0.36090225563909772</v>
      </c>
      <c r="O64" s="12">
        <f t="shared" si="17"/>
        <v>0.63909774436090228</v>
      </c>
      <c r="P64" s="11">
        <f t="shared" si="18"/>
        <v>-480</v>
      </c>
      <c r="R64" s="35">
        <f t="shared" si="19"/>
        <v>-7800</v>
      </c>
      <c r="S64" s="62">
        <f t="shared" si="20"/>
        <v>-0.2932330827067669</v>
      </c>
      <c r="V64" s="13"/>
      <c r="W64" s="11">
        <f t="shared" si="21"/>
        <v>855.72302705798268</v>
      </c>
      <c r="X64" s="11">
        <f t="shared" si="22"/>
        <v>6.7329730093913841E-3</v>
      </c>
      <c r="Z64" s="35">
        <f t="shared" si="23"/>
        <v>-7793.7487599142223</v>
      </c>
      <c r="AA64" s="44">
        <f t="shared" si="24"/>
        <v>-0.29299807368098579</v>
      </c>
      <c r="AB64" s="9">
        <f t="shared" si="25"/>
        <v>8.020838595580392E-4</v>
      </c>
      <c r="AC64" s="9"/>
      <c r="AD64" s="17">
        <f t="shared" si="26"/>
        <v>8.020838595580392E-4</v>
      </c>
      <c r="AE64" s="102">
        <f t="shared" si="27"/>
        <v>-2.3500902578110772E-4</v>
      </c>
      <c r="AF64" s="18">
        <f t="shared" si="28"/>
        <v>0.17475728155339806</v>
      </c>
      <c r="AG64" s="9">
        <f t="shared" si="29"/>
        <v>9.5579165495566221E-3</v>
      </c>
    </row>
    <row r="65" spans="1:33" x14ac:dyDescent="0.2">
      <c r="A65" s="16">
        <v>1989</v>
      </c>
      <c r="B65" s="16">
        <v>7500</v>
      </c>
      <c r="C65" s="16">
        <v>0.04</v>
      </c>
      <c r="D65" s="16">
        <v>0.03</v>
      </c>
      <c r="E65" s="16">
        <v>4000</v>
      </c>
      <c r="F65" s="16">
        <v>3090</v>
      </c>
      <c r="G65" s="16">
        <v>4000</v>
      </c>
      <c r="H65" s="16">
        <v>2550</v>
      </c>
      <c r="I65" s="3">
        <f>Inputs_refs!$B$1-A65</f>
        <v>32.5</v>
      </c>
      <c r="J65" s="9">
        <f t="shared" si="13"/>
        <v>-0.22750000000000001</v>
      </c>
      <c r="K65" s="10">
        <f t="shared" si="14"/>
        <v>0.77249999999999996</v>
      </c>
      <c r="L65" s="11">
        <f t="shared" si="15"/>
        <v>-910</v>
      </c>
      <c r="N65" s="9">
        <f t="shared" si="16"/>
        <v>0.36249999999999999</v>
      </c>
      <c r="O65" s="12">
        <f t="shared" si="17"/>
        <v>0.63749999999999996</v>
      </c>
      <c r="P65" s="11">
        <f t="shared" si="18"/>
        <v>-1450</v>
      </c>
      <c r="R65" s="35">
        <f t="shared" si="19"/>
        <v>-23600</v>
      </c>
      <c r="S65" s="62">
        <f t="shared" si="20"/>
        <v>-0.29499999999999998</v>
      </c>
      <c r="V65" s="13"/>
      <c r="W65" s="11">
        <f t="shared" si="21"/>
        <v>2567.1690811739481</v>
      </c>
      <c r="X65" s="11">
        <f t="shared" si="22"/>
        <v>6.7329730093914283E-3</v>
      </c>
      <c r="Z65" s="35">
        <f t="shared" si="23"/>
        <v>-23581.246279742671</v>
      </c>
      <c r="AA65" s="44">
        <f t="shared" si="24"/>
        <v>-0.29476557849678336</v>
      </c>
      <c r="AB65" s="9">
        <f t="shared" si="25"/>
        <v>7.9528113293315104E-4</v>
      </c>
      <c r="AC65" s="9"/>
      <c r="AD65" s="17">
        <f t="shared" si="26"/>
        <v>7.9528113293315104E-4</v>
      </c>
      <c r="AE65" s="102">
        <f t="shared" si="27"/>
        <v>-2.344215032166197E-4</v>
      </c>
      <c r="AF65" s="18">
        <f t="shared" si="28"/>
        <v>0.17475728155339806</v>
      </c>
      <c r="AG65" s="9">
        <f t="shared" si="29"/>
        <v>9.5579165495566221E-3</v>
      </c>
    </row>
    <row r="66" spans="1:33" x14ac:dyDescent="0.2">
      <c r="A66" s="16">
        <v>1989</v>
      </c>
      <c r="B66" s="16">
        <v>12500</v>
      </c>
      <c r="C66" s="16">
        <v>0.04</v>
      </c>
      <c r="D66" s="16">
        <v>0.03</v>
      </c>
      <c r="E66" s="16">
        <v>6690</v>
      </c>
      <c r="F66" s="16">
        <v>5160</v>
      </c>
      <c r="G66" s="16">
        <v>6690</v>
      </c>
      <c r="H66" s="16">
        <v>4270</v>
      </c>
      <c r="I66" s="3">
        <f>Inputs_refs!$B$1-A66</f>
        <v>32.5</v>
      </c>
      <c r="J66" s="9">
        <f t="shared" si="13"/>
        <v>-0.22869955156950672</v>
      </c>
      <c r="K66" s="10">
        <f t="shared" si="14"/>
        <v>0.77130044843049328</v>
      </c>
      <c r="L66" s="11">
        <f t="shared" si="15"/>
        <v>-1530</v>
      </c>
      <c r="N66" s="9">
        <f t="shared" si="16"/>
        <v>0.36173393124065772</v>
      </c>
      <c r="O66" s="12">
        <f t="shared" si="17"/>
        <v>0.63826606875934233</v>
      </c>
      <c r="P66" s="11">
        <f t="shared" si="18"/>
        <v>-2420</v>
      </c>
      <c r="R66" s="35">
        <f t="shared" si="19"/>
        <v>-39500</v>
      </c>
      <c r="S66" s="62">
        <f t="shared" si="20"/>
        <v>-0.29521674140508219</v>
      </c>
      <c r="V66" s="13"/>
      <c r="W66" s="11">
        <f t="shared" si="21"/>
        <v>4286.923125843874</v>
      </c>
      <c r="X66" s="11">
        <f t="shared" si="22"/>
        <v>3.9632613217503521E-3</v>
      </c>
      <c r="Z66" s="35">
        <f t="shared" si="23"/>
        <v>-39586.158836075148</v>
      </c>
      <c r="AA66" s="44">
        <f t="shared" si="24"/>
        <v>-0.29586067889443307</v>
      </c>
      <c r="AB66" s="9">
        <f t="shared" si="25"/>
        <v>-2.1764889195723448E-3</v>
      </c>
      <c r="AC66" s="9"/>
      <c r="AD66" s="17">
        <f t="shared" si="26"/>
        <v>-2.1764889195723448E-3</v>
      </c>
      <c r="AE66" s="102">
        <f t="shared" si="27"/>
        <v>6.4393748935087647E-4</v>
      </c>
      <c r="AF66" s="18">
        <f t="shared" si="28"/>
        <v>0.17248062015503876</v>
      </c>
      <c r="AG66" s="9">
        <f t="shared" si="29"/>
        <v>9.421474771297178E-3</v>
      </c>
    </row>
    <row r="67" spans="1:33" x14ac:dyDescent="0.2">
      <c r="A67" s="16">
        <v>1989</v>
      </c>
      <c r="B67" s="16">
        <v>17500</v>
      </c>
      <c r="C67" s="16">
        <v>0.04</v>
      </c>
      <c r="D67" s="16">
        <v>0.03</v>
      </c>
      <c r="E67" s="16">
        <v>9360</v>
      </c>
      <c r="F67" s="16">
        <v>7230</v>
      </c>
      <c r="G67" s="16">
        <v>9360</v>
      </c>
      <c r="H67" s="16">
        <v>5980</v>
      </c>
      <c r="I67" s="3">
        <f>Inputs_refs!$B$1-A67</f>
        <v>32.5</v>
      </c>
      <c r="J67" s="9">
        <f t="shared" ref="J67:J130" si="30">-(E67-F67)/E67</f>
        <v>-0.22756410256410256</v>
      </c>
      <c r="K67" s="10">
        <f t="shared" ref="K67:K130" si="31">F67/E67</f>
        <v>0.77243589743589747</v>
      </c>
      <c r="L67" s="11">
        <f t="shared" ref="L67:L130" si="32">F67-E67</f>
        <v>-2130</v>
      </c>
      <c r="N67" s="9">
        <f t="shared" ref="N67:N130" si="33">(G67-H67)/G67</f>
        <v>0.3611111111111111</v>
      </c>
      <c r="O67" s="12">
        <f t="shared" ref="O67:O130" si="34">H67/G67</f>
        <v>0.63888888888888884</v>
      </c>
      <c r="P67" s="11">
        <f t="shared" ref="P67:P130" si="35">H67-G67</f>
        <v>-3380</v>
      </c>
      <c r="R67" s="35">
        <f t="shared" ref="R67:R130" si="36">20*(L67+P67)/2</f>
        <v>-55100</v>
      </c>
      <c r="S67" s="62">
        <f t="shared" ref="S67:S130" si="37">(R67)/(E67*20)</f>
        <v>-0.29433760683760685</v>
      </c>
      <c r="V67" s="13"/>
      <c r="W67" s="11">
        <f t="shared" ref="W67:W130" si="38">F67*$V$2^(19)</f>
        <v>6006.6771705138008</v>
      </c>
      <c r="X67" s="11">
        <f t="shared" ref="X67:X130" si="39">(W67-H67)/H67</f>
        <v>4.4610653033111663E-3</v>
      </c>
      <c r="Z67" s="35">
        <f t="shared" ref="Z67:Z130" si="40">-(E67*20-F67*(1-$V$2^(20))/(1-$V$2))</f>
        <v>-55191.071392407612</v>
      </c>
      <c r="AA67" s="44">
        <f t="shared" ref="AA67:AA130" si="41">(Z67)/(E67*20)</f>
        <v>-0.29482409931841674</v>
      </c>
      <c r="AB67" s="9">
        <f t="shared" ref="AB67:AB130" si="42">(R67-Z67)/Z67</f>
        <v>-1.6501109710318107E-3</v>
      </c>
      <c r="AC67" s="9"/>
      <c r="AD67" s="17">
        <f t="shared" ref="AD67:AD130" si="43">(R67-Z67)/Z67</f>
        <v>-1.6501109710318107E-3</v>
      </c>
      <c r="AE67" s="102">
        <f t="shared" ref="AE67:AE130" si="44">S67-AA67</f>
        <v>4.8649248080989693E-4</v>
      </c>
      <c r="AF67" s="18">
        <f t="shared" ref="AF67:AF130" si="45">(F67-H67)/F67</f>
        <v>0.17289073305670816</v>
      </c>
      <c r="AG67" s="9">
        <f t="shared" ref="AG67:AG130" si="46">1-(1-AF67)^(1/20)</f>
        <v>9.4460267460172442E-3</v>
      </c>
    </row>
    <row r="68" spans="1:33" x14ac:dyDescent="0.2">
      <c r="A68" s="16">
        <v>1989</v>
      </c>
      <c r="B68" s="16">
        <v>22500</v>
      </c>
      <c r="C68" s="16">
        <v>0.04</v>
      </c>
      <c r="D68" s="16">
        <v>0.03</v>
      </c>
      <c r="E68" s="16">
        <v>12040</v>
      </c>
      <c r="F68" s="16">
        <v>9220</v>
      </c>
      <c r="G68" s="16">
        <v>12040</v>
      </c>
      <c r="H68" s="16">
        <v>7640</v>
      </c>
      <c r="I68" s="3">
        <f>Inputs_refs!$B$1-A68</f>
        <v>32.5</v>
      </c>
      <c r="J68" s="9">
        <f t="shared" si="30"/>
        <v>-0.23421926910299004</v>
      </c>
      <c r="K68" s="10">
        <f t="shared" si="31"/>
        <v>0.76578073089700993</v>
      </c>
      <c r="L68" s="11">
        <f t="shared" si="32"/>
        <v>-2820</v>
      </c>
      <c r="N68" s="9">
        <f t="shared" si="33"/>
        <v>0.36544850498338871</v>
      </c>
      <c r="O68" s="12">
        <f t="shared" si="34"/>
        <v>0.63455149501661134</v>
      </c>
      <c r="P68" s="11">
        <f t="shared" si="35"/>
        <v>-4400</v>
      </c>
      <c r="R68" s="35">
        <f t="shared" si="36"/>
        <v>-72200</v>
      </c>
      <c r="S68" s="62">
        <f t="shared" si="37"/>
        <v>-0.29983388704318936</v>
      </c>
      <c r="V68" s="13"/>
      <c r="W68" s="11">
        <f t="shared" si="38"/>
        <v>7659.9672907520389</v>
      </c>
      <c r="X68" s="11">
        <f t="shared" si="39"/>
        <v>2.6135197319422689E-3</v>
      </c>
      <c r="Z68" s="35">
        <f t="shared" si="40"/>
        <v>-72456.663656707911</v>
      </c>
      <c r="AA68" s="44">
        <f t="shared" si="41"/>
        <v>-0.30089976601622886</v>
      </c>
      <c r="AB68" s="9">
        <f t="shared" si="42"/>
        <v>-3.5423057556715118E-3</v>
      </c>
      <c r="AC68" s="9"/>
      <c r="AD68" s="17">
        <f t="shared" si="43"/>
        <v>-3.5423057556715118E-3</v>
      </c>
      <c r="AE68" s="102">
        <f t="shared" si="44"/>
        <v>1.0658789730395024E-3</v>
      </c>
      <c r="AF68" s="18">
        <f t="shared" si="45"/>
        <v>0.17136659436008678</v>
      </c>
      <c r="AG68" s="9">
        <f t="shared" si="46"/>
        <v>9.3548403809834424E-3</v>
      </c>
    </row>
    <row r="69" spans="1:33" x14ac:dyDescent="0.2">
      <c r="A69" s="16">
        <v>1989</v>
      </c>
      <c r="B69" s="16">
        <v>27500</v>
      </c>
      <c r="C69" s="16">
        <v>0.04</v>
      </c>
      <c r="D69" s="16">
        <v>0.03</v>
      </c>
      <c r="E69" s="16">
        <v>14720</v>
      </c>
      <c r="F69" s="16">
        <v>10780</v>
      </c>
      <c r="G69" s="16">
        <v>14720</v>
      </c>
      <c r="H69" s="16">
        <v>8980</v>
      </c>
      <c r="I69" s="3">
        <f>Inputs_refs!$B$1-A69</f>
        <v>32.5</v>
      </c>
      <c r="J69" s="9">
        <f t="shared" si="30"/>
        <v>-0.26766304347826086</v>
      </c>
      <c r="K69" s="10">
        <f t="shared" si="31"/>
        <v>0.73233695652173914</v>
      </c>
      <c r="L69" s="11">
        <f t="shared" si="32"/>
        <v>-3940</v>
      </c>
      <c r="N69" s="9">
        <f t="shared" si="33"/>
        <v>0.38994565217391303</v>
      </c>
      <c r="O69" s="12">
        <f t="shared" si="34"/>
        <v>0.61005434782608692</v>
      </c>
      <c r="P69" s="11">
        <f t="shared" si="35"/>
        <v>-5740</v>
      </c>
      <c r="R69" s="35">
        <f t="shared" si="36"/>
        <v>-96800</v>
      </c>
      <c r="S69" s="62">
        <f t="shared" si="37"/>
        <v>-0.32880434782608697</v>
      </c>
      <c r="V69" s="13"/>
      <c r="W69" s="11">
        <f t="shared" si="38"/>
        <v>8956.0138171699546</v>
      </c>
      <c r="X69" s="11">
        <f t="shared" si="39"/>
        <v>-2.671067130294592E-3</v>
      </c>
      <c r="Z69" s="35">
        <f t="shared" si="40"/>
        <v>-97573.409351335285</v>
      </c>
      <c r="AA69" s="44">
        <f t="shared" si="41"/>
        <v>-0.33143141763361172</v>
      </c>
      <c r="AB69" s="9">
        <f t="shared" si="42"/>
        <v>-7.9264356598471308E-3</v>
      </c>
      <c r="AC69" s="9"/>
      <c r="AD69" s="17">
        <f t="shared" si="43"/>
        <v>-7.9264356598471308E-3</v>
      </c>
      <c r="AE69" s="102">
        <f t="shared" si="44"/>
        <v>2.6270698075247512E-3</v>
      </c>
      <c r="AF69" s="18">
        <f t="shared" si="45"/>
        <v>0.16697588126159554</v>
      </c>
      <c r="AG69" s="9">
        <f t="shared" si="46"/>
        <v>9.0930401328179755E-3</v>
      </c>
    </row>
    <row r="70" spans="1:33" x14ac:dyDescent="0.2">
      <c r="A70" s="16">
        <v>1989</v>
      </c>
      <c r="B70" s="16">
        <v>32500</v>
      </c>
      <c r="C70" s="16">
        <v>0.04</v>
      </c>
      <c r="D70" s="16">
        <v>0.03</v>
      </c>
      <c r="E70" s="16">
        <v>17400</v>
      </c>
      <c r="F70" s="16">
        <v>11990</v>
      </c>
      <c r="G70" s="16">
        <v>17400</v>
      </c>
      <c r="H70" s="16">
        <v>10070</v>
      </c>
      <c r="I70" s="3">
        <f>Inputs_refs!$B$1-A70</f>
        <v>32.5</v>
      </c>
      <c r="J70" s="9">
        <f t="shared" si="30"/>
        <v>-0.31091954022988505</v>
      </c>
      <c r="K70" s="10">
        <f t="shared" si="31"/>
        <v>0.68908045977011489</v>
      </c>
      <c r="L70" s="11">
        <f t="shared" si="32"/>
        <v>-5410</v>
      </c>
      <c r="N70" s="9">
        <f t="shared" si="33"/>
        <v>0.42126436781609194</v>
      </c>
      <c r="O70" s="12">
        <f t="shared" si="34"/>
        <v>0.578735632183908</v>
      </c>
      <c r="P70" s="11">
        <f t="shared" si="35"/>
        <v>-7330</v>
      </c>
      <c r="R70" s="35">
        <f t="shared" si="36"/>
        <v>-127400</v>
      </c>
      <c r="S70" s="62">
        <f t="shared" si="37"/>
        <v>-0.3660919540229885</v>
      </c>
      <c r="V70" s="13"/>
      <c r="W70" s="11">
        <f t="shared" si="38"/>
        <v>9961.2806741992354</v>
      </c>
      <c r="X70" s="11">
        <f t="shared" si="39"/>
        <v>-1.0796358073561533E-2</v>
      </c>
      <c r="Z70" s="35">
        <f t="shared" si="40"/>
        <v>-129080.62876832188</v>
      </c>
      <c r="AA70" s="44">
        <f t="shared" si="41"/>
        <v>-0.37092134703540769</v>
      </c>
      <c r="AB70" s="9">
        <f t="shared" si="42"/>
        <v>-1.3019992111584231E-2</v>
      </c>
      <c r="AC70" s="9"/>
      <c r="AD70" s="17">
        <f t="shared" si="43"/>
        <v>-1.3019992111584231E-2</v>
      </c>
      <c r="AE70" s="102">
        <f t="shared" si="44"/>
        <v>4.8293930124191919E-3</v>
      </c>
      <c r="AF70" s="18">
        <f t="shared" si="45"/>
        <v>0.16013344453711426</v>
      </c>
      <c r="AG70" s="9">
        <f t="shared" si="46"/>
        <v>8.6876554349023527E-3</v>
      </c>
    </row>
    <row r="71" spans="1:33" x14ac:dyDescent="0.2">
      <c r="A71" s="16">
        <v>1989</v>
      </c>
      <c r="B71" s="16">
        <v>37500</v>
      </c>
      <c r="C71" s="16">
        <v>0.04</v>
      </c>
      <c r="D71" s="16">
        <v>0.03</v>
      </c>
      <c r="E71" s="16">
        <v>20080</v>
      </c>
      <c r="F71" s="16">
        <v>13020</v>
      </c>
      <c r="G71" s="16">
        <v>20080</v>
      </c>
      <c r="H71" s="16">
        <v>11060</v>
      </c>
      <c r="I71" s="3">
        <f>Inputs_refs!$B$1-A71</f>
        <v>32.5</v>
      </c>
      <c r="J71" s="9">
        <f t="shared" si="30"/>
        <v>-0.35159362549800799</v>
      </c>
      <c r="K71" s="10">
        <f t="shared" si="31"/>
        <v>0.64840637450199201</v>
      </c>
      <c r="L71" s="11">
        <f t="shared" si="32"/>
        <v>-7060</v>
      </c>
      <c r="N71" s="9">
        <f t="shared" si="33"/>
        <v>0.44920318725099601</v>
      </c>
      <c r="O71" s="12">
        <f t="shared" si="34"/>
        <v>0.55079681274900394</v>
      </c>
      <c r="P71" s="11">
        <f t="shared" si="35"/>
        <v>-9020</v>
      </c>
      <c r="R71" s="35">
        <f t="shared" si="36"/>
        <v>-160800</v>
      </c>
      <c r="S71" s="62">
        <f t="shared" si="37"/>
        <v>-0.40039840637450197</v>
      </c>
      <c r="V71" s="13"/>
      <c r="W71" s="11">
        <f t="shared" si="38"/>
        <v>10817.003701257217</v>
      </c>
      <c r="X71" s="11">
        <f t="shared" si="39"/>
        <v>-2.1970732255224459E-2</v>
      </c>
      <c r="Z71" s="35">
        <f t="shared" si="40"/>
        <v>-163874.37752823613</v>
      </c>
      <c r="AA71" s="44">
        <f t="shared" si="41"/>
        <v>-0.40805372890497044</v>
      </c>
      <c r="AB71" s="9">
        <f t="shared" si="42"/>
        <v>-1.8760574865990903E-2</v>
      </c>
      <c r="AC71" s="9"/>
      <c r="AD71" s="17">
        <f t="shared" si="43"/>
        <v>-1.8760574865990903E-2</v>
      </c>
      <c r="AE71" s="102">
        <f t="shared" si="44"/>
        <v>7.6553225304684669E-3</v>
      </c>
      <c r="AF71" s="18">
        <f t="shared" si="45"/>
        <v>0.15053763440860216</v>
      </c>
      <c r="AG71" s="9">
        <f t="shared" si="46"/>
        <v>8.1243992537118892E-3</v>
      </c>
    </row>
    <row r="72" spans="1:33" x14ac:dyDescent="0.2">
      <c r="A72" s="16">
        <v>1989</v>
      </c>
      <c r="B72" s="16">
        <v>42500</v>
      </c>
      <c r="C72" s="16">
        <v>0.04</v>
      </c>
      <c r="D72" s="16">
        <v>0.03</v>
      </c>
      <c r="E72" s="16">
        <v>22750</v>
      </c>
      <c r="F72" s="16">
        <v>13970</v>
      </c>
      <c r="G72" s="16">
        <v>22750</v>
      </c>
      <c r="H72" s="16">
        <v>12010</v>
      </c>
      <c r="I72" s="3">
        <f>Inputs_refs!$B$1-A72</f>
        <v>32.5</v>
      </c>
      <c r="J72" s="9">
        <f t="shared" si="30"/>
        <v>-0.38593406593406593</v>
      </c>
      <c r="K72" s="10">
        <f t="shared" si="31"/>
        <v>0.61406593406593402</v>
      </c>
      <c r="L72" s="11">
        <f t="shared" si="32"/>
        <v>-8780</v>
      </c>
      <c r="N72" s="9">
        <f t="shared" si="33"/>
        <v>0.47208791208791206</v>
      </c>
      <c r="O72" s="12">
        <f t="shared" si="34"/>
        <v>0.52791208791208788</v>
      </c>
      <c r="P72" s="11">
        <f t="shared" si="35"/>
        <v>-10740</v>
      </c>
      <c r="R72" s="35">
        <f t="shared" si="36"/>
        <v>-195200</v>
      </c>
      <c r="S72" s="62">
        <f t="shared" si="37"/>
        <v>-0.429010989010989</v>
      </c>
      <c r="V72" s="13"/>
      <c r="W72" s="11">
        <f t="shared" si="38"/>
        <v>11606.262803883512</v>
      </c>
      <c r="X72" s="11">
        <f t="shared" si="39"/>
        <v>-3.3616752382721743E-2</v>
      </c>
      <c r="Z72" s="35">
        <f t="shared" si="40"/>
        <v>-199928.80599611814</v>
      </c>
      <c r="AA72" s="44">
        <f t="shared" si="41"/>
        <v>-0.43940396922223768</v>
      </c>
      <c r="AB72" s="9">
        <f t="shared" si="42"/>
        <v>-2.3652449543513795E-2</v>
      </c>
      <c r="AC72" s="9"/>
      <c r="AD72" s="17">
        <f t="shared" si="43"/>
        <v>-2.3652449543513795E-2</v>
      </c>
      <c r="AE72" s="102">
        <f t="shared" si="44"/>
        <v>1.0392980211248681E-2</v>
      </c>
      <c r="AF72" s="18">
        <f t="shared" si="45"/>
        <v>0.14030064423765212</v>
      </c>
      <c r="AG72" s="9">
        <f t="shared" si="46"/>
        <v>7.530132277354995E-3</v>
      </c>
    </row>
    <row r="73" spans="1:33" x14ac:dyDescent="0.2">
      <c r="A73" s="16">
        <v>1989</v>
      </c>
      <c r="B73" s="16">
        <v>47500</v>
      </c>
      <c r="C73" s="16">
        <v>0.04</v>
      </c>
      <c r="D73" s="16">
        <v>0.03</v>
      </c>
      <c r="E73" s="16">
        <v>25140</v>
      </c>
      <c r="F73" s="16">
        <v>14920</v>
      </c>
      <c r="G73" s="16">
        <v>25140</v>
      </c>
      <c r="H73" s="16">
        <v>12960</v>
      </c>
      <c r="I73" s="3">
        <f>Inputs_refs!$B$1-A73</f>
        <v>32.5</v>
      </c>
      <c r="J73" s="9">
        <f t="shared" si="30"/>
        <v>-0.40652346857597454</v>
      </c>
      <c r="K73" s="10">
        <f t="shared" si="31"/>
        <v>0.59347653142402546</v>
      </c>
      <c r="L73" s="11">
        <f t="shared" si="32"/>
        <v>-10220</v>
      </c>
      <c r="N73" s="9">
        <f t="shared" si="33"/>
        <v>0.48448687350835323</v>
      </c>
      <c r="O73" s="12">
        <f t="shared" si="34"/>
        <v>0.51551312649164682</v>
      </c>
      <c r="P73" s="11">
        <f t="shared" si="35"/>
        <v>-12180</v>
      </c>
      <c r="R73" s="35">
        <f t="shared" si="36"/>
        <v>-224000</v>
      </c>
      <c r="S73" s="62">
        <f t="shared" si="37"/>
        <v>-0.44550517104216386</v>
      </c>
      <c r="V73" s="13"/>
      <c r="W73" s="11">
        <f t="shared" si="38"/>
        <v>12395.521906509806</v>
      </c>
      <c r="X73" s="11">
        <f t="shared" si="39"/>
        <v>-4.3555408448317415E-2</v>
      </c>
      <c r="Z73" s="35">
        <f t="shared" si="40"/>
        <v>-230383.23446400021</v>
      </c>
      <c r="AA73" s="44">
        <f t="shared" si="41"/>
        <v>-0.45820054587112213</v>
      </c>
      <c r="AB73" s="9">
        <f t="shared" si="42"/>
        <v>-2.7707026853977343E-2</v>
      </c>
      <c r="AC73" s="9"/>
      <c r="AD73" s="17">
        <f t="shared" si="43"/>
        <v>-2.7707026853977343E-2</v>
      </c>
      <c r="AE73" s="102">
        <f t="shared" si="44"/>
        <v>1.2695374828958272E-2</v>
      </c>
      <c r="AF73" s="18">
        <f t="shared" si="45"/>
        <v>0.13136729222520108</v>
      </c>
      <c r="AG73" s="9">
        <f t="shared" si="46"/>
        <v>7.0170101981256172E-3</v>
      </c>
    </row>
    <row r="74" spans="1:33" x14ac:dyDescent="0.2">
      <c r="A74" s="16">
        <v>1989</v>
      </c>
      <c r="B74" s="16">
        <v>52500</v>
      </c>
      <c r="C74" s="16">
        <v>0.04</v>
      </c>
      <c r="D74" s="16">
        <v>0.03</v>
      </c>
      <c r="E74" s="16">
        <v>26900</v>
      </c>
      <c r="F74" s="16">
        <v>15860</v>
      </c>
      <c r="G74" s="16">
        <v>26900</v>
      </c>
      <c r="H74" s="16">
        <v>13900</v>
      </c>
      <c r="I74" s="3">
        <f>Inputs_refs!$B$1-A74</f>
        <v>32.5</v>
      </c>
      <c r="J74" s="9">
        <f t="shared" si="30"/>
        <v>-0.41040892193308548</v>
      </c>
      <c r="K74" s="10">
        <f t="shared" si="31"/>
        <v>0.58959107806691446</v>
      </c>
      <c r="L74" s="11">
        <f t="shared" si="32"/>
        <v>-11040</v>
      </c>
      <c r="N74" s="9">
        <f t="shared" si="33"/>
        <v>0.48327137546468402</v>
      </c>
      <c r="O74" s="12">
        <f t="shared" si="34"/>
        <v>0.51672862453531598</v>
      </c>
      <c r="P74" s="11">
        <f t="shared" si="35"/>
        <v>-13000</v>
      </c>
      <c r="R74" s="35">
        <f t="shared" si="36"/>
        <v>-240400</v>
      </c>
      <c r="S74" s="62">
        <f t="shared" si="37"/>
        <v>-0.44684014869888478</v>
      </c>
      <c r="V74" s="13"/>
      <c r="W74" s="11">
        <f t="shared" si="38"/>
        <v>13176.473018582141</v>
      </c>
      <c r="X74" s="11">
        <f t="shared" si="39"/>
        <v>-5.2052300821428713E-2</v>
      </c>
      <c r="Z74" s="35">
        <f t="shared" si="40"/>
        <v>-248420.24789537821</v>
      </c>
      <c r="AA74" s="44">
        <f t="shared" si="41"/>
        <v>-0.46174767266798922</v>
      </c>
      <c r="AB74" s="9">
        <f t="shared" si="42"/>
        <v>-3.22850007731895E-2</v>
      </c>
      <c r="AC74" s="9"/>
      <c r="AD74" s="17">
        <f t="shared" si="43"/>
        <v>-3.22850007731895E-2</v>
      </c>
      <c r="AE74" s="102">
        <f t="shared" si="44"/>
        <v>1.4907523969104441E-2</v>
      </c>
      <c r="AF74" s="18">
        <f t="shared" si="45"/>
        <v>0.1235813366960908</v>
      </c>
      <c r="AG74" s="9">
        <f t="shared" si="46"/>
        <v>6.5738657803898759E-3</v>
      </c>
    </row>
    <row r="75" spans="1:33" x14ac:dyDescent="0.2">
      <c r="A75" s="16">
        <v>1989</v>
      </c>
      <c r="B75" s="16">
        <v>57500</v>
      </c>
      <c r="C75" s="16">
        <v>0.04</v>
      </c>
      <c r="D75" s="16">
        <v>0.03</v>
      </c>
      <c r="E75" s="16">
        <v>28180</v>
      </c>
      <c r="F75" s="16">
        <v>16810</v>
      </c>
      <c r="G75" s="16">
        <v>28180</v>
      </c>
      <c r="H75" s="16">
        <v>14850</v>
      </c>
      <c r="I75" s="3">
        <f>Inputs_refs!$B$1-A75</f>
        <v>32.5</v>
      </c>
      <c r="J75" s="9">
        <f t="shared" si="30"/>
        <v>-0.40347764371894962</v>
      </c>
      <c r="K75" s="10">
        <f t="shared" si="31"/>
        <v>0.59652235628105044</v>
      </c>
      <c r="L75" s="11">
        <f t="shared" si="32"/>
        <v>-11370</v>
      </c>
      <c r="N75" s="9">
        <f t="shared" si="33"/>
        <v>0.47303051809794178</v>
      </c>
      <c r="O75" s="12">
        <f t="shared" si="34"/>
        <v>0.52696948190205817</v>
      </c>
      <c r="P75" s="11">
        <f t="shared" si="35"/>
        <v>-13330</v>
      </c>
      <c r="R75" s="35">
        <f t="shared" si="36"/>
        <v>-247000</v>
      </c>
      <c r="S75" s="62">
        <f t="shared" si="37"/>
        <v>-0.4382540809084457</v>
      </c>
      <c r="V75" s="13"/>
      <c r="W75" s="11">
        <f t="shared" si="38"/>
        <v>13965.732121208435</v>
      </c>
      <c r="X75" s="11">
        <f t="shared" si="39"/>
        <v>-5.9546658504482472E-2</v>
      </c>
      <c r="Z75" s="35">
        <f t="shared" si="40"/>
        <v>-256674.67636326025</v>
      </c>
      <c r="AA75" s="44">
        <f t="shared" si="41"/>
        <v>-0.45541993676944686</v>
      </c>
      <c r="AB75" s="9">
        <f t="shared" si="42"/>
        <v>-3.7692368021409767E-2</v>
      </c>
      <c r="AC75" s="9"/>
      <c r="AD75" s="17">
        <f t="shared" si="43"/>
        <v>-3.7692368021409767E-2</v>
      </c>
      <c r="AE75" s="102">
        <f t="shared" si="44"/>
        <v>1.7165855861001167E-2</v>
      </c>
      <c r="AF75" s="18">
        <f t="shared" si="45"/>
        <v>0.11659726353361094</v>
      </c>
      <c r="AG75" s="9">
        <f t="shared" si="46"/>
        <v>6.1795317772689318E-3</v>
      </c>
    </row>
    <row r="76" spans="1:33" x14ac:dyDescent="0.2">
      <c r="A76" s="16">
        <v>1989</v>
      </c>
      <c r="B76" s="16">
        <v>62500</v>
      </c>
      <c r="C76" s="16">
        <v>0.04</v>
      </c>
      <c r="D76" s="16">
        <v>0.03</v>
      </c>
      <c r="E76" s="16">
        <v>29130</v>
      </c>
      <c r="F76" s="16">
        <v>17730</v>
      </c>
      <c r="G76" s="16">
        <v>29130</v>
      </c>
      <c r="H76" s="16">
        <v>15770</v>
      </c>
      <c r="I76" s="3">
        <f>Inputs_refs!$B$1-A76</f>
        <v>32.5</v>
      </c>
      <c r="J76" s="9">
        <f t="shared" si="30"/>
        <v>-0.39134912461380023</v>
      </c>
      <c r="K76" s="10">
        <f t="shared" si="31"/>
        <v>0.60865087538619977</v>
      </c>
      <c r="L76" s="11">
        <f t="shared" si="32"/>
        <v>-11400</v>
      </c>
      <c r="N76" s="9">
        <f t="shared" si="33"/>
        <v>0.45863371095090971</v>
      </c>
      <c r="O76" s="12">
        <f t="shared" si="34"/>
        <v>0.54136628904909023</v>
      </c>
      <c r="P76" s="11">
        <f t="shared" si="35"/>
        <v>-13360</v>
      </c>
      <c r="R76" s="35">
        <f t="shared" si="36"/>
        <v>-247600</v>
      </c>
      <c r="S76" s="62">
        <f t="shared" si="37"/>
        <v>-0.42499141778235494</v>
      </c>
      <c r="V76" s="13"/>
      <c r="W76" s="11">
        <f t="shared" si="38"/>
        <v>14730.067252172847</v>
      </c>
      <c r="X76" s="11">
        <f t="shared" si="39"/>
        <v>-6.5943737972552527E-2</v>
      </c>
      <c r="Z76" s="35">
        <f t="shared" si="40"/>
        <v>-258876.85972163023</v>
      </c>
      <c r="AA76" s="44">
        <f t="shared" si="41"/>
        <v>-0.44434751067907696</v>
      </c>
      <c r="AB76" s="9">
        <f t="shared" si="42"/>
        <v>-4.3560709650743656E-2</v>
      </c>
      <c r="AC76" s="9"/>
      <c r="AD76" s="17">
        <f t="shared" si="43"/>
        <v>-4.3560709650743656E-2</v>
      </c>
      <c r="AE76" s="102">
        <f t="shared" si="44"/>
        <v>1.9356092896722021E-2</v>
      </c>
      <c r="AF76" s="18">
        <f t="shared" si="45"/>
        <v>0.11054709531866892</v>
      </c>
      <c r="AG76" s="9">
        <f t="shared" si="46"/>
        <v>5.8403146229192293E-3</v>
      </c>
    </row>
    <row r="77" spans="1:33" x14ac:dyDescent="0.2">
      <c r="A77" s="16">
        <v>1989</v>
      </c>
      <c r="B77" s="16">
        <v>67500</v>
      </c>
      <c r="C77" s="16">
        <v>0.04</v>
      </c>
      <c r="D77" s="16">
        <v>0.03</v>
      </c>
      <c r="E77" s="16">
        <v>30040</v>
      </c>
      <c r="F77" s="16">
        <v>18640</v>
      </c>
      <c r="G77" s="16">
        <v>30040</v>
      </c>
      <c r="H77" s="16">
        <v>16680</v>
      </c>
      <c r="I77" s="3">
        <f>Inputs_refs!$B$1-A77</f>
        <v>32.5</v>
      </c>
      <c r="J77" s="9">
        <f t="shared" si="30"/>
        <v>-0.37949400798934751</v>
      </c>
      <c r="K77" s="10">
        <f t="shared" si="31"/>
        <v>0.62050599201065249</v>
      </c>
      <c r="L77" s="11">
        <f t="shared" si="32"/>
        <v>-11400</v>
      </c>
      <c r="N77" s="9">
        <f t="shared" si="33"/>
        <v>0.44474034620505992</v>
      </c>
      <c r="O77" s="12">
        <f t="shared" si="34"/>
        <v>0.55525965379494013</v>
      </c>
      <c r="P77" s="11">
        <f t="shared" si="35"/>
        <v>-13360</v>
      </c>
      <c r="R77" s="35">
        <f t="shared" si="36"/>
        <v>-247600</v>
      </c>
      <c r="S77" s="62">
        <f t="shared" si="37"/>
        <v>-0.41211717709720375</v>
      </c>
      <c r="V77" s="13"/>
      <c r="W77" s="11">
        <f t="shared" si="38"/>
        <v>15486.094392583298</v>
      </c>
      <c r="X77" s="11">
        <f t="shared" si="39"/>
        <v>-7.1577074785173986E-2</v>
      </c>
      <c r="Z77" s="35">
        <f t="shared" si="40"/>
        <v>-260461.62804349622</v>
      </c>
      <c r="AA77" s="44">
        <f t="shared" si="41"/>
        <v>-0.43352468049849574</v>
      </c>
      <c r="AB77" s="9">
        <f t="shared" si="42"/>
        <v>-4.9380126124944496E-2</v>
      </c>
      <c r="AC77" s="9"/>
      <c r="AD77" s="17">
        <f t="shared" si="43"/>
        <v>-4.9380126124944496E-2</v>
      </c>
      <c r="AE77" s="102">
        <f t="shared" si="44"/>
        <v>2.1407503401291994E-2</v>
      </c>
      <c r="AF77" s="18">
        <f t="shared" si="45"/>
        <v>0.10515021459227468</v>
      </c>
      <c r="AG77" s="9">
        <f t="shared" si="46"/>
        <v>5.5395702963719762E-3</v>
      </c>
    </row>
    <row r="78" spans="1:33" x14ac:dyDescent="0.2">
      <c r="A78" s="16">
        <v>1989</v>
      </c>
      <c r="B78" s="16">
        <v>72500</v>
      </c>
      <c r="C78" s="16">
        <v>0.04</v>
      </c>
      <c r="D78" s="16">
        <v>0.03</v>
      </c>
      <c r="E78" s="16">
        <v>30950</v>
      </c>
      <c r="F78" s="16">
        <v>19540</v>
      </c>
      <c r="G78" s="16">
        <v>30950</v>
      </c>
      <c r="H78" s="16">
        <v>17580</v>
      </c>
      <c r="I78" s="3">
        <f>Inputs_refs!$B$1-A78</f>
        <v>32.5</v>
      </c>
      <c r="J78" s="9">
        <f t="shared" si="30"/>
        <v>-0.36865912762520192</v>
      </c>
      <c r="K78" s="10">
        <f t="shared" si="31"/>
        <v>0.63134087237479808</v>
      </c>
      <c r="L78" s="11">
        <f t="shared" si="32"/>
        <v>-11410</v>
      </c>
      <c r="N78" s="9">
        <f t="shared" si="33"/>
        <v>0.43198707592891761</v>
      </c>
      <c r="O78" s="12">
        <f t="shared" si="34"/>
        <v>0.56801292407108239</v>
      </c>
      <c r="P78" s="11">
        <f t="shared" si="35"/>
        <v>-13370</v>
      </c>
      <c r="R78" s="35">
        <f t="shared" si="36"/>
        <v>-247800</v>
      </c>
      <c r="S78" s="62">
        <f t="shared" si="37"/>
        <v>-0.40032310177705976</v>
      </c>
      <c r="V78" s="13"/>
      <c r="W78" s="11">
        <f t="shared" si="38"/>
        <v>16233.813542439788</v>
      </c>
      <c r="X78" s="11">
        <f t="shared" si="39"/>
        <v>-7.6574883820262354E-2</v>
      </c>
      <c r="Z78" s="35">
        <f t="shared" si="40"/>
        <v>-262228.98132885818</v>
      </c>
      <c r="AA78" s="44">
        <f t="shared" si="41"/>
        <v>-0.42363324931964164</v>
      </c>
      <c r="AB78" s="9">
        <f t="shared" si="42"/>
        <v>-5.5024357932287313E-2</v>
      </c>
      <c r="AC78" s="9"/>
      <c r="AD78" s="17">
        <f t="shared" si="43"/>
        <v>-5.5024357932287313E-2</v>
      </c>
      <c r="AE78" s="102">
        <f t="shared" si="44"/>
        <v>2.3310147542581872E-2</v>
      </c>
      <c r="AF78" s="18">
        <f t="shared" si="45"/>
        <v>0.10030706243602866</v>
      </c>
      <c r="AG78" s="9">
        <f t="shared" si="46"/>
        <v>5.2711462132922771E-3</v>
      </c>
    </row>
    <row r="79" spans="1:33" x14ac:dyDescent="0.2">
      <c r="A79" s="16">
        <v>1989</v>
      </c>
      <c r="B79" s="16">
        <v>77500</v>
      </c>
      <c r="C79" s="16">
        <v>0.04</v>
      </c>
      <c r="D79" s="16">
        <v>0.03</v>
      </c>
      <c r="E79" s="16">
        <v>31850</v>
      </c>
      <c r="F79" s="16">
        <v>20450</v>
      </c>
      <c r="G79" s="16">
        <v>31850</v>
      </c>
      <c r="H79" s="16">
        <v>18490</v>
      </c>
      <c r="I79" s="3">
        <f>Inputs_refs!$B$1-A79</f>
        <v>32.5</v>
      </c>
      <c r="J79" s="9">
        <f t="shared" si="30"/>
        <v>-0.35792778649921508</v>
      </c>
      <c r="K79" s="10">
        <f t="shared" si="31"/>
        <v>0.64207221350078492</v>
      </c>
      <c r="L79" s="11">
        <f t="shared" si="32"/>
        <v>-11400</v>
      </c>
      <c r="N79" s="9">
        <f t="shared" si="33"/>
        <v>0.41946624803767663</v>
      </c>
      <c r="O79" s="12">
        <f t="shared" si="34"/>
        <v>0.58053375196232337</v>
      </c>
      <c r="P79" s="11">
        <f t="shared" si="35"/>
        <v>-13360</v>
      </c>
      <c r="R79" s="35">
        <f t="shared" si="36"/>
        <v>-247600</v>
      </c>
      <c r="S79" s="62">
        <f t="shared" si="37"/>
        <v>-0.38869701726844585</v>
      </c>
      <c r="V79" s="13"/>
      <c r="W79" s="11">
        <f t="shared" si="38"/>
        <v>16989.840682850237</v>
      </c>
      <c r="X79" s="11">
        <f t="shared" si="39"/>
        <v>-8.1133548791225668E-2</v>
      </c>
      <c r="Z79" s="35">
        <f t="shared" si="40"/>
        <v>-263613.74965072417</v>
      </c>
      <c r="AA79" s="44">
        <f t="shared" si="41"/>
        <v>-0.41383634168088568</v>
      </c>
      <c r="AB79" s="9">
        <f t="shared" si="42"/>
        <v>-6.0747019728453616E-2</v>
      </c>
      <c r="AC79" s="9"/>
      <c r="AD79" s="17">
        <f t="shared" si="43"/>
        <v>-6.0747019728453616E-2</v>
      </c>
      <c r="AE79" s="102">
        <f t="shared" si="44"/>
        <v>2.5139324412439823E-2</v>
      </c>
      <c r="AF79" s="18">
        <f t="shared" si="45"/>
        <v>9.5843520782396094E-2</v>
      </c>
      <c r="AG79" s="9">
        <f t="shared" si="46"/>
        <v>5.0249742173616996E-3</v>
      </c>
    </row>
    <row r="80" spans="1:33" x14ac:dyDescent="0.2">
      <c r="A80" s="16">
        <v>1989</v>
      </c>
      <c r="B80" s="16">
        <v>82500</v>
      </c>
      <c r="C80" s="16">
        <v>0.04</v>
      </c>
      <c r="D80" s="16">
        <v>0.03</v>
      </c>
      <c r="E80" s="16">
        <v>32760</v>
      </c>
      <c r="F80" s="16">
        <v>21360</v>
      </c>
      <c r="G80" s="16">
        <v>32760</v>
      </c>
      <c r="H80" s="16">
        <v>19400</v>
      </c>
      <c r="I80" s="3">
        <f>Inputs_refs!$B$1-A80</f>
        <v>32.5</v>
      </c>
      <c r="J80" s="9">
        <f t="shared" si="30"/>
        <v>-0.34798534798534797</v>
      </c>
      <c r="K80" s="10">
        <f t="shared" si="31"/>
        <v>0.65201465201465203</v>
      </c>
      <c r="L80" s="11">
        <f t="shared" si="32"/>
        <v>-11400</v>
      </c>
      <c r="N80" s="9">
        <f t="shared" si="33"/>
        <v>0.40781440781440781</v>
      </c>
      <c r="O80" s="12">
        <f t="shared" si="34"/>
        <v>0.59218559218559219</v>
      </c>
      <c r="P80" s="11">
        <f t="shared" si="35"/>
        <v>-13360</v>
      </c>
      <c r="R80" s="35">
        <f t="shared" si="36"/>
        <v>-247600</v>
      </c>
      <c r="S80" s="62">
        <f t="shared" si="37"/>
        <v>-0.37789987789987789</v>
      </c>
      <c r="V80" s="13"/>
      <c r="W80" s="11">
        <f t="shared" si="38"/>
        <v>17745.867823260687</v>
      </c>
      <c r="X80" s="11">
        <f t="shared" si="39"/>
        <v>-8.5264545192748079E-2</v>
      </c>
      <c r="Z80" s="35">
        <f t="shared" si="40"/>
        <v>-265198.51797259011</v>
      </c>
      <c r="AA80" s="44">
        <f t="shared" si="41"/>
        <v>-0.40475964281530846</v>
      </c>
      <c r="AB80" s="9">
        <f t="shared" si="42"/>
        <v>-6.6359790043807959E-2</v>
      </c>
      <c r="AC80" s="9"/>
      <c r="AD80" s="17">
        <f t="shared" si="43"/>
        <v>-6.6359790043807959E-2</v>
      </c>
      <c r="AE80" s="102">
        <f t="shared" si="44"/>
        <v>2.6859764915430573E-2</v>
      </c>
      <c r="AF80" s="18">
        <f t="shared" si="45"/>
        <v>9.1760299625468167E-2</v>
      </c>
      <c r="AG80" s="9">
        <f t="shared" si="46"/>
        <v>4.8007866096638763E-3</v>
      </c>
    </row>
    <row r="81" spans="1:33" x14ac:dyDescent="0.2">
      <c r="A81" s="16">
        <v>1989</v>
      </c>
      <c r="B81" s="16">
        <v>87500</v>
      </c>
      <c r="C81" s="16">
        <v>0.04</v>
      </c>
      <c r="D81" s="16">
        <v>0.03</v>
      </c>
      <c r="E81" s="16">
        <v>33670</v>
      </c>
      <c r="F81" s="16">
        <v>22270</v>
      </c>
      <c r="G81" s="16">
        <v>33670</v>
      </c>
      <c r="H81" s="16">
        <v>20310</v>
      </c>
      <c r="I81" s="3">
        <f>Inputs_refs!$B$1-A81</f>
        <v>32.5</v>
      </c>
      <c r="J81" s="9">
        <f t="shared" si="30"/>
        <v>-0.33858033858033859</v>
      </c>
      <c r="K81" s="10">
        <f t="shared" si="31"/>
        <v>0.66141966141966146</v>
      </c>
      <c r="L81" s="11">
        <f t="shared" si="32"/>
        <v>-11400</v>
      </c>
      <c r="N81" s="9">
        <f t="shared" si="33"/>
        <v>0.39679239679239681</v>
      </c>
      <c r="O81" s="12">
        <f t="shared" si="34"/>
        <v>0.60320760320760325</v>
      </c>
      <c r="P81" s="11">
        <f t="shared" si="35"/>
        <v>-13360</v>
      </c>
      <c r="R81" s="35">
        <f t="shared" si="36"/>
        <v>-247600</v>
      </c>
      <c r="S81" s="62">
        <f t="shared" si="37"/>
        <v>-0.3676863676863677</v>
      </c>
      <c r="V81" s="13"/>
      <c r="W81" s="11">
        <f t="shared" si="38"/>
        <v>18501.89496367114</v>
      </c>
      <c r="X81" s="11">
        <f t="shared" si="39"/>
        <v>-8.9025358755729173E-2</v>
      </c>
      <c r="Z81" s="35">
        <f t="shared" si="40"/>
        <v>-266783.28629445611</v>
      </c>
      <c r="AA81" s="44">
        <f t="shared" si="41"/>
        <v>-0.39617357632084366</v>
      </c>
      <c r="AB81" s="9">
        <f t="shared" si="42"/>
        <v>-7.1905877466712745E-2</v>
      </c>
      <c r="AC81" s="9"/>
      <c r="AD81" s="17">
        <f t="shared" si="43"/>
        <v>-7.1905877466712745E-2</v>
      </c>
      <c r="AE81" s="102">
        <f t="shared" si="44"/>
        <v>2.8487208634475958E-2</v>
      </c>
      <c r="AF81" s="18">
        <f t="shared" si="45"/>
        <v>8.8010776829815895E-2</v>
      </c>
      <c r="AG81" s="9">
        <f t="shared" si="46"/>
        <v>4.5957623006049886E-3</v>
      </c>
    </row>
    <row r="82" spans="1:33" x14ac:dyDescent="0.2">
      <c r="A82" s="16">
        <v>1989</v>
      </c>
      <c r="B82" s="16">
        <v>92500</v>
      </c>
      <c r="C82" s="16">
        <v>0.04</v>
      </c>
      <c r="D82" s="16">
        <v>0.03</v>
      </c>
      <c r="E82" s="16">
        <v>34570</v>
      </c>
      <c r="F82" s="16">
        <v>23170</v>
      </c>
      <c r="G82" s="16">
        <v>34570</v>
      </c>
      <c r="H82" s="16">
        <v>21210</v>
      </c>
      <c r="I82" s="3">
        <f>Inputs_refs!$B$1-A82</f>
        <v>32.5</v>
      </c>
      <c r="J82" s="9">
        <f t="shared" si="30"/>
        <v>-0.32976569279722301</v>
      </c>
      <c r="K82" s="10">
        <f t="shared" si="31"/>
        <v>0.67023430720277699</v>
      </c>
      <c r="L82" s="11">
        <f t="shared" si="32"/>
        <v>-11400</v>
      </c>
      <c r="N82" s="9">
        <f t="shared" si="33"/>
        <v>0.38646225050621924</v>
      </c>
      <c r="O82" s="12">
        <f t="shared" si="34"/>
        <v>0.6135377494937807</v>
      </c>
      <c r="P82" s="11">
        <f t="shared" si="35"/>
        <v>-13360</v>
      </c>
      <c r="R82" s="35">
        <f t="shared" si="36"/>
        <v>-247600</v>
      </c>
      <c r="S82" s="62">
        <f t="shared" si="37"/>
        <v>-0.35811397165172115</v>
      </c>
      <c r="V82" s="13"/>
      <c r="W82" s="11">
        <f t="shared" si="38"/>
        <v>19249.61411352763</v>
      </c>
      <c r="X82" s="11">
        <f t="shared" si="39"/>
        <v>-9.2427434534293723E-2</v>
      </c>
      <c r="Z82" s="35">
        <f t="shared" si="40"/>
        <v>-268350.63957981806</v>
      </c>
      <c r="AA82" s="44">
        <f t="shared" si="41"/>
        <v>-0.388126467428143</v>
      </c>
      <c r="AB82" s="9">
        <f t="shared" si="42"/>
        <v>-7.7326588870104046E-2</v>
      </c>
      <c r="AC82" s="9"/>
      <c r="AD82" s="17">
        <f t="shared" si="43"/>
        <v>-7.7326588870104046E-2</v>
      </c>
      <c r="AE82" s="102">
        <f t="shared" si="44"/>
        <v>3.0012495776421844E-2</v>
      </c>
      <c r="AF82" s="18">
        <f t="shared" si="45"/>
        <v>8.4592145015105744E-2</v>
      </c>
      <c r="AG82" s="9">
        <f t="shared" si="46"/>
        <v>4.4095278510730695E-3</v>
      </c>
    </row>
    <row r="83" spans="1:33" x14ac:dyDescent="0.2">
      <c r="A83" s="16">
        <v>1989</v>
      </c>
      <c r="B83" s="16">
        <v>97500</v>
      </c>
      <c r="C83" s="16">
        <v>0.04</v>
      </c>
      <c r="D83" s="16">
        <v>0.03</v>
      </c>
      <c r="E83" s="16">
        <v>35480</v>
      </c>
      <c r="F83" s="16">
        <v>24080</v>
      </c>
      <c r="G83" s="16">
        <v>35480</v>
      </c>
      <c r="H83" s="16">
        <v>22120</v>
      </c>
      <c r="I83" s="3">
        <f>Inputs_refs!$B$1-A83</f>
        <v>32.5</v>
      </c>
      <c r="J83" s="9">
        <f t="shared" si="30"/>
        <v>-0.32130777903043967</v>
      </c>
      <c r="K83" s="10">
        <f t="shared" si="31"/>
        <v>0.67869222096956028</v>
      </c>
      <c r="L83" s="11">
        <f t="shared" si="32"/>
        <v>-11400</v>
      </c>
      <c r="N83" s="9">
        <f t="shared" si="33"/>
        <v>0.3765501691093574</v>
      </c>
      <c r="O83" s="12">
        <f t="shared" si="34"/>
        <v>0.62344983089064265</v>
      </c>
      <c r="P83" s="11">
        <f t="shared" si="35"/>
        <v>-13360</v>
      </c>
      <c r="R83" s="35">
        <f t="shared" si="36"/>
        <v>-247600</v>
      </c>
      <c r="S83" s="62">
        <f t="shared" si="37"/>
        <v>-0.34892897406989853</v>
      </c>
      <c r="V83" s="13"/>
      <c r="W83" s="11">
        <f t="shared" si="38"/>
        <v>20005.64125393808</v>
      </c>
      <c r="X83" s="11">
        <f t="shared" si="39"/>
        <v>-9.5585838429562392E-2</v>
      </c>
      <c r="Z83" s="35">
        <f t="shared" si="40"/>
        <v>-269935.40790168394</v>
      </c>
      <c r="AA83" s="44">
        <f t="shared" si="41"/>
        <v>-0.38040502804634152</v>
      </c>
      <c r="AB83" s="9">
        <f t="shared" si="42"/>
        <v>-8.2743527702816067E-2</v>
      </c>
      <c r="AC83" s="9"/>
      <c r="AD83" s="17">
        <f t="shared" si="43"/>
        <v>-8.2743527702816067E-2</v>
      </c>
      <c r="AE83" s="102">
        <f t="shared" si="44"/>
        <v>3.1476053976442986E-2</v>
      </c>
      <c r="AF83" s="18">
        <f t="shared" si="45"/>
        <v>8.1395348837209308E-2</v>
      </c>
      <c r="AG83" s="9">
        <f t="shared" si="46"/>
        <v>4.235975030279171E-3</v>
      </c>
    </row>
    <row r="84" spans="1:33" x14ac:dyDescent="0.2">
      <c r="A84" s="16">
        <v>1989</v>
      </c>
      <c r="B84" s="16">
        <v>102500</v>
      </c>
      <c r="C84" s="16">
        <v>0.04</v>
      </c>
      <c r="D84" s="16">
        <v>0.03</v>
      </c>
      <c r="E84" s="16">
        <v>36390</v>
      </c>
      <c r="F84" s="16">
        <v>24990</v>
      </c>
      <c r="G84" s="16">
        <v>36390</v>
      </c>
      <c r="H84" s="16">
        <v>23030</v>
      </c>
      <c r="I84" s="3">
        <f>Inputs_refs!$B$1-A84</f>
        <v>32.5</v>
      </c>
      <c r="J84" s="9">
        <f t="shared" si="30"/>
        <v>-0.31327287716405605</v>
      </c>
      <c r="K84" s="10">
        <f t="shared" si="31"/>
        <v>0.68672712283594395</v>
      </c>
      <c r="L84" s="11">
        <f t="shared" si="32"/>
        <v>-11400</v>
      </c>
      <c r="N84" s="9">
        <f t="shared" si="33"/>
        <v>0.36713382797471833</v>
      </c>
      <c r="O84" s="12">
        <f t="shared" si="34"/>
        <v>0.63286617202528173</v>
      </c>
      <c r="P84" s="11">
        <f t="shared" si="35"/>
        <v>-13360</v>
      </c>
      <c r="R84" s="35">
        <f t="shared" si="36"/>
        <v>-247600</v>
      </c>
      <c r="S84" s="62">
        <f t="shared" si="37"/>
        <v>-0.34020335256938722</v>
      </c>
      <c r="V84" s="13"/>
      <c r="W84" s="11">
        <f t="shared" si="38"/>
        <v>20761.66839434853</v>
      </c>
      <c r="X84" s="11">
        <f t="shared" si="39"/>
        <v>-9.8494642016998285E-2</v>
      </c>
      <c r="Z84" s="35">
        <f t="shared" si="40"/>
        <v>-271520.17622354993</v>
      </c>
      <c r="AA84" s="44">
        <f t="shared" si="41"/>
        <v>-0.37306976672650444</v>
      </c>
      <c r="AB84" s="9">
        <f t="shared" si="42"/>
        <v>-8.8097232980048609E-2</v>
      </c>
      <c r="AC84" s="9"/>
      <c r="AD84" s="17">
        <f t="shared" si="43"/>
        <v>-8.8097232980048609E-2</v>
      </c>
      <c r="AE84" s="102">
        <f t="shared" si="44"/>
        <v>3.2866414157117219E-2</v>
      </c>
      <c r="AF84" s="18">
        <f t="shared" si="45"/>
        <v>7.8431372549019607E-2</v>
      </c>
      <c r="AG84" s="9">
        <f t="shared" si="46"/>
        <v>4.0755737652511392E-3</v>
      </c>
    </row>
    <row r="85" spans="1:33" x14ac:dyDescent="0.2">
      <c r="A85" s="16">
        <v>1989</v>
      </c>
      <c r="B85" s="16">
        <v>107500</v>
      </c>
      <c r="C85" s="16">
        <v>0.04</v>
      </c>
      <c r="D85" s="16">
        <v>0.03</v>
      </c>
      <c r="E85" s="16">
        <v>37300</v>
      </c>
      <c r="F85" s="16">
        <v>25890</v>
      </c>
      <c r="G85" s="16">
        <v>37300</v>
      </c>
      <c r="H85" s="16">
        <v>23930</v>
      </c>
      <c r="I85" s="3">
        <f>Inputs_refs!$B$1-A85</f>
        <v>32.5</v>
      </c>
      <c r="J85" s="9">
        <f t="shared" si="30"/>
        <v>-0.30589812332439681</v>
      </c>
      <c r="K85" s="10">
        <f t="shared" si="31"/>
        <v>0.69410187667560319</v>
      </c>
      <c r="L85" s="11">
        <f t="shared" si="32"/>
        <v>-11410</v>
      </c>
      <c r="N85" s="9">
        <f t="shared" si="33"/>
        <v>0.35844504021447721</v>
      </c>
      <c r="O85" s="12">
        <f t="shared" si="34"/>
        <v>0.64155495978552279</v>
      </c>
      <c r="P85" s="11">
        <f t="shared" si="35"/>
        <v>-13370</v>
      </c>
      <c r="R85" s="35">
        <f t="shared" si="36"/>
        <v>-247800</v>
      </c>
      <c r="S85" s="62">
        <f t="shared" si="37"/>
        <v>-0.33217158176943701</v>
      </c>
      <c r="V85" s="13"/>
      <c r="W85" s="11">
        <f t="shared" si="38"/>
        <v>21509.387544205019</v>
      </c>
      <c r="X85" s="11">
        <f t="shared" si="39"/>
        <v>-0.10115388448788051</v>
      </c>
      <c r="Z85" s="35">
        <f t="shared" si="40"/>
        <v>-273287.52950891189</v>
      </c>
      <c r="AA85" s="44">
        <f t="shared" si="41"/>
        <v>-0.3663371709234744</v>
      </c>
      <c r="AB85" s="9">
        <f t="shared" si="42"/>
        <v>-9.3262687670791586E-2</v>
      </c>
      <c r="AC85" s="9"/>
      <c r="AD85" s="17">
        <f t="shared" si="43"/>
        <v>-9.3262687670791586E-2</v>
      </c>
      <c r="AE85" s="102">
        <f t="shared" si="44"/>
        <v>3.416558915403739E-2</v>
      </c>
      <c r="AF85" s="18">
        <f t="shared" si="45"/>
        <v>7.5704905368868286E-2</v>
      </c>
      <c r="AG85" s="9">
        <f t="shared" si="46"/>
        <v>3.928457932552587E-3</v>
      </c>
    </row>
    <row r="86" spans="1:33" x14ac:dyDescent="0.2">
      <c r="A86" s="16">
        <v>1989</v>
      </c>
      <c r="B86" s="16">
        <v>112500</v>
      </c>
      <c r="C86" s="16">
        <v>0.04</v>
      </c>
      <c r="D86" s="16">
        <v>0.03</v>
      </c>
      <c r="E86" s="16">
        <v>38200</v>
      </c>
      <c r="F86" s="16">
        <v>26800</v>
      </c>
      <c r="G86" s="16">
        <v>38200</v>
      </c>
      <c r="H86" s="16">
        <v>24840</v>
      </c>
      <c r="I86" s="3">
        <f>Inputs_refs!$B$1-A86</f>
        <v>32.5</v>
      </c>
      <c r="J86" s="9">
        <f t="shared" si="30"/>
        <v>-0.29842931937172773</v>
      </c>
      <c r="K86" s="10">
        <f t="shared" si="31"/>
        <v>0.70157068062827221</v>
      </c>
      <c r="L86" s="11">
        <f t="shared" si="32"/>
        <v>-11400</v>
      </c>
      <c r="N86" s="9">
        <f t="shared" si="33"/>
        <v>0.34973821989528797</v>
      </c>
      <c r="O86" s="12">
        <f t="shared" si="34"/>
        <v>0.65026178010471203</v>
      </c>
      <c r="P86" s="11">
        <f t="shared" si="35"/>
        <v>-13360</v>
      </c>
      <c r="R86" s="35">
        <f t="shared" si="36"/>
        <v>-247600</v>
      </c>
      <c r="S86" s="62">
        <f t="shared" si="37"/>
        <v>-0.32408376963350788</v>
      </c>
      <c r="V86" s="13"/>
      <c r="W86" s="11">
        <f t="shared" si="38"/>
        <v>22265.414684615473</v>
      </c>
      <c r="X86" s="11">
        <f t="shared" si="39"/>
        <v>-0.10364675182707438</v>
      </c>
      <c r="Z86" s="35">
        <f t="shared" si="40"/>
        <v>-274672.29783077788</v>
      </c>
      <c r="AA86" s="44">
        <f t="shared" si="41"/>
        <v>-0.35951871443819094</v>
      </c>
      <c r="AB86" s="9">
        <f t="shared" si="42"/>
        <v>-9.8562170428474663E-2</v>
      </c>
      <c r="AC86" s="9"/>
      <c r="AD86" s="17">
        <f t="shared" si="43"/>
        <v>-9.8562170428474663E-2</v>
      </c>
      <c r="AE86" s="102">
        <f t="shared" si="44"/>
        <v>3.5434944804683066E-2</v>
      </c>
      <c r="AF86" s="18">
        <f t="shared" si="45"/>
        <v>7.3134328358208961E-2</v>
      </c>
      <c r="AG86" s="9">
        <f t="shared" si="46"/>
        <v>3.7901307766537995E-3</v>
      </c>
    </row>
    <row r="87" spans="1:33" x14ac:dyDescent="0.2">
      <c r="A87" s="16">
        <v>1989</v>
      </c>
      <c r="B87" s="16">
        <v>117500</v>
      </c>
      <c r="C87" s="16">
        <v>0.04</v>
      </c>
      <c r="D87" s="16">
        <v>0.03</v>
      </c>
      <c r="E87" s="16">
        <v>39110</v>
      </c>
      <c r="F87" s="16">
        <v>27710</v>
      </c>
      <c r="G87" s="16">
        <v>39110</v>
      </c>
      <c r="H87" s="16">
        <v>25750</v>
      </c>
      <c r="I87" s="3">
        <f>Inputs_refs!$B$1-A87</f>
        <v>32.5</v>
      </c>
      <c r="J87" s="9">
        <f t="shared" si="30"/>
        <v>-0.29148555356686268</v>
      </c>
      <c r="K87" s="10">
        <f t="shared" si="31"/>
        <v>0.70851444643313732</v>
      </c>
      <c r="L87" s="11">
        <f t="shared" si="32"/>
        <v>-11400</v>
      </c>
      <c r="N87" s="9">
        <f t="shared" si="33"/>
        <v>0.34160061365379696</v>
      </c>
      <c r="O87" s="12">
        <f t="shared" si="34"/>
        <v>0.65839938634620299</v>
      </c>
      <c r="P87" s="11">
        <f t="shared" si="35"/>
        <v>-13360</v>
      </c>
      <c r="R87" s="35">
        <f t="shared" si="36"/>
        <v>-247600</v>
      </c>
      <c r="S87" s="62">
        <f t="shared" si="37"/>
        <v>-0.31654308361032985</v>
      </c>
      <c r="V87" s="13"/>
      <c r="W87" s="11">
        <f t="shared" si="38"/>
        <v>23021.441825025922</v>
      </c>
      <c r="X87" s="11">
        <f t="shared" si="39"/>
        <v>-0.10596342427083796</v>
      </c>
      <c r="Z87" s="35">
        <f t="shared" si="40"/>
        <v>-276257.06615264388</v>
      </c>
      <c r="AA87" s="44">
        <f t="shared" si="41"/>
        <v>-0.35317957830816143</v>
      </c>
      <c r="AB87" s="9">
        <f t="shared" si="42"/>
        <v>-0.10373333269531509</v>
      </c>
      <c r="AC87" s="9"/>
      <c r="AD87" s="17">
        <f t="shared" si="43"/>
        <v>-0.10373333269531509</v>
      </c>
      <c r="AE87" s="102">
        <f t="shared" si="44"/>
        <v>3.663649469783159E-2</v>
      </c>
      <c r="AF87" s="18">
        <f t="shared" si="45"/>
        <v>7.0732587513533021E-2</v>
      </c>
      <c r="AG87" s="9">
        <f t="shared" si="46"/>
        <v>3.6612179259021271E-3</v>
      </c>
    </row>
    <row r="88" spans="1:33" x14ac:dyDescent="0.2">
      <c r="A88" s="16">
        <v>1989</v>
      </c>
      <c r="B88" s="16">
        <v>122500</v>
      </c>
      <c r="C88" s="16">
        <v>0.04</v>
      </c>
      <c r="D88" s="16">
        <v>0.03</v>
      </c>
      <c r="E88" s="16">
        <v>40020</v>
      </c>
      <c r="F88" s="16">
        <v>28620</v>
      </c>
      <c r="G88" s="16">
        <v>40020</v>
      </c>
      <c r="H88" s="16">
        <v>26660</v>
      </c>
      <c r="I88" s="3">
        <f>Inputs_refs!$B$1-A88</f>
        <v>32.5</v>
      </c>
      <c r="J88" s="9">
        <f t="shared" si="30"/>
        <v>-0.28485757121439281</v>
      </c>
      <c r="K88" s="10">
        <f t="shared" si="31"/>
        <v>0.71514242878560719</v>
      </c>
      <c r="L88" s="11">
        <f t="shared" si="32"/>
        <v>-11400</v>
      </c>
      <c r="N88" s="9">
        <f t="shared" si="33"/>
        <v>0.33383308345827084</v>
      </c>
      <c r="O88" s="12">
        <f t="shared" si="34"/>
        <v>0.6661669165417291</v>
      </c>
      <c r="P88" s="11">
        <f t="shared" si="35"/>
        <v>-13360</v>
      </c>
      <c r="R88" s="35">
        <f t="shared" si="36"/>
        <v>-247600</v>
      </c>
      <c r="S88" s="62">
        <f t="shared" si="37"/>
        <v>-0.30934532733633185</v>
      </c>
      <c r="V88" s="13"/>
      <c r="W88" s="11">
        <f t="shared" si="38"/>
        <v>23777.468965436372</v>
      </c>
      <c r="X88" s="11">
        <f t="shared" si="39"/>
        <v>-0.1081219442822066</v>
      </c>
      <c r="Z88" s="35">
        <f t="shared" si="40"/>
        <v>-277841.83447450976</v>
      </c>
      <c r="AA88" s="44">
        <f t="shared" si="41"/>
        <v>-0.34712872872877282</v>
      </c>
      <c r="AB88" s="9">
        <f t="shared" si="42"/>
        <v>-0.10884550388787566</v>
      </c>
      <c r="AC88" s="9"/>
      <c r="AD88" s="17">
        <f t="shared" si="43"/>
        <v>-0.10884550388787566</v>
      </c>
      <c r="AE88" s="102">
        <f t="shared" si="44"/>
        <v>3.7783401392440963E-2</v>
      </c>
      <c r="AF88" s="18">
        <f t="shared" si="45"/>
        <v>6.8483577917540187E-2</v>
      </c>
      <c r="AG88" s="9">
        <f t="shared" si="46"/>
        <v>3.5407895370230813E-3</v>
      </c>
    </row>
    <row r="89" spans="1:33" x14ac:dyDescent="0.2">
      <c r="A89" s="16">
        <v>1989</v>
      </c>
      <c r="B89" s="16">
        <v>127500</v>
      </c>
      <c r="C89" s="16">
        <v>0.04</v>
      </c>
      <c r="D89" s="16">
        <v>0.03</v>
      </c>
      <c r="E89" s="16">
        <v>40920</v>
      </c>
      <c r="F89" s="16">
        <v>29520</v>
      </c>
      <c r="G89" s="16">
        <v>40920</v>
      </c>
      <c r="H89" s="16">
        <v>27560</v>
      </c>
      <c r="I89" s="3">
        <f>Inputs_refs!$B$1-A89</f>
        <v>32.5</v>
      </c>
      <c r="J89" s="9">
        <f t="shared" si="30"/>
        <v>-0.27859237536656889</v>
      </c>
      <c r="K89" s="10">
        <f t="shared" si="31"/>
        <v>0.72140762463343111</v>
      </c>
      <c r="L89" s="11">
        <f t="shared" si="32"/>
        <v>-11400</v>
      </c>
      <c r="N89" s="9">
        <f t="shared" si="33"/>
        <v>0.32649071358748777</v>
      </c>
      <c r="O89" s="12">
        <f t="shared" si="34"/>
        <v>0.67350928641251218</v>
      </c>
      <c r="P89" s="11">
        <f t="shared" si="35"/>
        <v>-13360</v>
      </c>
      <c r="R89" s="35">
        <f t="shared" si="36"/>
        <v>-247600</v>
      </c>
      <c r="S89" s="62">
        <f t="shared" si="37"/>
        <v>-0.30254154447702836</v>
      </c>
      <c r="V89" s="13"/>
      <c r="W89" s="11">
        <f t="shared" si="38"/>
        <v>24525.188115292862</v>
      </c>
      <c r="X89" s="11">
        <f t="shared" si="39"/>
        <v>-0.11011654153509209</v>
      </c>
      <c r="Z89" s="35">
        <f t="shared" si="40"/>
        <v>-279409.18775987183</v>
      </c>
      <c r="AA89" s="44">
        <f t="shared" si="41"/>
        <v>-0.34140907595292258</v>
      </c>
      <c r="AB89" s="9">
        <f t="shared" si="42"/>
        <v>-0.11384445878425833</v>
      </c>
      <c r="AC89" s="9"/>
      <c r="AD89" s="17">
        <f t="shared" si="43"/>
        <v>-0.11384445878425833</v>
      </c>
      <c r="AE89" s="102">
        <f t="shared" si="44"/>
        <v>3.8867531475894224E-2</v>
      </c>
      <c r="AF89" s="18">
        <f t="shared" si="45"/>
        <v>6.6395663956639567E-2</v>
      </c>
      <c r="AG89" s="9">
        <f t="shared" si="46"/>
        <v>3.4292343782658108E-3</v>
      </c>
    </row>
    <row r="90" spans="1:33" x14ac:dyDescent="0.2">
      <c r="A90" s="16">
        <v>1989</v>
      </c>
      <c r="B90" s="16">
        <v>132500</v>
      </c>
      <c r="C90" s="16">
        <v>0.04</v>
      </c>
      <c r="D90" s="16">
        <v>0.03</v>
      </c>
      <c r="E90" s="16">
        <v>41830</v>
      </c>
      <c r="F90" s="16">
        <v>30430</v>
      </c>
      <c r="G90" s="16">
        <v>41830</v>
      </c>
      <c r="H90" s="16">
        <v>28470</v>
      </c>
      <c r="I90" s="3">
        <f>Inputs_refs!$B$1-A90</f>
        <v>32.5</v>
      </c>
      <c r="J90" s="9">
        <f t="shared" si="30"/>
        <v>-0.2725316758307435</v>
      </c>
      <c r="K90" s="10">
        <f t="shared" si="31"/>
        <v>0.72746832416925655</v>
      </c>
      <c r="L90" s="11">
        <f t="shared" si="32"/>
        <v>-11400</v>
      </c>
      <c r="N90" s="9">
        <f t="shared" si="33"/>
        <v>0.31938799904374848</v>
      </c>
      <c r="O90" s="12">
        <f t="shared" si="34"/>
        <v>0.68061200095625152</v>
      </c>
      <c r="P90" s="11">
        <f t="shared" si="35"/>
        <v>-13360</v>
      </c>
      <c r="R90" s="35">
        <f t="shared" si="36"/>
        <v>-247600</v>
      </c>
      <c r="S90" s="62">
        <f t="shared" si="37"/>
        <v>-0.29595983743724602</v>
      </c>
      <c r="V90" s="13"/>
      <c r="W90" s="11">
        <f t="shared" si="38"/>
        <v>25281.215255703311</v>
      </c>
      <c r="X90" s="11">
        <f t="shared" si="39"/>
        <v>-0.11200508409893532</v>
      </c>
      <c r="Z90" s="35">
        <f t="shared" si="40"/>
        <v>-280993.95608173765</v>
      </c>
      <c r="AA90" s="44">
        <f t="shared" si="41"/>
        <v>-0.3358761129353785</v>
      </c>
      <c r="AB90" s="9">
        <f t="shared" si="42"/>
        <v>-0.11884225748977946</v>
      </c>
      <c r="AC90" s="9"/>
      <c r="AD90" s="17">
        <f t="shared" si="43"/>
        <v>-0.11884225748977946</v>
      </c>
      <c r="AE90" s="102">
        <f t="shared" si="44"/>
        <v>3.9916275498132481E-2</v>
      </c>
      <c r="AF90" s="18">
        <f t="shared" si="45"/>
        <v>6.4410121590535649E-2</v>
      </c>
      <c r="AG90" s="9">
        <f t="shared" si="46"/>
        <v>3.3233684760657356E-3</v>
      </c>
    </row>
    <row r="91" spans="1:33" x14ac:dyDescent="0.2">
      <c r="A91" s="16">
        <v>1989</v>
      </c>
      <c r="B91" s="16">
        <v>137500</v>
      </c>
      <c r="C91" s="16">
        <v>0.04</v>
      </c>
      <c r="D91" s="16">
        <v>0.03</v>
      </c>
      <c r="E91" s="16">
        <v>42740</v>
      </c>
      <c r="F91" s="16">
        <v>31340</v>
      </c>
      <c r="G91" s="16">
        <v>42740</v>
      </c>
      <c r="H91" s="16">
        <v>29380</v>
      </c>
      <c r="I91" s="3">
        <f>Inputs_refs!$B$1-A91</f>
        <v>32.5</v>
      </c>
      <c r="J91" s="9">
        <f t="shared" si="30"/>
        <v>-0.26672905942910624</v>
      </c>
      <c r="K91" s="10">
        <f t="shared" si="31"/>
        <v>0.73327094057089381</v>
      </c>
      <c r="L91" s="11">
        <f t="shared" si="32"/>
        <v>-11400</v>
      </c>
      <c r="N91" s="9">
        <f t="shared" si="33"/>
        <v>0.31258773982218063</v>
      </c>
      <c r="O91" s="12">
        <f t="shared" si="34"/>
        <v>0.68741226017781942</v>
      </c>
      <c r="P91" s="11">
        <f t="shared" si="35"/>
        <v>-13360</v>
      </c>
      <c r="R91" s="35">
        <f t="shared" si="36"/>
        <v>-247600</v>
      </c>
      <c r="S91" s="62">
        <f t="shared" si="37"/>
        <v>-0.28965839962564344</v>
      </c>
      <c r="V91" s="13"/>
      <c r="W91" s="11">
        <f t="shared" si="38"/>
        <v>26037.242396113765</v>
      </c>
      <c r="X91" s="11">
        <f t="shared" si="39"/>
        <v>-0.11377663730041646</v>
      </c>
      <c r="Z91" s="35">
        <f t="shared" si="40"/>
        <v>-282578.7244036037</v>
      </c>
      <c r="AA91" s="44">
        <f t="shared" si="41"/>
        <v>-0.33057876041600809</v>
      </c>
      <c r="AB91" s="9">
        <f t="shared" si="42"/>
        <v>-0.12378399852086536</v>
      </c>
      <c r="AC91" s="9"/>
      <c r="AD91" s="17">
        <f t="shared" si="43"/>
        <v>-0.12378399852086536</v>
      </c>
      <c r="AE91" s="102">
        <f t="shared" si="44"/>
        <v>4.0920360790364652E-2</v>
      </c>
      <c r="AF91" s="18">
        <f t="shared" si="45"/>
        <v>6.2539885130823231E-2</v>
      </c>
      <c r="AG91" s="9">
        <f t="shared" si="46"/>
        <v>3.2238455233846164E-3</v>
      </c>
    </row>
    <row r="92" spans="1:33" x14ac:dyDescent="0.2">
      <c r="A92" s="16">
        <v>1989</v>
      </c>
      <c r="B92" s="16">
        <v>142500</v>
      </c>
      <c r="C92" s="16">
        <v>0.04</v>
      </c>
      <c r="D92" s="16">
        <v>0.03</v>
      </c>
      <c r="E92" s="16">
        <v>43650</v>
      </c>
      <c r="F92" s="16">
        <v>32240</v>
      </c>
      <c r="G92" s="16">
        <v>43650</v>
      </c>
      <c r="H92" s="16">
        <v>30280</v>
      </c>
      <c r="I92" s="3">
        <f>Inputs_refs!$B$1-A92</f>
        <v>32.5</v>
      </c>
      <c r="J92" s="9">
        <f t="shared" si="30"/>
        <v>-0.261397479954181</v>
      </c>
      <c r="K92" s="10">
        <f t="shared" si="31"/>
        <v>0.73860252004581906</v>
      </c>
      <c r="L92" s="11">
        <f t="shared" si="32"/>
        <v>-11410</v>
      </c>
      <c r="N92" s="9">
        <f t="shared" si="33"/>
        <v>0.30630011454753725</v>
      </c>
      <c r="O92" s="12">
        <f t="shared" si="34"/>
        <v>0.69369988545246275</v>
      </c>
      <c r="P92" s="11">
        <f t="shared" si="35"/>
        <v>-13370</v>
      </c>
      <c r="R92" s="35">
        <f t="shared" si="36"/>
        <v>-247800</v>
      </c>
      <c r="S92" s="62">
        <f t="shared" si="37"/>
        <v>-0.2838487972508591</v>
      </c>
      <c r="V92" s="13"/>
      <c r="W92" s="11">
        <f t="shared" si="38"/>
        <v>26784.961545970255</v>
      </c>
      <c r="X92" s="11">
        <f t="shared" si="39"/>
        <v>-0.11542399121630599</v>
      </c>
      <c r="Z92" s="35">
        <f t="shared" si="40"/>
        <v>-284346.0776889656</v>
      </c>
      <c r="AA92" s="44">
        <f t="shared" si="41"/>
        <v>-0.32571142919698237</v>
      </c>
      <c r="AB92" s="9">
        <f t="shared" si="42"/>
        <v>-0.12852675157679452</v>
      </c>
      <c r="AC92" s="9"/>
      <c r="AD92" s="17">
        <f t="shared" si="43"/>
        <v>-0.12852675157679452</v>
      </c>
      <c r="AE92" s="102">
        <f t="shared" si="44"/>
        <v>4.1862631946123274E-2</v>
      </c>
      <c r="AF92" s="18">
        <f t="shared" si="45"/>
        <v>6.0794044665012405E-2</v>
      </c>
      <c r="AG92" s="9">
        <f t="shared" si="46"/>
        <v>3.1311122650286016E-3</v>
      </c>
    </row>
    <row r="93" spans="1:33" x14ac:dyDescent="0.2">
      <c r="A93" s="16">
        <v>1989</v>
      </c>
      <c r="B93" s="16">
        <v>147500</v>
      </c>
      <c r="C93" s="16">
        <v>0.04</v>
      </c>
      <c r="D93" s="16">
        <v>0.03</v>
      </c>
      <c r="E93" s="16">
        <v>44550</v>
      </c>
      <c r="F93" s="16">
        <v>33150</v>
      </c>
      <c r="G93" s="16">
        <v>44550</v>
      </c>
      <c r="H93" s="16">
        <v>31190</v>
      </c>
      <c r="I93" s="3">
        <f>Inputs_refs!$B$1-A93</f>
        <v>32.5</v>
      </c>
      <c r="J93" s="9">
        <f t="shared" si="30"/>
        <v>-0.25589225589225589</v>
      </c>
      <c r="K93" s="10">
        <f t="shared" si="31"/>
        <v>0.74410774410774416</v>
      </c>
      <c r="L93" s="11">
        <f t="shared" si="32"/>
        <v>-11400</v>
      </c>
      <c r="N93" s="9">
        <f t="shared" si="33"/>
        <v>0.29988776655443322</v>
      </c>
      <c r="O93" s="12">
        <f t="shared" si="34"/>
        <v>0.70011223344556683</v>
      </c>
      <c r="P93" s="11">
        <f t="shared" si="35"/>
        <v>-13360</v>
      </c>
      <c r="R93" s="35">
        <f t="shared" si="36"/>
        <v>-247600</v>
      </c>
      <c r="S93" s="62">
        <f t="shared" si="37"/>
        <v>-0.27789001122334456</v>
      </c>
      <c r="V93" s="13"/>
      <c r="W93" s="11">
        <f t="shared" si="38"/>
        <v>27540.988686380704</v>
      </c>
      <c r="X93" s="11">
        <f t="shared" si="39"/>
        <v>-0.11699298857387931</v>
      </c>
      <c r="Z93" s="35">
        <f t="shared" si="40"/>
        <v>-285730.84601083153</v>
      </c>
      <c r="AA93" s="44">
        <f t="shared" si="41"/>
        <v>-0.32068557352506344</v>
      </c>
      <c r="AB93" s="9">
        <f t="shared" si="42"/>
        <v>-0.13345022612429483</v>
      </c>
      <c r="AC93" s="9"/>
      <c r="AD93" s="17">
        <f t="shared" si="43"/>
        <v>-0.13345022612429483</v>
      </c>
      <c r="AE93" s="102">
        <f t="shared" si="44"/>
        <v>4.2795562301718881E-2</v>
      </c>
      <c r="AF93" s="18">
        <f t="shared" si="45"/>
        <v>5.9125188536953241E-2</v>
      </c>
      <c r="AG93" s="9">
        <f t="shared" si="46"/>
        <v>3.042621118429456E-3</v>
      </c>
    </row>
    <row r="94" spans="1:33" x14ac:dyDescent="0.2">
      <c r="A94" s="16">
        <v>1989</v>
      </c>
      <c r="B94" s="16">
        <v>200000</v>
      </c>
      <c r="C94" s="16">
        <v>0.04</v>
      </c>
      <c r="D94" s="16">
        <v>0.03</v>
      </c>
      <c r="E94" s="16">
        <v>54080</v>
      </c>
      <c r="F94" s="16">
        <v>42680</v>
      </c>
      <c r="G94" s="16">
        <v>54080</v>
      </c>
      <c r="H94" s="16">
        <v>40720</v>
      </c>
      <c r="I94" s="3">
        <f>Inputs_refs!$B$1-A94</f>
        <v>32.5</v>
      </c>
      <c r="J94" s="9">
        <f t="shared" si="30"/>
        <v>-0.21079881656804733</v>
      </c>
      <c r="K94" s="10">
        <f t="shared" si="31"/>
        <v>0.78920118343195267</v>
      </c>
      <c r="L94" s="11">
        <f t="shared" si="32"/>
        <v>-11400</v>
      </c>
      <c r="N94" s="9">
        <f t="shared" si="33"/>
        <v>0.24704142011834321</v>
      </c>
      <c r="O94" s="12">
        <f t="shared" si="34"/>
        <v>0.75295857988165682</v>
      </c>
      <c r="P94" s="11">
        <f t="shared" si="35"/>
        <v>-13360</v>
      </c>
      <c r="R94" s="35">
        <f t="shared" si="36"/>
        <v>-247600</v>
      </c>
      <c r="S94" s="62">
        <f t="shared" si="37"/>
        <v>-0.22892011834319526</v>
      </c>
      <c r="V94" s="13"/>
      <c r="W94" s="11">
        <f t="shared" si="38"/>
        <v>35458.503684305535</v>
      </c>
      <c r="X94" s="11">
        <f t="shared" si="39"/>
        <v>-0.12921159910841024</v>
      </c>
      <c r="Z94" s="35">
        <f t="shared" si="40"/>
        <v>-302327.37579916406</v>
      </c>
      <c r="AA94" s="44">
        <f t="shared" si="41"/>
        <v>-0.27951865366046974</v>
      </c>
      <c r="AB94" s="9">
        <f t="shared" si="42"/>
        <v>-0.181020245535156</v>
      </c>
      <c r="AC94" s="9"/>
      <c r="AD94" s="17">
        <f t="shared" si="43"/>
        <v>-0.181020245535156</v>
      </c>
      <c r="AE94" s="102">
        <f t="shared" si="44"/>
        <v>5.0598535317274485E-2</v>
      </c>
      <c r="AF94" s="18">
        <f t="shared" si="45"/>
        <v>4.5923149015932523E-2</v>
      </c>
      <c r="AG94" s="9">
        <f t="shared" si="46"/>
        <v>2.3477923237783527E-3</v>
      </c>
    </row>
    <row r="95" spans="1:33" x14ac:dyDescent="0.2">
      <c r="A95" s="16">
        <v>1984</v>
      </c>
      <c r="B95" s="16">
        <v>2500</v>
      </c>
      <c r="C95" s="16">
        <v>0.04</v>
      </c>
      <c r="D95" s="16">
        <v>0.03</v>
      </c>
      <c r="E95" s="16">
        <v>1110</v>
      </c>
      <c r="F95" s="16">
        <v>870</v>
      </c>
      <c r="G95" s="16">
        <v>1110</v>
      </c>
      <c r="H95" s="16">
        <v>720</v>
      </c>
      <c r="I95" s="3">
        <f>Inputs_refs!$B$1-A95</f>
        <v>37.5</v>
      </c>
      <c r="J95" s="9">
        <f t="shared" si="30"/>
        <v>-0.21621621621621623</v>
      </c>
      <c r="K95" s="10">
        <f t="shared" si="31"/>
        <v>0.78378378378378377</v>
      </c>
      <c r="L95" s="11">
        <f t="shared" si="32"/>
        <v>-240</v>
      </c>
      <c r="N95" s="9">
        <f t="shared" si="33"/>
        <v>0.35135135135135137</v>
      </c>
      <c r="O95" s="12">
        <f t="shared" si="34"/>
        <v>0.64864864864864868</v>
      </c>
      <c r="P95" s="11">
        <f t="shared" si="35"/>
        <v>-390</v>
      </c>
      <c r="R95" s="35">
        <f t="shared" si="36"/>
        <v>-6300</v>
      </c>
      <c r="S95" s="62">
        <f t="shared" si="37"/>
        <v>-0.28378378378378377</v>
      </c>
      <c r="V95" s="13"/>
      <c r="W95" s="11">
        <f t="shared" si="38"/>
        <v>722.79517819460671</v>
      </c>
      <c r="X95" s="11">
        <f t="shared" si="39"/>
        <v>3.8821919369537582E-3</v>
      </c>
      <c r="Z95" s="35">
        <f t="shared" si="40"/>
        <v>-6315.1081758498785</v>
      </c>
      <c r="AA95" s="44">
        <f t="shared" si="41"/>
        <v>-0.28446433224549</v>
      </c>
      <c r="AB95" s="9">
        <f t="shared" si="42"/>
        <v>-2.392385914726678E-3</v>
      </c>
      <c r="AC95" s="9"/>
      <c r="AD95" s="17">
        <f t="shared" si="43"/>
        <v>-2.392385914726678E-3</v>
      </c>
      <c r="AE95" s="102">
        <f t="shared" si="44"/>
        <v>6.8054846170623184E-4</v>
      </c>
      <c r="AF95" s="18">
        <f t="shared" si="45"/>
        <v>0.17241379310344829</v>
      </c>
      <c r="AG95" s="9">
        <f t="shared" si="46"/>
        <v>9.4174751729382278E-3</v>
      </c>
    </row>
    <row r="96" spans="1:33" x14ac:dyDescent="0.2">
      <c r="A96" s="16">
        <v>1984</v>
      </c>
      <c r="B96" s="16">
        <v>7500</v>
      </c>
      <c r="C96" s="16">
        <v>0.04</v>
      </c>
      <c r="D96" s="16">
        <v>0.03</v>
      </c>
      <c r="E96" s="16">
        <v>3340</v>
      </c>
      <c r="F96" s="16">
        <v>2630</v>
      </c>
      <c r="G96" s="16">
        <v>3340</v>
      </c>
      <c r="H96" s="16">
        <v>2170</v>
      </c>
      <c r="I96" s="3">
        <f>Inputs_refs!$B$1-A96</f>
        <v>37.5</v>
      </c>
      <c r="J96" s="9">
        <f t="shared" si="30"/>
        <v>-0.21257485029940121</v>
      </c>
      <c r="K96" s="10">
        <f t="shared" si="31"/>
        <v>0.78742514970059885</v>
      </c>
      <c r="L96" s="11">
        <f t="shared" si="32"/>
        <v>-710</v>
      </c>
      <c r="N96" s="9">
        <f t="shared" si="33"/>
        <v>0.35029940119760478</v>
      </c>
      <c r="O96" s="12">
        <f t="shared" si="34"/>
        <v>0.64970059880239517</v>
      </c>
      <c r="P96" s="11">
        <f t="shared" si="35"/>
        <v>-1170</v>
      </c>
      <c r="R96" s="35">
        <f t="shared" si="36"/>
        <v>-18800</v>
      </c>
      <c r="S96" s="62">
        <f t="shared" si="37"/>
        <v>-0.28143712574850299</v>
      </c>
      <c r="V96" s="13"/>
      <c r="W96" s="11">
        <f t="shared" si="38"/>
        <v>2185.001515691742</v>
      </c>
      <c r="X96" s="11">
        <f t="shared" si="39"/>
        <v>6.9131408717705263E-3</v>
      </c>
      <c r="Z96" s="35">
        <f t="shared" si="40"/>
        <v>-18780.154600557682</v>
      </c>
      <c r="AA96" s="44">
        <f t="shared" si="41"/>
        <v>-0.28114003893050421</v>
      </c>
      <c r="AB96" s="9">
        <f t="shared" si="42"/>
        <v>1.0567218355981318E-3</v>
      </c>
      <c r="AC96" s="9"/>
      <c r="AD96" s="17">
        <f t="shared" si="43"/>
        <v>1.0567218355981318E-3</v>
      </c>
      <c r="AE96" s="102">
        <f t="shared" si="44"/>
        <v>-2.9708681799878178E-4</v>
      </c>
      <c r="AF96" s="18">
        <f t="shared" si="45"/>
        <v>0.17490494296577946</v>
      </c>
      <c r="AG96" s="9">
        <f t="shared" si="46"/>
        <v>9.5667783368352799E-3</v>
      </c>
    </row>
    <row r="97" spans="1:33" x14ac:dyDescent="0.2">
      <c r="A97" s="16">
        <v>1984</v>
      </c>
      <c r="B97" s="16">
        <v>12500</v>
      </c>
      <c r="C97" s="16">
        <v>0.04</v>
      </c>
      <c r="D97" s="16">
        <v>0.03</v>
      </c>
      <c r="E97" s="16">
        <v>5570</v>
      </c>
      <c r="F97" s="16">
        <v>4400</v>
      </c>
      <c r="G97" s="16">
        <v>5570</v>
      </c>
      <c r="H97" s="16">
        <v>3640</v>
      </c>
      <c r="I97" s="3">
        <f>Inputs_refs!$B$1-A97</f>
        <v>37.5</v>
      </c>
      <c r="J97" s="9">
        <f t="shared" si="30"/>
        <v>-0.21005385996409337</v>
      </c>
      <c r="K97" s="10">
        <f t="shared" si="31"/>
        <v>0.78994614003590669</v>
      </c>
      <c r="L97" s="11">
        <f t="shared" si="32"/>
        <v>-1170</v>
      </c>
      <c r="N97" s="9">
        <f t="shared" si="33"/>
        <v>0.34649910233393177</v>
      </c>
      <c r="O97" s="12">
        <f t="shared" si="34"/>
        <v>0.65350089766606823</v>
      </c>
      <c r="P97" s="11">
        <f t="shared" si="35"/>
        <v>-1930</v>
      </c>
      <c r="R97" s="35">
        <f t="shared" si="36"/>
        <v>-31000</v>
      </c>
      <c r="S97" s="62">
        <f t="shared" si="37"/>
        <v>-0.27827648114901254</v>
      </c>
      <c r="V97" s="13"/>
      <c r="W97" s="11">
        <f t="shared" si="38"/>
        <v>3655.5158437428386</v>
      </c>
      <c r="X97" s="11">
        <f t="shared" si="39"/>
        <v>4.2625944348457607E-3</v>
      </c>
      <c r="Z97" s="35">
        <f t="shared" si="40"/>
        <v>-31062.616061769499</v>
      </c>
      <c r="AA97" s="44">
        <f t="shared" si="41"/>
        <v>-0.27883856428877468</v>
      </c>
      <c r="AB97" s="9">
        <f t="shared" si="42"/>
        <v>-2.0158012977716877E-3</v>
      </c>
      <c r="AC97" s="9"/>
      <c r="AD97" s="17">
        <f t="shared" si="43"/>
        <v>-2.0158012977716877E-3</v>
      </c>
      <c r="AE97" s="102">
        <f t="shared" si="44"/>
        <v>5.6208313976213731E-4</v>
      </c>
      <c r="AF97" s="18">
        <f t="shared" si="45"/>
        <v>0.17272727272727273</v>
      </c>
      <c r="AG97" s="9">
        <f t="shared" si="46"/>
        <v>9.4362395820013489E-3</v>
      </c>
    </row>
    <row r="98" spans="1:33" x14ac:dyDescent="0.2">
      <c r="A98" s="16">
        <v>1984</v>
      </c>
      <c r="B98" s="16">
        <v>17500</v>
      </c>
      <c r="C98" s="16">
        <v>0.04</v>
      </c>
      <c r="D98" s="16">
        <v>0.03</v>
      </c>
      <c r="E98" s="16">
        <v>7800</v>
      </c>
      <c r="F98" s="16">
        <v>6150</v>
      </c>
      <c r="G98" s="16">
        <v>7800</v>
      </c>
      <c r="H98" s="16">
        <v>5090</v>
      </c>
      <c r="I98" s="3">
        <f>Inputs_refs!$B$1-A98</f>
        <v>37.5</v>
      </c>
      <c r="J98" s="9">
        <f t="shared" si="30"/>
        <v>-0.21153846153846154</v>
      </c>
      <c r="K98" s="10">
        <f t="shared" si="31"/>
        <v>0.78846153846153844</v>
      </c>
      <c r="L98" s="11">
        <f t="shared" si="32"/>
        <v>-1650</v>
      </c>
      <c r="N98" s="9">
        <f t="shared" si="33"/>
        <v>0.34743589743589742</v>
      </c>
      <c r="O98" s="12">
        <f t="shared" si="34"/>
        <v>0.65256410256410258</v>
      </c>
      <c r="P98" s="11">
        <f t="shared" si="35"/>
        <v>-2710</v>
      </c>
      <c r="R98" s="35">
        <f t="shared" si="36"/>
        <v>-43600</v>
      </c>
      <c r="S98" s="62">
        <f t="shared" si="37"/>
        <v>-0.27948717948717949</v>
      </c>
      <c r="V98" s="13"/>
      <c r="W98" s="11">
        <f t="shared" si="38"/>
        <v>5109.4141906860132</v>
      </c>
      <c r="X98" s="11">
        <f t="shared" si="39"/>
        <v>3.8141828459750827E-3</v>
      </c>
      <c r="Z98" s="35">
        <f t="shared" si="40"/>
        <v>-43710.247449973263</v>
      </c>
      <c r="AA98" s="44">
        <f t="shared" si="41"/>
        <v>-0.28019389391008503</v>
      </c>
      <c r="AB98" s="9">
        <f t="shared" si="42"/>
        <v>-2.5222334899714888E-3</v>
      </c>
      <c r="AC98" s="9"/>
      <c r="AD98" s="17">
        <f t="shared" si="43"/>
        <v>-2.5222334899714888E-3</v>
      </c>
      <c r="AE98" s="102">
        <f t="shared" si="44"/>
        <v>7.067144229055411E-4</v>
      </c>
      <c r="AF98" s="18">
        <f t="shared" si="45"/>
        <v>0.17235772357723578</v>
      </c>
      <c r="AG98" s="9">
        <f t="shared" si="46"/>
        <v>9.4141196490638013E-3</v>
      </c>
    </row>
    <row r="99" spans="1:33" x14ac:dyDescent="0.2">
      <c r="A99" s="16">
        <v>1984</v>
      </c>
      <c r="B99" s="16">
        <v>22500</v>
      </c>
      <c r="C99" s="16">
        <v>0.04</v>
      </c>
      <c r="D99" s="16">
        <v>0.03</v>
      </c>
      <c r="E99" s="16">
        <v>10040</v>
      </c>
      <c r="F99" s="16">
        <v>7920</v>
      </c>
      <c r="G99" s="16">
        <v>10040</v>
      </c>
      <c r="H99" s="16">
        <v>6560</v>
      </c>
      <c r="I99" s="3">
        <f>Inputs_refs!$B$1-A99</f>
        <v>37.5</v>
      </c>
      <c r="J99" s="9">
        <f t="shared" si="30"/>
        <v>-0.21115537848605578</v>
      </c>
      <c r="K99" s="10">
        <f t="shared" si="31"/>
        <v>0.78884462151394419</v>
      </c>
      <c r="L99" s="11">
        <f t="shared" si="32"/>
        <v>-2120</v>
      </c>
      <c r="N99" s="9">
        <f t="shared" si="33"/>
        <v>0.34661354581673309</v>
      </c>
      <c r="O99" s="12">
        <f t="shared" si="34"/>
        <v>0.65338645418326691</v>
      </c>
      <c r="P99" s="11">
        <f t="shared" si="35"/>
        <v>-3480</v>
      </c>
      <c r="R99" s="35">
        <f t="shared" si="36"/>
        <v>-56000</v>
      </c>
      <c r="S99" s="62">
        <f t="shared" si="37"/>
        <v>-0.2788844621513944</v>
      </c>
      <c r="V99" s="13"/>
      <c r="W99" s="11">
        <f t="shared" si="38"/>
        <v>6579.9285187371097</v>
      </c>
      <c r="X99" s="11">
        <f t="shared" si="39"/>
        <v>3.0378839538276977E-3</v>
      </c>
      <c r="Z99" s="35">
        <f t="shared" si="40"/>
        <v>-56192.708911185095</v>
      </c>
      <c r="AA99" s="44">
        <f t="shared" si="41"/>
        <v>-0.27984416788438793</v>
      </c>
      <c r="AB99" s="9">
        <f t="shared" si="42"/>
        <v>-3.4294291006628464E-3</v>
      </c>
      <c r="AC99" s="9"/>
      <c r="AD99" s="17">
        <f t="shared" si="43"/>
        <v>-3.4294291006628464E-3</v>
      </c>
      <c r="AE99" s="102">
        <f t="shared" si="44"/>
        <v>9.5970573299353212E-4</v>
      </c>
      <c r="AF99" s="18">
        <f t="shared" si="45"/>
        <v>0.17171717171717171</v>
      </c>
      <c r="AG99" s="9">
        <f t="shared" si="46"/>
        <v>9.3758006495733293E-3</v>
      </c>
    </row>
    <row r="100" spans="1:33" x14ac:dyDescent="0.2">
      <c r="A100" s="16">
        <v>1984</v>
      </c>
      <c r="B100" s="16">
        <v>27500</v>
      </c>
      <c r="C100" s="16">
        <v>0.04</v>
      </c>
      <c r="D100" s="16">
        <v>0.03</v>
      </c>
      <c r="E100" s="16">
        <v>12270</v>
      </c>
      <c r="F100" s="16">
        <v>9400</v>
      </c>
      <c r="G100" s="16">
        <v>12270</v>
      </c>
      <c r="H100" s="16">
        <v>7820</v>
      </c>
      <c r="I100" s="3">
        <f>Inputs_refs!$B$1-A100</f>
        <v>37.5</v>
      </c>
      <c r="J100" s="9">
        <f t="shared" si="30"/>
        <v>-0.23390383048084759</v>
      </c>
      <c r="K100" s="10">
        <f t="shared" si="31"/>
        <v>0.76609616951915238</v>
      </c>
      <c r="L100" s="11">
        <f t="shared" si="32"/>
        <v>-2870</v>
      </c>
      <c r="N100" s="9">
        <f t="shared" si="33"/>
        <v>0.36267318663406684</v>
      </c>
      <c r="O100" s="12">
        <f t="shared" si="34"/>
        <v>0.63732681336593322</v>
      </c>
      <c r="P100" s="11">
        <f t="shared" si="35"/>
        <v>-4450</v>
      </c>
      <c r="R100" s="35">
        <f t="shared" si="36"/>
        <v>-73200</v>
      </c>
      <c r="S100" s="62">
        <f t="shared" si="37"/>
        <v>-0.2982885085574572</v>
      </c>
      <c r="V100" s="13"/>
      <c r="W100" s="11">
        <f t="shared" si="38"/>
        <v>7809.5111207233367</v>
      </c>
      <c r="X100" s="11">
        <f t="shared" si="39"/>
        <v>-1.3412889100592434E-3</v>
      </c>
      <c r="Z100" s="35">
        <f t="shared" si="40"/>
        <v>-73770.134313780291</v>
      </c>
      <c r="AA100" s="44">
        <f t="shared" si="41"/>
        <v>-0.30061179426968332</v>
      </c>
      <c r="AB100" s="9">
        <f t="shared" si="42"/>
        <v>-7.7285248167670642E-3</v>
      </c>
      <c r="AC100" s="9"/>
      <c r="AD100" s="17">
        <f t="shared" si="43"/>
        <v>-7.7285248167670642E-3</v>
      </c>
      <c r="AE100" s="102">
        <f t="shared" si="44"/>
        <v>2.3232857122261197E-3</v>
      </c>
      <c r="AF100" s="18">
        <f t="shared" si="45"/>
        <v>0.16808510638297872</v>
      </c>
      <c r="AG100" s="9">
        <f t="shared" si="46"/>
        <v>9.1590547095908859E-3</v>
      </c>
    </row>
    <row r="101" spans="1:33" x14ac:dyDescent="0.2">
      <c r="A101" s="16">
        <v>1984</v>
      </c>
      <c r="B101" s="16">
        <v>32500</v>
      </c>
      <c r="C101" s="16">
        <v>0.04</v>
      </c>
      <c r="D101" s="16">
        <v>0.03</v>
      </c>
      <c r="E101" s="16">
        <v>14500</v>
      </c>
      <c r="F101" s="16">
        <v>10500</v>
      </c>
      <c r="G101" s="16">
        <v>14500</v>
      </c>
      <c r="H101" s="16">
        <v>8800</v>
      </c>
      <c r="I101" s="3">
        <f>Inputs_refs!$B$1-A101</f>
        <v>37.5</v>
      </c>
      <c r="J101" s="9">
        <f t="shared" si="30"/>
        <v>-0.27586206896551724</v>
      </c>
      <c r="K101" s="10">
        <f t="shared" si="31"/>
        <v>0.72413793103448276</v>
      </c>
      <c r="L101" s="11">
        <f t="shared" si="32"/>
        <v>-4000</v>
      </c>
      <c r="N101" s="9">
        <f t="shared" si="33"/>
        <v>0.39310344827586208</v>
      </c>
      <c r="O101" s="12">
        <f t="shared" si="34"/>
        <v>0.60689655172413792</v>
      </c>
      <c r="P101" s="11">
        <f t="shared" si="35"/>
        <v>-5700</v>
      </c>
      <c r="R101" s="35">
        <f t="shared" si="36"/>
        <v>-97000</v>
      </c>
      <c r="S101" s="62">
        <f t="shared" si="37"/>
        <v>-0.33448275862068966</v>
      </c>
      <c r="V101" s="13"/>
      <c r="W101" s="11">
        <f t="shared" si="38"/>
        <v>8723.3900816590467</v>
      </c>
      <c r="X101" s="11">
        <f t="shared" si="39"/>
        <v>-8.7056725387446923E-3</v>
      </c>
      <c r="Z101" s="35">
        <f t="shared" si="40"/>
        <v>-98285.788329222676</v>
      </c>
      <c r="AA101" s="44">
        <f t="shared" si="41"/>
        <v>-0.33891651148007818</v>
      </c>
      <c r="AB101" s="9">
        <f t="shared" si="42"/>
        <v>-1.308213884306182E-2</v>
      </c>
      <c r="AC101" s="9"/>
      <c r="AD101" s="17">
        <f t="shared" si="43"/>
        <v>-1.308213884306182E-2</v>
      </c>
      <c r="AE101" s="102">
        <f t="shared" si="44"/>
        <v>4.4337528593885178E-3</v>
      </c>
      <c r="AF101" s="18">
        <f t="shared" si="45"/>
        <v>0.16190476190476191</v>
      </c>
      <c r="AG101" s="9">
        <f t="shared" si="46"/>
        <v>8.7922964793986091E-3</v>
      </c>
    </row>
    <row r="102" spans="1:33" x14ac:dyDescent="0.2">
      <c r="A102" s="16">
        <v>1984</v>
      </c>
      <c r="B102" s="16">
        <v>37500</v>
      </c>
      <c r="C102" s="16">
        <v>0.04</v>
      </c>
      <c r="D102" s="16">
        <v>0.03</v>
      </c>
      <c r="E102" s="16">
        <v>16740</v>
      </c>
      <c r="F102" s="16">
        <v>11400</v>
      </c>
      <c r="G102" s="16">
        <v>16740</v>
      </c>
      <c r="H102" s="16">
        <v>9650</v>
      </c>
      <c r="I102" s="3">
        <f>Inputs_refs!$B$1-A102</f>
        <v>37.5</v>
      </c>
      <c r="J102" s="9">
        <f t="shared" si="30"/>
        <v>-0.31899641577060933</v>
      </c>
      <c r="K102" s="10">
        <f t="shared" si="31"/>
        <v>0.68100358422939067</v>
      </c>
      <c r="L102" s="11">
        <f t="shared" si="32"/>
        <v>-5340</v>
      </c>
      <c r="N102" s="9">
        <f t="shared" si="33"/>
        <v>0.42353643966547194</v>
      </c>
      <c r="O102" s="12">
        <f t="shared" si="34"/>
        <v>0.57646356033452806</v>
      </c>
      <c r="P102" s="11">
        <f t="shared" si="35"/>
        <v>-7090</v>
      </c>
      <c r="R102" s="35">
        <f t="shared" si="36"/>
        <v>-124300</v>
      </c>
      <c r="S102" s="62">
        <f t="shared" si="37"/>
        <v>-0.37126642771804064</v>
      </c>
      <c r="V102" s="13"/>
      <c r="W102" s="11">
        <f t="shared" si="38"/>
        <v>9471.1092315155365</v>
      </c>
      <c r="X102" s="11">
        <f t="shared" si="39"/>
        <v>-1.8537903469892588E-2</v>
      </c>
      <c r="Z102" s="35">
        <f t="shared" si="40"/>
        <v>-126653.1416145846</v>
      </c>
      <c r="AA102" s="44">
        <f t="shared" si="41"/>
        <v>-0.37829492716423119</v>
      </c>
      <c r="AB102" s="9">
        <f t="shared" si="42"/>
        <v>-1.8579417648757542E-2</v>
      </c>
      <c r="AC102" s="9"/>
      <c r="AD102" s="17">
        <f t="shared" si="43"/>
        <v>-1.8579417648757542E-2</v>
      </c>
      <c r="AE102" s="102">
        <f t="shared" si="44"/>
        <v>7.0284994461905503E-3</v>
      </c>
      <c r="AF102" s="18">
        <f t="shared" si="45"/>
        <v>0.15350877192982457</v>
      </c>
      <c r="AG102" s="9">
        <f t="shared" si="46"/>
        <v>8.2981506884327594E-3</v>
      </c>
    </row>
    <row r="103" spans="1:33" x14ac:dyDescent="0.2">
      <c r="A103" s="16">
        <v>1984</v>
      </c>
      <c r="B103" s="16">
        <v>42500</v>
      </c>
      <c r="C103" s="16">
        <v>0.04</v>
      </c>
      <c r="D103" s="16">
        <v>0.03</v>
      </c>
      <c r="E103" s="16">
        <v>18970</v>
      </c>
      <c r="F103" s="16">
        <v>12170</v>
      </c>
      <c r="G103" s="16">
        <v>18970</v>
      </c>
      <c r="H103" s="16">
        <v>10420</v>
      </c>
      <c r="I103" s="3">
        <f>Inputs_refs!$B$1-A103</f>
        <v>37.5</v>
      </c>
      <c r="J103" s="9">
        <f t="shared" si="30"/>
        <v>-0.35846072746441748</v>
      </c>
      <c r="K103" s="10">
        <f t="shared" si="31"/>
        <v>0.64153927253558252</v>
      </c>
      <c r="L103" s="11">
        <f t="shared" si="32"/>
        <v>-6800</v>
      </c>
      <c r="N103" s="9">
        <f t="shared" si="33"/>
        <v>0.4507116499736426</v>
      </c>
      <c r="O103" s="12">
        <f t="shared" si="34"/>
        <v>0.54928835002635745</v>
      </c>
      <c r="P103" s="11">
        <f t="shared" si="35"/>
        <v>-8550</v>
      </c>
      <c r="R103" s="35">
        <f t="shared" si="36"/>
        <v>-153500</v>
      </c>
      <c r="S103" s="62">
        <f t="shared" si="37"/>
        <v>-0.40458618871903007</v>
      </c>
      <c r="V103" s="13"/>
      <c r="W103" s="11">
        <f t="shared" si="38"/>
        <v>10110.824504170532</v>
      </c>
      <c r="X103" s="11">
        <f t="shared" si="39"/>
        <v>-2.9671352766743549E-2</v>
      </c>
      <c r="Z103" s="35">
        <f t="shared" si="40"/>
        <v>-157194.09942539429</v>
      </c>
      <c r="AA103" s="44">
        <f t="shared" si="41"/>
        <v>-0.41432287671427065</v>
      </c>
      <c r="AB103" s="9">
        <f t="shared" si="42"/>
        <v>-2.3500242304880813E-2</v>
      </c>
      <c r="AC103" s="9"/>
      <c r="AD103" s="17">
        <f t="shared" si="43"/>
        <v>-2.3500242304880813E-2</v>
      </c>
      <c r="AE103" s="102">
        <f t="shared" si="44"/>
        <v>9.7366879952405783E-3</v>
      </c>
      <c r="AF103" s="18">
        <f t="shared" si="45"/>
        <v>0.14379622021364011</v>
      </c>
      <c r="AG103" s="9">
        <f t="shared" si="46"/>
        <v>7.7322943461166638E-3</v>
      </c>
    </row>
    <row r="104" spans="1:33" x14ac:dyDescent="0.2">
      <c r="A104" s="16">
        <v>1984</v>
      </c>
      <c r="B104" s="16">
        <v>47500</v>
      </c>
      <c r="C104" s="16">
        <v>0.04</v>
      </c>
      <c r="D104" s="16">
        <v>0.03</v>
      </c>
      <c r="E104" s="16">
        <v>21120</v>
      </c>
      <c r="F104" s="16">
        <v>12950</v>
      </c>
      <c r="G104" s="16">
        <v>21120</v>
      </c>
      <c r="H104" s="16">
        <v>11200</v>
      </c>
      <c r="I104" s="3">
        <f>Inputs_refs!$B$1-A104</f>
        <v>37.5</v>
      </c>
      <c r="J104" s="9">
        <f t="shared" si="30"/>
        <v>-0.38683712121212122</v>
      </c>
      <c r="K104" s="10">
        <f t="shared" si="31"/>
        <v>0.61316287878787878</v>
      </c>
      <c r="L104" s="11">
        <f t="shared" si="32"/>
        <v>-8170</v>
      </c>
      <c r="N104" s="9">
        <f t="shared" si="33"/>
        <v>0.46969696969696972</v>
      </c>
      <c r="O104" s="12">
        <f t="shared" si="34"/>
        <v>0.53030303030303028</v>
      </c>
      <c r="P104" s="11">
        <f t="shared" si="35"/>
        <v>-9920</v>
      </c>
      <c r="R104" s="35">
        <f t="shared" si="36"/>
        <v>-180900</v>
      </c>
      <c r="S104" s="62">
        <f t="shared" si="37"/>
        <v>-0.42826704545454547</v>
      </c>
      <c r="V104" s="13"/>
      <c r="W104" s="11">
        <f t="shared" si="38"/>
        <v>10758.847767379491</v>
      </c>
      <c r="X104" s="11">
        <f t="shared" si="39"/>
        <v>-3.9388592198259693E-2</v>
      </c>
      <c r="Z104" s="35">
        <f t="shared" si="40"/>
        <v>-185952.47227270796</v>
      </c>
      <c r="AA104" s="44">
        <f t="shared" si="41"/>
        <v>-0.44022839079713061</v>
      </c>
      <c r="AB104" s="9">
        <f t="shared" si="42"/>
        <v>-2.7170772246030039E-2</v>
      </c>
      <c r="AC104" s="9"/>
      <c r="AD104" s="17">
        <f t="shared" si="43"/>
        <v>-2.7170772246030039E-2</v>
      </c>
      <c r="AE104" s="102">
        <f t="shared" si="44"/>
        <v>1.1961345342585139E-2</v>
      </c>
      <c r="AF104" s="18">
        <f t="shared" si="45"/>
        <v>0.13513513513513514</v>
      </c>
      <c r="AG104" s="9">
        <f t="shared" si="46"/>
        <v>7.2328168592116215E-3</v>
      </c>
    </row>
    <row r="105" spans="1:33" x14ac:dyDescent="0.2">
      <c r="A105" s="16">
        <v>1984</v>
      </c>
      <c r="B105" s="16">
        <v>52500</v>
      </c>
      <c r="C105" s="16">
        <v>0.04</v>
      </c>
      <c r="D105" s="16">
        <v>0.03</v>
      </c>
      <c r="E105" s="16">
        <v>22740</v>
      </c>
      <c r="F105" s="16">
        <v>13720</v>
      </c>
      <c r="G105" s="16">
        <v>22740</v>
      </c>
      <c r="H105" s="16">
        <v>11970</v>
      </c>
      <c r="I105" s="3">
        <f>Inputs_refs!$B$1-A105</f>
        <v>37.5</v>
      </c>
      <c r="J105" s="9">
        <f t="shared" si="30"/>
        <v>-0.39665787159190852</v>
      </c>
      <c r="K105" s="10">
        <f t="shared" si="31"/>
        <v>0.60334212840809143</v>
      </c>
      <c r="L105" s="11">
        <f t="shared" si="32"/>
        <v>-9020</v>
      </c>
      <c r="N105" s="9">
        <f t="shared" si="33"/>
        <v>0.47361477572559368</v>
      </c>
      <c r="O105" s="12">
        <f t="shared" si="34"/>
        <v>0.52638522427440637</v>
      </c>
      <c r="P105" s="11">
        <f t="shared" si="35"/>
        <v>-10770</v>
      </c>
      <c r="R105" s="35">
        <f t="shared" si="36"/>
        <v>-197900</v>
      </c>
      <c r="S105" s="62">
        <f t="shared" si="37"/>
        <v>-0.4351363236587511</v>
      </c>
      <c r="V105" s="13"/>
      <c r="W105" s="11">
        <f t="shared" si="38"/>
        <v>11398.563040034487</v>
      </c>
      <c r="X105" s="11">
        <f t="shared" si="39"/>
        <v>-4.7739094399792223E-2</v>
      </c>
      <c r="Z105" s="35">
        <f t="shared" si="40"/>
        <v>-204293.4300835176</v>
      </c>
      <c r="AA105" s="44">
        <f t="shared" si="41"/>
        <v>-0.44919399754511347</v>
      </c>
      <c r="AB105" s="9">
        <f t="shared" si="42"/>
        <v>-3.129532888504484E-2</v>
      </c>
      <c r="AC105" s="9"/>
      <c r="AD105" s="17">
        <f t="shared" si="43"/>
        <v>-3.129532888504484E-2</v>
      </c>
      <c r="AE105" s="102">
        <f t="shared" si="44"/>
        <v>1.4057673886362365E-2</v>
      </c>
      <c r="AF105" s="18">
        <f t="shared" si="45"/>
        <v>0.12755102040816327</v>
      </c>
      <c r="AG105" s="9">
        <f t="shared" si="46"/>
        <v>6.799334345484076E-3</v>
      </c>
    </row>
    <row r="106" spans="1:33" x14ac:dyDescent="0.2">
      <c r="A106" s="16">
        <v>1984</v>
      </c>
      <c r="B106" s="16">
        <v>57500</v>
      </c>
      <c r="C106" s="16">
        <v>0.04</v>
      </c>
      <c r="D106" s="16">
        <v>0.03</v>
      </c>
      <c r="E106" s="16">
        <v>23880</v>
      </c>
      <c r="F106" s="16">
        <v>14500</v>
      </c>
      <c r="G106" s="16">
        <v>23880</v>
      </c>
      <c r="H106" s="16">
        <v>12750</v>
      </c>
      <c r="I106" s="3">
        <f>Inputs_refs!$B$1-A106</f>
        <v>37.5</v>
      </c>
      <c r="J106" s="9">
        <f t="shared" si="30"/>
        <v>-0.39279731993299832</v>
      </c>
      <c r="K106" s="10">
        <f t="shared" si="31"/>
        <v>0.60720268006700162</v>
      </c>
      <c r="L106" s="11">
        <f t="shared" si="32"/>
        <v>-9380</v>
      </c>
      <c r="N106" s="9">
        <f t="shared" si="33"/>
        <v>0.46608040201005024</v>
      </c>
      <c r="O106" s="12">
        <f t="shared" si="34"/>
        <v>0.5339195979899497</v>
      </c>
      <c r="P106" s="11">
        <f t="shared" si="35"/>
        <v>-11130</v>
      </c>
      <c r="R106" s="35">
        <f t="shared" si="36"/>
        <v>-205100</v>
      </c>
      <c r="S106" s="62">
        <f t="shared" si="37"/>
        <v>-0.42943886097152428</v>
      </c>
      <c r="V106" s="13"/>
      <c r="W106" s="11">
        <f t="shared" si="38"/>
        <v>12046.586303243444</v>
      </c>
      <c r="X106" s="11">
        <f t="shared" si="39"/>
        <v>-5.5169701706396512E-2</v>
      </c>
      <c r="Z106" s="35">
        <f t="shared" si="40"/>
        <v>-212851.80293083133</v>
      </c>
      <c r="AA106" s="44">
        <f t="shared" si="41"/>
        <v>-0.44566960412653123</v>
      </c>
      <c r="AB106" s="9">
        <f t="shared" si="42"/>
        <v>-3.6418779752363038E-2</v>
      </c>
      <c r="AC106" s="9"/>
      <c r="AD106" s="17">
        <f t="shared" si="43"/>
        <v>-3.6418779752363038E-2</v>
      </c>
      <c r="AE106" s="102">
        <f t="shared" si="44"/>
        <v>1.6230743155006944E-2</v>
      </c>
      <c r="AF106" s="18">
        <f t="shared" si="45"/>
        <v>0.1206896551724138</v>
      </c>
      <c r="AG106" s="9">
        <f t="shared" si="46"/>
        <v>6.4102351085011389E-3</v>
      </c>
    </row>
    <row r="107" spans="1:33" x14ac:dyDescent="0.2">
      <c r="A107" s="16">
        <v>1984</v>
      </c>
      <c r="B107" s="16">
        <v>62500</v>
      </c>
      <c r="C107" s="16">
        <v>0.04</v>
      </c>
      <c r="D107" s="16">
        <v>0.03</v>
      </c>
      <c r="E107" s="16">
        <v>24670</v>
      </c>
      <c r="F107" s="16">
        <v>15260</v>
      </c>
      <c r="G107" s="16">
        <v>24670</v>
      </c>
      <c r="H107" s="16">
        <v>13510</v>
      </c>
      <c r="I107" s="3">
        <f>Inputs_refs!$B$1-A107</f>
        <v>37.5</v>
      </c>
      <c r="J107" s="9">
        <f t="shared" si="30"/>
        <v>-0.38143494122415889</v>
      </c>
      <c r="K107" s="10">
        <f t="shared" si="31"/>
        <v>0.61856505877584111</v>
      </c>
      <c r="L107" s="11">
        <f t="shared" si="32"/>
        <v>-9410</v>
      </c>
      <c r="N107" s="9">
        <f t="shared" si="33"/>
        <v>0.45237130117551683</v>
      </c>
      <c r="O107" s="12">
        <f t="shared" si="34"/>
        <v>0.54762869882448317</v>
      </c>
      <c r="P107" s="11">
        <f t="shared" si="35"/>
        <v>-11160</v>
      </c>
      <c r="R107" s="35">
        <f t="shared" si="36"/>
        <v>-205700</v>
      </c>
      <c r="S107" s="62">
        <f t="shared" si="37"/>
        <v>-0.41690312119983786</v>
      </c>
      <c r="V107" s="13"/>
      <c r="W107" s="11">
        <f t="shared" si="38"/>
        <v>12677.99358534448</v>
      </c>
      <c r="X107" s="11">
        <f t="shared" si="39"/>
        <v>-6.1584486651037725E-2</v>
      </c>
      <c r="Z107" s="35">
        <f t="shared" si="40"/>
        <v>-214775.34570513695</v>
      </c>
      <c r="AA107" s="44">
        <f t="shared" si="41"/>
        <v>-0.43529660661762659</v>
      </c>
      <c r="AB107" s="9">
        <f t="shared" si="42"/>
        <v>-4.2255062727713656E-2</v>
      </c>
      <c r="AC107" s="9"/>
      <c r="AD107" s="17">
        <f t="shared" si="43"/>
        <v>-4.2255062727713656E-2</v>
      </c>
      <c r="AE107" s="102">
        <f t="shared" si="44"/>
        <v>1.8393485417788735E-2</v>
      </c>
      <c r="AF107" s="18">
        <f t="shared" si="45"/>
        <v>0.11467889908256881</v>
      </c>
      <c r="AG107" s="9">
        <f t="shared" si="46"/>
        <v>6.0717357517704462E-3</v>
      </c>
    </row>
    <row r="108" spans="1:33" x14ac:dyDescent="0.2">
      <c r="A108" s="16">
        <v>1984</v>
      </c>
      <c r="B108" s="16">
        <v>67500</v>
      </c>
      <c r="C108" s="16">
        <v>0.04</v>
      </c>
      <c r="D108" s="16">
        <v>0.03</v>
      </c>
      <c r="E108" s="16">
        <v>25410</v>
      </c>
      <c r="F108" s="16">
        <v>16000</v>
      </c>
      <c r="G108" s="16">
        <v>25410</v>
      </c>
      <c r="H108" s="16">
        <v>14250</v>
      </c>
      <c r="I108" s="3">
        <f>Inputs_refs!$B$1-A108</f>
        <v>37.5</v>
      </c>
      <c r="J108" s="9">
        <f t="shared" si="30"/>
        <v>-0.37032664305391577</v>
      </c>
      <c r="K108" s="10">
        <f t="shared" si="31"/>
        <v>0.62967335694608417</v>
      </c>
      <c r="L108" s="11">
        <f t="shared" si="32"/>
        <v>-9410</v>
      </c>
      <c r="N108" s="9">
        <f t="shared" si="33"/>
        <v>0.43919716646989376</v>
      </c>
      <c r="O108" s="12">
        <f t="shared" si="34"/>
        <v>0.56080283353010629</v>
      </c>
      <c r="P108" s="11">
        <f t="shared" si="35"/>
        <v>-11160</v>
      </c>
      <c r="R108" s="35">
        <f t="shared" si="36"/>
        <v>-205700</v>
      </c>
      <c r="S108" s="62">
        <f t="shared" si="37"/>
        <v>-0.40476190476190477</v>
      </c>
      <c r="V108" s="13"/>
      <c r="W108" s="11">
        <f t="shared" si="38"/>
        <v>13292.784886337595</v>
      </c>
      <c r="X108" s="11">
        <f t="shared" si="39"/>
        <v>-6.7172990432449495E-2</v>
      </c>
      <c r="Z108" s="35">
        <f t="shared" si="40"/>
        <v>-216064.05840643455</v>
      </c>
      <c r="AA108" s="44">
        <f t="shared" si="41"/>
        <v>-0.42515556553804518</v>
      </c>
      <c r="AB108" s="9">
        <f t="shared" si="42"/>
        <v>-4.7967526310826236E-2</v>
      </c>
      <c r="AC108" s="9"/>
      <c r="AD108" s="17">
        <f t="shared" si="43"/>
        <v>-4.7967526310826236E-2</v>
      </c>
      <c r="AE108" s="102">
        <f t="shared" si="44"/>
        <v>2.039366077614041E-2</v>
      </c>
      <c r="AF108" s="18">
        <f t="shared" si="45"/>
        <v>0.109375</v>
      </c>
      <c r="AG108" s="9">
        <f t="shared" si="46"/>
        <v>5.7748518449998176E-3</v>
      </c>
    </row>
    <row r="109" spans="1:33" x14ac:dyDescent="0.2">
      <c r="A109" s="16">
        <v>1984</v>
      </c>
      <c r="B109" s="16">
        <v>72500</v>
      </c>
      <c r="C109" s="16">
        <v>0.04</v>
      </c>
      <c r="D109" s="16">
        <v>0.03</v>
      </c>
      <c r="E109" s="16">
        <v>26140</v>
      </c>
      <c r="F109" s="16">
        <v>16730</v>
      </c>
      <c r="G109" s="16">
        <v>26140</v>
      </c>
      <c r="H109" s="16">
        <v>14980</v>
      </c>
      <c r="I109" s="3">
        <f>Inputs_refs!$B$1-A109</f>
        <v>37.5</v>
      </c>
      <c r="J109" s="9">
        <f t="shared" si="30"/>
        <v>-0.35998469778117825</v>
      </c>
      <c r="K109" s="10">
        <f t="shared" si="31"/>
        <v>0.64001530221882175</v>
      </c>
      <c r="L109" s="11">
        <f t="shared" si="32"/>
        <v>-9410</v>
      </c>
      <c r="N109" s="9">
        <f t="shared" si="33"/>
        <v>0.42693190512624329</v>
      </c>
      <c r="O109" s="12">
        <f t="shared" si="34"/>
        <v>0.57306809487375665</v>
      </c>
      <c r="P109" s="11">
        <f t="shared" si="35"/>
        <v>-11160</v>
      </c>
      <c r="R109" s="35">
        <f t="shared" si="36"/>
        <v>-205700</v>
      </c>
      <c r="S109" s="62">
        <f t="shared" si="37"/>
        <v>-0.3934583014537108</v>
      </c>
      <c r="V109" s="13"/>
      <c r="W109" s="11">
        <f t="shared" si="38"/>
        <v>13899.268196776748</v>
      </c>
      <c r="X109" s="11">
        <f t="shared" si="39"/>
        <v>-7.2144980188468114E-2</v>
      </c>
      <c r="Z109" s="35">
        <f t="shared" si="40"/>
        <v>-217335.3560712281</v>
      </c>
      <c r="AA109" s="44">
        <f t="shared" si="41"/>
        <v>-0.41571414703754417</v>
      </c>
      <c r="AB109" s="9">
        <f t="shared" si="42"/>
        <v>-5.353641617066119E-2</v>
      </c>
      <c r="AC109" s="9"/>
      <c r="AD109" s="17">
        <f t="shared" si="43"/>
        <v>-5.353641617066119E-2</v>
      </c>
      <c r="AE109" s="102">
        <f t="shared" si="44"/>
        <v>2.2255845583833367E-2</v>
      </c>
      <c r="AF109" s="18">
        <f t="shared" si="45"/>
        <v>0.10460251046025104</v>
      </c>
      <c r="AG109" s="9">
        <f t="shared" si="46"/>
        <v>5.5091455364553177E-3</v>
      </c>
    </row>
    <row r="110" spans="1:33" x14ac:dyDescent="0.2">
      <c r="A110" s="16">
        <v>1984</v>
      </c>
      <c r="B110" s="16">
        <v>77500</v>
      </c>
      <c r="C110" s="16">
        <v>0.04</v>
      </c>
      <c r="D110" s="16">
        <v>0.03</v>
      </c>
      <c r="E110" s="16">
        <v>26880</v>
      </c>
      <c r="F110" s="16">
        <v>17470</v>
      </c>
      <c r="G110" s="16">
        <v>26880</v>
      </c>
      <c r="H110" s="16">
        <v>15720</v>
      </c>
      <c r="I110" s="3">
        <f>Inputs_refs!$B$1-A110</f>
        <v>37.5</v>
      </c>
      <c r="J110" s="9">
        <f t="shared" si="30"/>
        <v>-0.35007440476190477</v>
      </c>
      <c r="K110" s="10">
        <f t="shared" si="31"/>
        <v>0.64992559523809523</v>
      </c>
      <c r="L110" s="11">
        <f t="shared" si="32"/>
        <v>-9410</v>
      </c>
      <c r="N110" s="9">
        <f t="shared" si="33"/>
        <v>0.41517857142857145</v>
      </c>
      <c r="O110" s="12">
        <f t="shared" si="34"/>
        <v>0.5848214285714286</v>
      </c>
      <c r="P110" s="11">
        <f t="shared" si="35"/>
        <v>-11160</v>
      </c>
      <c r="R110" s="35">
        <f t="shared" si="36"/>
        <v>-205700</v>
      </c>
      <c r="S110" s="62">
        <f t="shared" si="37"/>
        <v>-0.38262648809523808</v>
      </c>
      <c r="V110" s="13"/>
      <c r="W110" s="11">
        <f t="shared" si="38"/>
        <v>14514.059497769862</v>
      </c>
      <c r="X110" s="11">
        <f t="shared" si="39"/>
        <v>-7.6713772406497335E-2</v>
      </c>
      <c r="Z110" s="35">
        <f t="shared" si="40"/>
        <v>-218624.0687725257</v>
      </c>
      <c r="AA110" s="44">
        <f t="shared" si="41"/>
        <v>-0.4066667945917517</v>
      </c>
      <c r="AB110" s="9">
        <f t="shared" si="42"/>
        <v>-5.9115489182359676E-2</v>
      </c>
      <c r="AC110" s="9"/>
      <c r="AD110" s="17">
        <f t="shared" si="43"/>
        <v>-5.9115489182359676E-2</v>
      </c>
      <c r="AE110" s="102">
        <f t="shared" si="44"/>
        <v>2.4040306496513619E-2</v>
      </c>
      <c r="AF110" s="18">
        <f t="shared" si="45"/>
        <v>0.1001717229536348</v>
      </c>
      <c r="AG110" s="9">
        <f t="shared" si="46"/>
        <v>5.2636649680806169E-3</v>
      </c>
    </row>
    <row r="111" spans="1:33" x14ac:dyDescent="0.2">
      <c r="A111" s="16">
        <v>1984</v>
      </c>
      <c r="B111" s="16">
        <v>82500</v>
      </c>
      <c r="C111" s="16">
        <v>0.04</v>
      </c>
      <c r="D111" s="16">
        <v>0.03</v>
      </c>
      <c r="E111" s="16">
        <v>27620</v>
      </c>
      <c r="F111" s="16">
        <v>18210</v>
      </c>
      <c r="G111" s="16">
        <v>27620</v>
      </c>
      <c r="H111" s="16">
        <v>16460</v>
      </c>
      <c r="I111" s="3">
        <f>Inputs_refs!$B$1-A111</f>
        <v>37.5</v>
      </c>
      <c r="J111" s="9">
        <f t="shared" si="30"/>
        <v>-0.34069514844315713</v>
      </c>
      <c r="K111" s="10">
        <f t="shared" si="31"/>
        <v>0.65930485155684282</v>
      </c>
      <c r="L111" s="11">
        <f t="shared" si="32"/>
        <v>-9410</v>
      </c>
      <c r="N111" s="9">
        <f t="shared" si="33"/>
        <v>0.4040550325850833</v>
      </c>
      <c r="O111" s="12">
        <f t="shared" si="34"/>
        <v>0.59594496741491676</v>
      </c>
      <c r="P111" s="11">
        <f t="shared" si="35"/>
        <v>-11160</v>
      </c>
      <c r="R111" s="35">
        <f t="shared" si="36"/>
        <v>-205700</v>
      </c>
      <c r="S111" s="62">
        <f t="shared" si="37"/>
        <v>-0.37237509051412021</v>
      </c>
      <c r="V111" s="13"/>
      <c r="W111" s="11">
        <f t="shared" si="38"/>
        <v>15128.850798762975</v>
      </c>
      <c r="X111" s="11">
        <f t="shared" si="39"/>
        <v>-8.0871761922055002E-2</v>
      </c>
      <c r="Z111" s="35">
        <f t="shared" si="40"/>
        <v>-219912.7814738233</v>
      </c>
      <c r="AA111" s="44">
        <f t="shared" si="41"/>
        <v>-0.39810423872886186</v>
      </c>
      <c r="AB111" s="9">
        <f t="shared" si="42"/>
        <v>-6.4629174250679364E-2</v>
      </c>
      <c r="AC111" s="9"/>
      <c r="AD111" s="17">
        <f t="shared" si="43"/>
        <v>-6.4629174250679364E-2</v>
      </c>
      <c r="AE111" s="102">
        <f t="shared" si="44"/>
        <v>2.5729148214741648E-2</v>
      </c>
      <c r="AF111" s="18">
        <f t="shared" si="45"/>
        <v>9.6101043382756726E-2</v>
      </c>
      <c r="AG111" s="9">
        <f t="shared" si="46"/>
        <v>5.039145615420404E-3</v>
      </c>
    </row>
    <row r="112" spans="1:33" x14ac:dyDescent="0.2">
      <c r="A112" s="16">
        <v>1984</v>
      </c>
      <c r="B112" s="16">
        <v>87500</v>
      </c>
      <c r="C112" s="16">
        <v>0.04</v>
      </c>
      <c r="D112" s="16">
        <v>0.03</v>
      </c>
      <c r="E112" s="16">
        <v>28360</v>
      </c>
      <c r="F112" s="16">
        <v>18950</v>
      </c>
      <c r="G112" s="16">
        <v>28360</v>
      </c>
      <c r="H112" s="16">
        <v>17200</v>
      </c>
      <c r="I112" s="3">
        <f>Inputs_refs!$B$1-A112</f>
        <v>37.5</v>
      </c>
      <c r="J112" s="9">
        <f t="shared" si="30"/>
        <v>-0.33180535966149505</v>
      </c>
      <c r="K112" s="10">
        <f t="shared" si="31"/>
        <v>0.66819464033850495</v>
      </c>
      <c r="L112" s="11">
        <f t="shared" si="32"/>
        <v>-9410</v>
      </c>
      <c r="N112" s="9">
        <f t="shared" si="33"/>
        <v>0.39351198871650211</v>
      </c>
      <c r="O112" s="12">
        <f t="shared" si="34"/>
        <v>0.60648801128349783</v>
      </c>
      <c r="P112" s="11">
        <f t="shared" si="35"/>
        <v>-11160</v>
      </c>
      <c r="R112" s="35">
        <f t="shared" si="36"/>
        <v>-205700</v>
      </c>
      <c r="S112" s="62">
        <f t="shared" si="37"/>
        <v>-0.36265867418899861</v>
      </c>
      <c r="V112" s="13"/>
      <c r="W112" s="11">
        <f t="shared" si="38"/>
        <v>15743.642099756089</v>
      </c>
      <c r="X112" s="11">
        <f t="shared" si="39"/>
        <v>-8.4671970944413436E-2</v>
      </c>
      <c r="Z112" s="35">
        <f t="shared" si="40"/>
        <v>-221201.4941751209</v>
      </c>
      <c r="AA112" s="44">
        <f t="shared" si="41"/>
        <v>-0.38998852992792826</v>
      </c>
      <c r="AB112" s="9">
        <f t="shared" si="42"/>
        <v>-7.0078614219706251E-2</v>
      </c>
      <c r="AC112" s="9"/>
      <c r="AD112" s="17">
        <f t="shared" si="43"/>
        <v>-7.0078614219706251E-2</v>
      </c>
      <c r="AE112" s="102">
        <f t="shared" si="44"/>
        <v>2.7329855738929654E-2</v>
      </c>
      <c r="AF112" s="18">
        <f t="shared" si="45"/>
        <v>9.2348284960422161E-2</v>
      </c>
      <c r="AG112" s="9">
        <f t="shared" si="46"/>
        <v>4.8330106228752223E-3</v>
      </c>
    </row>
    <row r="113" spans="1:33" x14ac:dyDescent="0.2">
      <c r="A113" s="16">
        <v>1984</v>
      </c>
      <c r="B113" s="16">
        <v>92500</v>
      </c>
      <c r="C113" s="16">
        <v>0.04</v>
      </c>
      <c r="D113" s="16">
        <v>0.03</v>
      </c>
      <c r="E113" s="16">
        <v>29100</v>
      </c>
      <c r="F113" s="16">
        <v>19690</v>
      </c>
      <c r="G113" s="16">
        <v>29100</v>
      </c>
      <c r="H113" s="16">
        <v>17940</v>
      </c>
      <c r="I113" s="3">
        <f>Inputs_refs!$B$1-A113</f>
        <v>37.5</v>
      </c>
      <c r="J113" s="9">
        <f t="shared" si="30"/>
        <v>-0.32336769759450174</v>
      </c>
      <c r="K113" s="10">
        <f t="shared" si="31"/>
        <v>0.67663230240549832</v>
      </c>
      <c r="L113" s="11">
        <f t="shared" si="32"/>
        <v>-9410</v>
      </c>
      <c r="N113" s="9">
        <f t="shared" si="33"/>
        <v>0.38350515463917528</v>
      </c>
      <c r="O113" s="12">
        <f t="shared" si="34"/>
        <v>0.61649484536082477</v>
      </c>
      <c r="P113" s="11">
        <f t="shared" si="35"/>
        <v>-11160</v>
      </c>
      <c r="R113" s="35">
        <f t="shared" si="36"/>
        <v>-205700</v>
      </c>
      <c r="S113" s="62">
        <f t="shared" si="37"/>
        <v>-0.35343642611683851</v>
      </c>
      <c r="V113" s="13"/>
      <c r="W113" s="11">
        <f t="shared" si="38"/>
        <v>16358.433400749202</v>
      </c>
      <c r="X113" s="11">
        <f t="shared" si="39"/>
        <v>-8.8158673313868355E-2</v>
      </c>
      <c r="Z113" s="35">
        <f t="shared" si="40"/>
        <v>-222490.20687641855</v>
      </c>
      <c r="AA113" s="44">
        <f t="shared" si="41"/>
        <v>-0.38228557882546144</v>
      </c>
      <c r="AB113" s="9">
        <f t="shared" si="42"/>
        <v>-7.5464925455099321E-2</v>
      </c>
      <c r="AC113" s="9"/>
      <c r="AD113" s="17">
        <f t="shared" si="43"/>
        <v>-7.5464925455099321E-2</v>
      </c>
      <c r="AE113" s="102">
        <f t="shared" si="44"/>
        <v>2.8849152708622927E-2</v>
      </c>
      <c r="AF113" s="18">
        <f t="shared" si="45"/>
        <v>8.8877602844083289E-2</v>
      </c>
      <c r="AG113" s="9">
        <f t="shared" si="46"/>
        <v>4.6430891801608754E-3</v>
      </c>
    </row>
    <row r="114" spans="1:33" x14ac:dyDescent="0.2">
      <c r="A114" s="16">
        <v>1984</v>
      </c>
      <c r="B114" s="16">
        <v>97500</v>
      </c>
      <c r="C114" s="16">
        <v>0.04</v>
      </c>
      <c r="D114" s="16">
        <v>0.03</v>
      </c>
      <c r="E114" s="16">
        <v>29840</v>
      </c>
      <c r="F114" s="16">
        <v>20430</v>
      </c>
      <c r="G114" s="16">
        <v>29840</v>
      </c>
      <c r="H114" s="16">
        <v>18680</v>
      </c>
      <c r="I114" s="3">
        <f>Inputs_refs!$B$1-A114</f>
        <v>37.5</v>
      </c>
      <c r="J114" s="9">
        <f t="shared" si="30"/>
        <v>-0.31534852546916892</v>
      </c>
      <c r="K114" s="10">
        <f t="shared" si="31"/>
        <v>0.68465147453083108</v>
      </c>
      <c r="L114" s="11">
        <f t="shared" si="32"/>
        <v>-9410</v>
      </c>
      <c r="N114" s="9">
        <f t="shared" si="33"/>
        <v>0.37399463806970512</v>
      </c>
      <c r="O114" s="12">
        <f t="shared" si="34"/>
        <v>0.62600536193029488</v>
      </c>
      <c r="P114" s="11">
        <f t="shared" si="35"/>
        <v>-11160</v>
      </c>
      <c r="R114" s="35">
        <f t="shared" si="36"/>
        <v>-205700</v>
      </c>
      <c r="S114" s="62">
        <f t="shared" si="37"/>
        <v>-0.34467158176943702</v>
      </c>
      <c r="V114" s="13"/>
      <c r="W114" s="11">
        <f t="shared" si="38"/>
        <v>16973.224701742318</v>
      </c>
      <c r="X114" s="11">
        <f t="shared" si="39"/>
        <v>-9.1369127315721749E-2</v>
      </c>
      <c r="Z114" s="35">
        <f t="shared" si="40"/>
        <v>-223778.91957771609</v>
      </c>
      <c r="AA114" s="44">
        <f t="shared" si="41"/>
        <v>-0.37496467757660201</v>
      </c>
      <c r="AB114" s="9">
        <f t="shared" si="42"/>
        <v>-8.0789198606517856E-2</v>
      </c>
      <c r="AC114" s="9"/>
      <c r="AD114" s="17">
        <f t="shared" si="43"/>
        <v>-8.0789198606517856E-2</v>
      </c>
      <c r="AE114" s="102">
        <f t="shared" si="44"/>
        <v>3.0293095807164994E-2</v>
      </c>
      <c r="AF114" s="18">
        <f t="shared" si="45"/>
        <v>8.5658345570239838E-2</v>
      </c>
      <c r="AG114" s="9">
        <f t="shared" si="46"/>
        <v>4.4675395243883864E-3</v>
      </c>
    </row>
    <row r="115" spans="1:33" x14ac:dyDescent="0.2">
      <c r="A115" s="16">
        <v>1984</v>
      </c>
      <c r="B115" s="16">
        <v>102500</v>
      </c>
      <c r="C115" s="16">
        <v>0.04</v>
      </c>
      <c r="D115" s="16">
        <v>0.03</v>
      </c>
      <c r="E115" s="16">
        <v>30570</v>
      </c>
      <c r="F115" s="16">
        <v>21160</v>
      </c>
      <c r="G115" s="16">
        <v>30570</v>
      </c>
      <c r="H115" s="16">
        <v>19410</v>
      </c>
      <c r="I115" s="3">
        <f>Inputs_refs!$B$1-A115</f>
        <v>37.5</v>
      </c>
      <c r="J115" s="9">
        <f t="shared" si="30"/>
        <v>-0.30781812234216555</v>
      </c>
      <c r="K115" s="10">
        <f t="shared" si="31"/>
        <v>0.69218187765783445</v>
      </c>
      <c r="L115" s="11">
        <f t="shared" si="32"/>
        <v>-9410</v>
      </c>
      <c r="N115" s="9">
        <f t="shared" si="33"/>
        <v>0.36506378802747791</v>
      </c>
      <c r="O115" s="12">
        <f t="shared" si="34"/>
        <v>0.63493621197252204</v>
      </c>
      <c r="P115" s="11">
        <f t="shared" si="35"/>
        <v>-11160</v>
      </c>
      <c r="R115" s="35">
        <f t="shared" si="36"/>
        <v>-205700</v>
      </c>
      <c r="S115" s="62">
        <f t="shared" si="37"/>
        <v>-0.3364409551848217</v>
      </c>
      <c r="V115" s="13"/>
      <c r="W115" s="11">
        <f t="shared" si="38"/>
        <v>17579.708012181469</v>
      </c>
      <c r="X115" s="11">
        <f t="shared" si="39"/>
        <v>-9.4296341464118041E-2</v>
      </c>
      <c r="Z115" s="35">
        <f t="shared" si="40"/>
        <v>-225050.21724250971</v>
      </c>
      <c r="AA115" s="44">
        <f t="shared" si="41"/>
        <v>-0.36808998567633255</v>
      </c>
      <c r="AB115" s="9">
        <f t="shared" si="42"/>
        <v>-8.5981775443737044E-2</v>
      </c>
      <c r="AC115" s="9"/>
      <c r="AD115" s="17">
        <f t="shared" si="43"/>
        <v>-8.5981775443737044E-2</v>
      </c>
      <c r="AE115" s="102">
        <f t="shared" si="44"/>
        <v>3.1649030491510854E-2</v>
      </c>
      <c r="AF115" s="18">
        <f t="shared" si="45"/>
        <v>8.270321361058601E-2</v>
      </c>
      <c r="AG115" s="9">
        <f t="shared" si="46"/>
        <v>4.3069090411097521E-3</v>
      </c>
    </row>
    <row r="116" spans="1:33" x14ac:dyDescent="0.2">
      <c r="A116" s="16">
        <v>1984</v>
      </c>
      <c r="B116" s="16">
        <v>107500</v>
      </c>
      <c r="C116" s="16">
        <v>0.04</v>
      </c>
      <c r="D116" s="16">
        <v>0.03</v>
      </c>
      <c r="E116" s="16">
        <v>31310</v>
      </c>
      <c r="F116" s="16">
        <v>21900</v>
      </c>
      <c r="G116" s="16">
        <v>31310</v>
      </c>
      <c r="H116" s="16">
        <v>20150</v>
      </c>
      <c r="I116" s="3">
        <f>Inputs_refs!$B$1-A116</f>
        <v>37.5</v>
      </c>
      <c r="J116" s="9">
        <f t="shared" si="30"/>
        <v>-0.30054295752155863</v>
      </c>
      <c r="K116" s="10">
        <f t="shared" si="31"/>
        <v>0.69945704247844143</v>
      </c>
      <c r="L116" s="11">
        <f t="shared" si="32"/>
        <v>-9410</v>
      </c>
      <c r="N116" s="9">
        <f t="shared" si="33"/>
        <v>0.35643564356435642</v>
      </c>
      <c r="O116" s="12">
        <f t="shared" si="34"/>
        <v>0.64356435643564358</v>
      </c>
      <c r="P116" s="11">
        <f t="shared" si="35"/>
        <v>-11160</v>
      </c>
      <c r="R116" s="35">
        <f t="shared" si="36"/>
        <v>-205700</v>
      </c>
      <c r="S116" s="62">
        <f t="shared" si="37"/>
        <v>-0.3284893005429575</v>
      </c>
      <c r="V116" s="13"/>
      <c r="W116" s="11">
        <f t="shared" si="38"/>
        <v>18194.499313174583</v>
      </c>
      <c r="X116" s="11">
        <f t="shared" si="39"/>
        <v>-9.7047180487613738E-2</v>
      </c>
      <c r="Z116" s="35">
        <f t="shared" si="40"/>
        <v>-226338.92994380725</v>
      </c>
      <c r="AA116" s="44">
        <f t="shared" si="41"/>
        <v>-0.36144830716034376</v>
      </c>
      <c r="AB116" s="9">
        <f t="shared" si="42"/>
        <v>-9.1185948210196266E-2</v>
      </c>
      <c r="AC116" s="9"/>
      <c r="AD116" s="17">
        <f t="shared" si="43"/>
        <v>-9.1185948210196266E-2</v>
      </c>
      <c r="AE116" s="102">
        <f t="shared" si="44"/>
        <v>3.2959006617386266E-2</v>
      </c>
      <c r="AF116" s="18">
        <f t="shared" si="45"/>
        <v>7.9908675799086754E-2</v>
      </c>
      <c r="AG116" s="9">
        <f t="shared" si="46"/>
        <v>4.1554595062325284E-3</v>
      </c>
    </row>
    <row r="117" spans="1:33" x14ac:dyDescent="0.2">
      <c r="A117" s="16">
        <v>1984</v>
      </c>
      <c r="B117" s="16">
        <v>112500</v>
      </c>
      <c r="C117" s="16">
        <v>0.04</v>
      </c>
      <c r="D117" s="16">
        <v>0.03</v>
      </c>
      <c r="E117" s="16">
        <v>32050</v>
      </c>
      <c r="F117" s="16">
        <v>22640</v>
      </c>
      <c r="G117" s="16">
        <v>32050</v>
      </c>
      <c r="H117" s="16">
        <v>20890</v>
      </c>
      <c r="I117" s="3">
        <f>Inputs_refs!$B$1-A117</f>
        <v>37.5</v>
      </c>
      <c r="J117" s="9">
        <f t="shared" si="30"/>
        <v>-0.29360374414976598</v>
      </c>
      <c r="K117" s="10">
        <f t="shared" si="31"/>
        <v>0.70639625585023402</v>
      </c>
      <c r="L117" s="11">
        <f t="shared" si="32"/>
        <v>-9410</v>
      </c>
      <c r="N117" s="9">
        <f t="shared" si="33"/>
        <v>0.34820592823712948</v>
      </c>
      <c r="O117" s="12">
        <f t="shared" si="34"/>
        <v>0.65179407176287052</v>
      </c>
      <c r="P117" s="11">
        <f t="shared" si="35"/>
        <v>-11160</v>
      </c>
      <c r="R117" s="35">
        <f t="shared" si="36"/>
        <v>-205700</v>
      </c>
      <c r="S117" s="62">
        <f t="shared" si="37"/>
        <v>-0.32090483619344773</v>
      </c>
      <c r="V117" s="13"/>
      <c r="W117" s="11">
        <f t="shared" si="38"/>
        <v>18809.290614167698</v>
      </c>
      <c r="X117" s="11">
        <f t="shared" si="39"/>
        <v>-9.9603130006333293E-2</v>
      </c>
      <c r="Z117" s="35">
        <f t="shared" si="40"/>
        <v>-227627.6426451049</v>
      </c>
      <c r="AA117" s="44">
        <f t="shared" si="41"/>
        <v>-0.35511332705944604</v>
      </c>
      <c r="AB117" s="9">
        <f t="shared" si="42"/>
        <v>-9.633119418317912E-2</v>
      </c>
      <c r="AC117" s="9"/>
      <c r="AD117" s="17">
        <f t="shared" si="43"/>
        <v>-9.633119418317912E-2</v>
      </c>
      <c r="AE117" s="102">
        <f t="shared" si="44"/>
        <v>3.4208490865998309E-2</v>
      </c>
      <c r="AF117" s="18">
        <f t="shared" si="45"/>
        <v>7.729681978798586E-2</v>
      </c>
      <c r="AG117" s="9">
        <f t="shared" si="46"/>
        <v>4.0143049380959583E-3</v>
      </c>
    </row>
    <row r="118" spans="1:33" x14ac:dyDescent="0.2">
      <c r="A118" s="16">
        <v>1984</v>
      </c>
      <c r="B118" s="16">
        <v>117500</v>
      </c>
      <c r="C118" s="16">
        <v>0.04</v>
      </c>
      <c r="D118" s="16">
        <v>0.03</v>
      </c>
      <c r="E118" s="16">
        <v>32790</v>
      </c>
      <c r="F118" s="16">
        <v>23380</v>
      </c>
      <c r="G118" s="16">
        <v>32790</v>
      </c>
      <c r="H118" s="16">
        <v>21630</v>
      </c>
      <c r="I118" s="3">
        <f>Inputs_refs!$B$1-A118</f>
        <v>37.5</v>
      </c>
      <c r="J118" s="9">
        <f t="shared" si="30"/>
        <v>-0.2869777371149741</v>
      </c>
      <c r="K118" s="10">
        <f t="shared" si="31"/>
        <v>0.7130222628850259</v>
      </c>
      <c r="L118" s="11">
        <f t="shared" si="32"/>
        <v>-9410</v>
      </c>
      <c r="N118" s="9">
        <f t="shared" si="33"/>
        <v>0.34034766697163771</v>
      </c>
      <c r="O118" s="12">
        <f t="shared" si="34"/>
        <v>0.65965233302836235</v>
      </c>
      <c r="P118" s="11">
        <f t="shared" si="35"/>
        <v>-11160</v>
      </c>
      <c r="R118" s="35">
        <f t="shared" si="36"/>
        <v>-205700</v>
      </c>
      <c r="S118" s="62">
        <f t="shared" si="37"/>
        <v>-0.31366270204330587</v>
      </c>
      <c r="V118" s="13"/>
      <c r="W118" s="11">
        <f t="shared" si="38"/>
        <v>19424.081915160808</v>
      </c>
      <c r="X118" s="11">
        <f t="shared" si="39"/>
        <v>-0.1019841925491998</v>
      </c>
      <c r="Z118" s="35">
        <f t="shared" si="40"/>
        <v>-228916.35534640244</v>
      </c>
      <c r="AA118" s="44">
        <f t="shared" si="41"/>
        <v>-0.34906428079658808</v>
      </c>
      <c r="AB118" s="9">
        <f t="shared" si="42"/>
        <v>-0.10141850856952019</v>
      </c>
      <c r="AC118" s="9"/>
      <c r="AD118" s="17">
        <f t="shared" si="43"/>
        <v>-0.10141850856952019</v>
      </c>
      <c r="AE118" s="102">
        <f t="shared" si="44"/>
        <v>3.5401578753282203E-2</v>
      </c>
      <c r="AF118" s="18">
        <f t="shared" si="45"/>
        <v>7.4850299401197598E-2</v>
      </c>
      <c r="AG118" s="9">
        <f t="shared" si="46"/>
        <v>3.882429610174376E-3</v>
      </c>
    </row>
    <row r="119" spans="1:33" x14ac:dyDescent="0.2">
      <c r="A119" s="16">
        <v>1984</v>
      </c>
      <c r="B119" s="16">
        <v>122500</v>
      </c>
      <c r="C119" s="16">
        <v>0.04</v>
      </c>
      <c r="D119" s="16">
        <v>0.03</v>
      </c>
      <c r="E119" s="16">
        <v>33530</v>
      </c>
      <c r="F119" s="16">
        <v>24120</v>
      </c>
      <c r="G119" s="16">
        <v>33530</v>
      </c>
      <c r="H119" s="16">
        <v>22370</v>
      </c>
      <c r="I119" s="3">
        <f>Inputs_refs!$B$1-A119</f>
        <v>37.5</v>
      </c>
      <c r="J119" s="9">
        <f t="shared" si="30"/>
        <v>-0.28064419922457501</v>
      </c>
      <c r="K119" s="10">
        <f t="shared" si="31"/>
        <v>0.71935580077542505</v>
      </c>
      <c r="L119" s="11">
        <f t="shared" si="32"/>
        <v>-9410</v>
      </c>
      <c r="N119" s="9">
        <f t="shared" si="33"/>
        <v>0.33283626603042049</v>
      </c>
      <c r="O119" s="12">
        <f t="shared" si="34"/>
        <v>0.66716373396957951</v>
      </c>
      <c r="P119" s="11">
        <f t="shared" si="35"/>
        <v>-11160</v>
      </c>
      <c r="R119" s="35">
        <f t="shared" si="36"/>
        <v>-205700</v>
      </c>
      <c r="S119" s="62">
        <f t="shared" si="37"/>
        <v>-0.30674023262749778</v>
      </c>
      <c r="V119" s="13"/>
      <c r="W119" s="11">
        <f t="shared" si="38"/>
        <v>20038.873216153923</v>
      </c>
      <c r="X119" s="11">
        <f t="shared" si="39"/>
        <v>-0.10420772390907811</v>
      </c>
      <c r="Z119" s="35">
        <f t="shared" si="40"/>
        <v>-230205.06804770004</v>
      </c>
      <c r="AA119" s="44">
        <f t="shared" si="41"/>
        <v>-0.34328223687399351</v>
      </c>
      <c r="AB119" s="9">
        <f t="shared" si="42"/>
        <v>-0.10644886429095655</v>
      </c>
      <c r="AC119" s="9"/>
      <c r="AD119" s="17">
        <f t="shared" si="43"/>
        <v>-0.10644886429095655</v>
      </c>
      <c r="AE119" s="102">
        <f t="shared" si="44"/>
        <v>3.654200424649573E-2</v>
      </c>
      <c r="AF119" s="18">
        <f t="shared" si="45"/>
        <v>7.2553897180762855E-2</v>
      </c>
      <c r="AG119" s="9">
        <f t="shared" si="46"/>
        <v>3.7589472214322184E-3</v>
      </c>
    </row>
    <row r="120" spans="1:33" x14ac:dyDescent="0.2">
      <c r="A120" s="16">
        <v>1984</v>
      </c>
      <c r="B120" s="16">
        <v>127500</v>
      </c>
      <c r="C120" s="16">
        <v>0.04</v>
      </c>
      <c r="D120" s="16">
        <v>0.03</v>
      </c>
      <c r="E120" s="16">
        <v>34270</v>
      </c>
      <c r="F120" s="16">
        <v>24860</v>
      </c>
      <c r="G120" s="16">
        <v>34270</v>
      </c>
      <c r="H120" s="16">
        <v>23110</v>
      </c>
      <c r="I120" s="3">
        <f>Inputs_refs!$B$1-A120</f>
        <v>37.5</v>
      </c>
      <c r="J120" s="9">
        <f t="shared" si="30"/>
        <v>-0.2745841844178582</v>
      </c>
      <c r="K120" s="10">
        <f t="shared" si="31"/>
        <v>0.72541581558214185</v>
      </c>
      <c r="L120" s="11">
        <f t="shared" si="32"/>
        <v>-9410</v>
      </c>
      <c r="N120" s="9">
        <f t="shared" si="33"/>
        <v>0.32564925590895827</v>
      </c>
      <c r="O120" s="12">
        <f t="shared" si="34"/>
        <v>0.67435074409104168</v>
      </c>
      <c r="P120" s="11">
        <f t="shared" si="35"/>
        <v>-11160</v>
      </c>
      <c r="R120" s="35">
        <f t="shared" si="36"/>
        <v>-205700</v>
      </c>
      <c r="S120" s="62">
        <f t="shared" si="37"/>
        <v>-0.30011672016340823</v>
      </c>
      <c r="V120" s="13"/>
      <c r="W120" s="11">
        <f t="shared" si="38"/>
        <v>20653.664517147037</v>
      </c>
      <c r="X120" s="11">
        <f t="shared" si="39"/>
        <v>-0.10628885689541163</v>
      </c>
      <c r="Z120" s="35">
        <f t="shared" si="40"/>
        <v>-231493.7807489977</v>
      </c>
      <c r="AA120" s="44">
        <f t="shared" si="41"/>
        <v>-0.33774989896264618</v>
      </c>
      <c r="AB120" s="9">
        <f t="shared" si="42"/>
        <v>-0.11142321260442492</v>
      </c>
      <c r="AC120" s="9"/>
      <c r="AD120" s="17">
        <f t="shared" si="43"/>
        <v>-0.11142321260442492</v>
      </c>
      <c r="AE120" s="102">
        <f t="shared" si="44"/>
        <v>3.7633178799237943E-2</v>
      </c>
      <c r="AF120" s="18">
        <f t="shared" si="45"/>
        <v>7.0394207562349154E-2</v>
      </c>
      <c r="AG120" s="9">
        <f t="shared" si="46"/>
        <v>3.6430809093555006E-3</v>
      </c>
    </row>
    <row r="121" spans="1:33" x14ac:dyDescent="0.2">
      <c r="A121" s="16">
        <v>1984</v>
      </c>
      <c r="B121" s="16">
        <v>132500</v>
      </c>
      <c r="C121" s="16">
        <v>0.04</v>
      </c>
      <c r="D121" s="16">
        <v>0.03</v>
      </c>
      <c r="E121" s="16">
        <v>35000</v>
      </c>
      <c r="F121" s="16">
        <v>25590</v>
      </c>
      <c r="G121" s="16">
        <v>35000</v>
      </c>
      <c r="H121" s="16">
        <v>23840</v>
      </c>
      <c r="I121" s="3">
        <f>Inputs_refs!$B$1-A121</f>
        <v>37.5</v>
      </c>
      <c r="J121" s="9">
        <f t="shared" si="30"/>
        <v>-0.26885714285714285</v>
      </c>
      <c r="K121" s="10">
        <f t="shared" si="31"/>
        <v>0.73114285714285709</v>
      </c>
      <c r="L121" s="11">
        <f t="shared" si="32"/>
        <v>-9410</v>
      </c>
      <c r="N121" s="9">
        <f t="shared" si="33"/>
        <v>0.31885714285714284</v>
      </c>
      <c r="O121" s="12">
        <f t="shared" si="34"/>
        <v>0.68114285714285716</v>
      </c>
      <c r="P121" s="11">
        <f t="shared" si="35"/>
        <v>-11160</v>
      </c>
      <c r="R121" s="35">
        <f t="shared" si="36"/>
        <v>-205700</v>
      </c>
      <c r="S121" s="62">
        <f t="shared" si="37"/>
        <v>-0.29385714285714287</v>
      </c>
      <c r="V121" s="13"/>
      <c r="W121" s="11">
        <f t="shared" si="38"/>
        <v>21260.147827586192</v>
      </c>
      <c r="X121" s="11">
        <f t="shared" si="39"/>
        <v>-0.10821527568849866</v>
      </c>
      <c r="Z121" s="35">
        <f t="shared" si="40"/>
        <v>-232765.07841379126</v>
      </c>
      <c r="AA121" s="44">
        <f t="shared" si="41"/>
        <v>-0.33252154059113037</v>
      </c>
      <c r="AB121" s="9">
        <f t="shared" si="42"/>
        <v>-0.11627637014207566</v>
      </c>
      <c r="AC121" s="9"/>
      <c r="AD121" s="17">
        <f t="shared" si="43"/>
        <v>-0.11627637014207566</v>
      </c>
      <c r="AE121" s="102">
        <f t="shared" si="44"/>
        <v>3.8664397733987499E-2</v>
      </c>
      <c r="AF121" s="18">
        <f t="shared" si="45"/>
        <v>6.8386088315748342E-2</v>
      </c>
      <c r="AG121" s="9">
        <f t="shared" si="46"/>
        <v>3.5355754806516426E-3</v>
      </c>
    </row>
    <row r="122" spans="1:33" x14ac:dyDescent="0.2">
      <c r="A122" s="16">
        <v>1984</v>
      </c>
      <c r="B122" s="16">
        <v>137500</v>
      </c>
      <c r="C122" s="16">
        <v>0.04</v>
      </c>
      <c r="D122" s="16">
        <v>0.03</v>
      </c>
      <c r="E122" s="16">
        <v>35740</v>
      </c>
      <c r="F122" s="16">
        <v>26330</v>
      </c>
      <c r="G122" s="16">
        <v>35740</v>
      </c>
      <c r="H122" s="16">
        <v>24580</v>
      </c>
      <c r="I122" s="3">
        <f>Inputs_refs!$B$1-A122</f>
        <v>37.5</v>
      </c>
      <c r="J122" s="9">
        <f t="shared" si="30"/>
        <v>-0.2632904308897594</v>
      </c>
      <c r="K122" s="10">
        <f t="shared" si="31"/>
        <v>0.73670956911024066</v>
      </c>
      <c r="L122" s="11">
        <f t="shared" si="32"/>
        <v>-9410</v>
      </c>
      <c r="N122" s="9">
        <f t="shared" si="33"/>
        <v>0.31225517627308336</v>
      </c>
      <c r="O122" s="12">
        <f t="shared" si="34"/>
        <v>0.68774482372691659</v>
      </c>
      <c r="P122" s="11">
        <f t="shared" si="35"/>
        <v>-11160</v>
      </c>
      <c r="R122" s="35">
        <f t="shared" si="36"/>
        <v>-205700</v>
      </c>
      <c r="S122" s="62">
        <f t="shared" si="37"/>
        <v>-0.28777280358142138</v>
      </c>
      <c r="V122" s="13"/>
      <c r="W122" s="11">
        <f t="shared" si="38"/>
        <v>21874.939128579303</v>
      </c>
      <c r="X122" s="11">
        <f t="shared" si="39"/>
        <v>-0.11005129664038639</v>
      </c>
      <c r="Z122" s="35">
        <f t="shared" si="40"/>
        <v>-234053.7911150888</v>
      </c>
      <c r="AA122" s="44">
        <f t="shared" si="41"/>
        <v>-0.32743955108434358</v>
      </c>
      <c r="AB122" s="9">
        <f t="shared" si="42"/>
        <v>-0.12114219974820525</v>
      </c>
      <c r="AC122" s="9"/>
      <c r="AD122" s="17">
        <f t="shared" si="43"/>
        <v>-0.12114219974820525</v>
      </c>
      <c r="AE122" s="102">
        <f t="shared" si="44"/>
        <v>3.9666747502922206E-2</v>
      </c>
      <c r="AF122" s="18">
        <f t="shared" si="45"/>
        <v>6.6464109380934291E-2</v>
      </c>
      <c r="AG122" s="9">
        <f t="shared" si="46"/>
        <v>3.4328875898953504E-3</v>
      </c>
    </row>
    <row r="123" spans="1:33" x14ac:dyDescent="0.2">
      <c r="A123" s="16">
        <v>1984</v>
      </c>
      <c r="B123" s="16">
        <v>142500</v>
      </c>
      <c r="C123" s="16">
        <v>0.04</v>
      </c>
      <c r="D123" s="16">
        <v>0.03</v>
      </c>
      <c r="E123" s="16">
        <v>36480</v>
      </c>
      <c r="F123" s="16">
        <v>27070</v>
      </c>
      <c r="G123" s="16">
        <v>36480</v>
      </c>
      <c r="H123" s="16">
        <v>25320</v>
      </c>
      <c r="I123" s="3">
        <f>Inputs_refs!$B$1-A123</f>
        <v>37.5</v>
      </c>
      <c r="J123" s="9">
        <f t="shared" si="30"/>
        <v>-0.25794956140350878</v>
      </c>
      <c r="K123" s="10">
        <f t="shared" si="31"/>
        <v>0.74205043859649122</v>
      </c>
      <c r="L123" s="11">
        <f t="shared" si="32"/>
        <v>-9410</v>
      </c>
      <c r="N123" s="9">
        <f t="shared" si="33"/>
        <v>0.30592105263157893</v>
      </c>
      <c r="O123" s="12">
        <f t="shared" si="34"/>
        <v>0.69407894736842102</v>
      </c>
      <c r="P123" s="11">
        <f t="shared" si="35"/>
        <v>-11160</v>
      </c>
      <c r="R123" s="35">
        <f t="shared" si="36"/>
        <v>-205700</v>
      </c>
      <c r="S123" s="62">
        <f t="shared" si="37"/>
        <v>-0.28193530701754388</v>
      </c>
      <c r="V123" s="13"/>
      <c r="W123" s="11">
        <f t="shared" si="38"/>
        <v>22489.730429572417</v>
      </c>
      <c r="X123" s="11">
        <f t="shared" si="39"/>
        <v>-0.11177999883205304</v>
      </c>
      <c r="Z123" s="35">
        <f t="shared" si="40"/>
        <v>-235342.50381638645</v>
      </c>
      <c r="AA123" s="44">
        <f t="shared" si="41"/>
        <v>-0.32256373878342443</v>
      </c>
      <c r="AB123" s="9">
        <f t="shared" si="42"/>
        <v>-0.12595473973334392</v>
      </c>
      <c r="AC123" s="9"/>
      <c r="AD123" s="17">
        <f t="shared" si="43"/>
        <v>-0.12595473973334392</v>
      </c>
      <c r="AE123" s="102">
        <f t="shared" si="44"/>
        <v>4.0628431765880546E-2</v>
      </c>
      <c r="AF123" s="18">
        <f t="shared" si="45"/>
        <v>6.4647210934613966E-2</v>
      </c>
      <c r="AG123" s="9">
        <f t="shared" si="46"/>
        <v>3.3359984682603816E-3</v>
      </c>
    </row>
    <row r="124" spans="1:33" x14ac:dyDescent="0.2">
      <c r="A124" s="16">
        <v>1984</v>
      </c>
      <c r="B124" s="16">
        <v>147500</v>
      </c>
      <c r="C124" s="16">
        <v>0.04</v>
      </c>
      <c r="D124" s="16">
        <v>0.03</v>
      </c>
      <c r="E124" s="16">
        <v>37220</v>
      </c>
      <c r="F124" s="16">
        <v>27810</v>
      </c>
      <c r="G124" s="16">
        <v>37220</v>
      </c>
      <c r="H124" s="16">
        <v>26060</v>
      </c>
      <c r="I124" s="3">
        <f>Inputs_refs!$B$1-A124</f>
        <v>37.5</v>
      </c>
      <c r="J124" s="9">
        <f t="shared" si="30"/>
        <v>-0.25282106394411608</v>
      </c>
      <c r="K124" s="10">
        <f t="shared" si="31"/>
        <v>0.74717893605588392</v>
      </c>
      <c r="L124" s="11">
        <f t="shared" si="32"/>
        <v>-9410</v>
      </c>
      <c r="N124" s="9">
        <f t="shared" si="33"/>
        <v>0.29983879634605048</v>
      </c>
      <c r="O124" s="12">
        <f t="shared" si="34"/>
        <v>0.70016120365394952</v>
      </c>
      <c r="P124" s="11">
        <f t="shared" si="35"/>
        <v>-11160</v>
      </c>
      <c r="R124" s="35">
        <f t="shared" si="36"/>
        <v>-205700</v>
      </c>
      <c r="S124" s="62">
        <f t="shared" si="37"/>
        <v>-0.27632993014508328</v>
      </c>
      <c r="V124" s="13"/>
      <c r="W124" s="11">
        <f t="shared" si="38"/>
        <v>23104.521730565531</v>
      </c>
      <c r="X124" s="11">
        <f t="shared" si="39"/>
        <v>-0.11341052453700953</v>
      </c>
      <c r="Z124" s="35">
        <f t="shared" si="40"/>
        <v>-236631.21651768405</v>
      </c>
      <c r="AA124" s="44">
        <f t="shared" si="41"/>
        <v>-0.31788180617636225</v>
      </c>
      <c r="AB124" s="9">
        <f t="shared" si="42"/>
        <v>-0.13071486075622013</v>
      </c>
      <c r="AC124" s="9"/>
      <c r="AD124" s="17">
        <f t="shared" si="43"/>
        <v>-0.13071486075622013</v>
      </c>
      <c r="AE124" s="102">
        <f t="shared" si="44"/>
        <v>4.1551876031278967E-2</v>
      </c>
      <c r="AF124" s="18">
        <f t="shared" si="45"/>
        <v>6.2927004674577486E-2</v>
      </c>
      <c r="AG124" s="9">
        <f t="shared" si="46"/>
        <v>3.2444302518774837E-3</v>
      </c>
    </row>
    <row r="125" spans="1:33" x14ac:dyDescent="0.2">
      <c r="A125" s="16">
        <v>1984</v>
      </c>
      <c r="B125" s="16">
        <v>200000</v>
      </c>
      <c r="C125" s="16">
        <v>0.04</v>
      </c>
      <c r="D125" s="16">
        <v>0.03</v>
      </c>
      <c r="E125" s="16">
        <v>44970</v>
      </c>
      <c r="F125" s="16">
        <v>35560</v>
      </c>
      <c r="G125" s="16">
        <v>44970</v>
      </c>
      <c r="H125" s="16">
        <v>33810</v>
      </c>
      <c r="I125" s="3">
        <f>Inputs_refs!$B$1-A125</f>
        <v>37.5</v>
      </c>
      <c r="J125" s="9">
        <f t="shared" si="30"/>
        <v>-0.20925061151879029</v>
      </c>
      <c r="K125" s="10">
        <f t="shared" si="31"/>
        <v>0.79074938848120968</v>
      </c>
      <c r="L125" s="11">
        <f t="shared" si="32"/>
        <v>-9410</v>
      </c>
      <c r="N125" s="9">
        <f t="shared" si="33"/>
        <v>0.24816544362908605</v>
      </c>
      <c r="O125" s="12">
        <f t="shared" si="34"/>
        <v>0.7518345563709139</v>
      </c>
      <c r="P125" s="11">
        <f t="shared" si="35"/>
        <v>-11160</v>
      </c>
      <c r="R125" s="35">
        <f t="shared" si="36"/>
        <v>-205700</v>
      </c>
      <c r="S125" s="62">
        <f t="shared" si="37"/>
        <v>-0.22870802757393818</v>
      </c>
      <c r="V125" s="13"/>
      <c r="W125" s="11">
        <f t="shared" si="38"/>
        <v>29543.214409885302</v>
      </c>
      <c r="X125" s="11">
        <f t="shared" si="39"/>
        <v>-0.12619892310306707</v>
      </c>
      <c r="Z125" s="35">
        <f t="shared" si="40"/>
        <v>-250127.86980830086</v>
      </c>
      <c r="AA125" s="44">
        <f t="shared" si="41"/>
        <v>-0.27810525884845549</v>
      </c>
      <c r="AB125" s="9">
        <f t="shared" si="42"/>
        <v>-0.1776206299695855</v>
      </c>
      <c r="AC125" s="9"/>
      <c r="AD125" s="17">
        <f t="shared" si="43"/>
        <v>-0.1776206299695855</v>
      </c>
      <c r="AE125" s="102">
        <f t="shared" si="44"/>
        <v>4.9397231274517311E-2</v>
      </c>
      <c r="AF125" s="18">
        <f t="shared" si="45"/>
        <v>4.9212598425196853E-2</v>
      </c>
      <c r="AG125" s="9">
        <f t="shared" si="46"/>
        <v>2.5200590027927294E-3</v>
      </c>
    </row>
    <row r="126" spans="1:33" x14ac:dyDescent="0.2">
      <c r="A126" s="16">
        <v>1979</v>
      </c>
      <c r="B126" s="16">
        <v>2500</v>
      </c>
      <c r="C126" s="16">
        <v>0.04</v>
      </c>
      <c r="D126" s="16">
        <v>0.03</v>
      </c>
      <c r="E126" s="16">
        <v>900</v>
      </c>
      <c r="F126" s="16">
        <v>720</v>
      </c>
      <c r="G126" s="16">
        <v>900</v>
      </c>
      <c r="H126" s="16">
        <v>590</v>
      </c>
      <c r="I126" s="3">
        <f>Inputs_refs!$B$1-A126</f>
        <v>42.5</v>
      </c>
      <c r="J126" s="9">
        <f t="shared" si="30"/>
        <v>-0.2</v>
      </c>
      <c r="K126" s="10">
        <f t="shared" si="31"/>
        <v>0.8</v>
      </c>
      <c r="L126" s="11">
        <f t="shared" si="32"/>
        <v>-180</v>
      </c>
      <c r="N126" s="9">
        <f t="shared" si="33"/>
        <v>0.34444444444444444</v>
      </c>
      <c r="O126" s="12">
        <f t="shared" si="34"/>
        <v>0.65555555555555556</v>
      </c>
      <c r="P126" s="11">
        <f t="shared" si="35"/>
        <v>-310</v>
      </c>
      <c r="R126" s="35">
        <f t="shared" si="36"/>
        <v>-4900</v>
      </c>
      <c r="S126" s="62">
        <f t="shared" si="37"/>
        <v>-0.2722222222222222</v>
      </c>
      <c r="V126" s="13"/>
      <c r="W126" s="11">
        <f t="shared" si="38"/>
        <v>598.17531988519181</v>
      </c>
      <c r="X126" s="11">
        <f t="shared" si="39"/>
        <v>1.3856474381681036E-2</v>
      </c>
      <c r="Z126" s="35">
        <f t="shared" si="40"/>
        <v>-4853.8826282895534</v>
      </c>
      <c r="AA126" s="44">
        <f t="shared" si="41"/>
        <v>-0.26966014601608629</v>
      </c>
      <c r="AB126" s="9">
        <f t="shared" si="42"/>
        <v>9.5011303820294029E-3</v>
      </c>
      <c r="AC126" s="9"/>
      <c r="AD126" s="17">
        <f t="shared" si="43"/>
        <v>9.5011303820294029E-3</v>
      </c>
      <c r="AE126" s="102">
        <f t="shared" si="44"/>
        <v>-2.5620762061359104E-3</v>
      </c>
      <c r="AF126" s="18">
        <f t="shared" si="45"/>
        <v>0.18055555555555555</v>
      </c>
      <c r="AG126" s="9">
        <f t="shared" si="46"/>
        <v>9.9070325581446239E-3</v>
      </c>
    </row>
    <row r="127" spans="1:33" x14ac:dyDescent="0.2">
      <c r="A127" s="16">
        <v>1979</v>
      </c>
      <c r="B127" s="16">
        <v>7500</v>
      </c>
      <c r="C127" s="16">
        <v>0.04</v>
      </c>
      <c r="D127" s="16">
        <v>0.03</v>
      </c>
      <c r="E127" s="16">
        <v>2700</v>
      </c>
      <c r="F127" s="16">
        <v>2180</v>
      </c>
      <c r="G127" s="16">
        <v>2700</v>
      </c>
      <c r="H127" s="16">
        <v>1800</v>
      </c>
      <c r="I127" s="3">
        <f>Inputs_refs!$B$1-A127</f>
        <v>42.5</v>
      </c>
      <c r="J127" s="9">
        <f t="shared" si="30"/>
        <v>-0.19259259259259259</v>
      </c>
      <c r="K127" s="10">
        <f t="shared" si="31"/>
        <v>0.80740740740740746</v>
      </c>
      <c r="L127" s="11">
        <f t="shared" si="32"/>
        <v>-520</v>
      </c>
      <c r="N127" s="9">
        <f t="shared" si="33"/>
        <v>0.33333333333333331</v>
      </c>
      <c r="O127" s="12">
        <f t="shared" si="34"/>
        <v>0.66666666666666663</v>
      </c>
      <c r="P127" s="11">
        <f t="shared" si="35"/>
        <v>-900</v>
      </c>
      <c r="R127" s="35">
        <f t="shared" si="36"/>
        <v>-14200</v>
      </c>
      <c r="S127" s="62">
        <f t="shared" si="37"/>
        <v>-0.26296296296296295</v>
      </c>
      <c r="V127" s="13"/>
      <c r="W127" s="11">
        <f t="shared" si="38"/>
        <v>1811.1419407634974</v>
      </c>
      <c r="X127" s="11">
        <f t="shared" si="39"/>
        <v>6.1899670908318665E-3</v>
      </c>
      <c r="Z127" s="35">
        <f t="shared" si="40"/>
        <v>-14196.477957876705</v>
      </c>
      <c r="AA127" s="44">
        <f t="shared" si="41"/>
        <v>-0.26289773996067972</v>
      </c>
      <c r="AB127" s="9">
        <f t="shared" si="42"/>
        <v>2.4809267014999994E-4</v>
      </c>
      <c r="AC127" s="9"/>
      <c r="AD127" s="17">
        <f t="shared" si="43"/>
        <v>2.4809267014999994E-4</v>
      </c>
      <c r="AE127" s="102">
        <f t="shared" si="44"/>
        <v>-6.5223002283232301E-5</v>
      </c>
      <c r="AF127" s="18">
        <f t="shared" si="45"/>
        <v>0.1743119266055046</v>
      </c>
      <c r="AG127" s="9">
        <f t="shared" si="46"/>
        <v>9.5311980314375377E-3</v>
      </c>
    </row>
    <row r="128" spans="1:33" x14ac:dyDescent="0.2">
      <c r="A128" s="16">
        <v>1979</v>
      </c>
      <c r="B128" s="16">
        <v>12500</v>
      </c>
      <c r="C128" s="16">
        <v>0.04</v>
      </c>
      <c r="D128" s="16">
        <v>0.03</v>
      </c>
      <c r="E128" s="16">
        <v>4510</v>
      </c>
      <c r="F128" s="16">
        <v>3640</v>
      </c>
      <c r="G128" s="16">
        <v>4510</v>
      </c>
      <c r="H128" s="16">
        <v>3020</v>
      </c>
      <c r="I128" s="3">
        <f>Inputs_refs!$B$1-A128</f>
        <v>42.5</v>
      </c>
      <c r="J128" s="9">
        <f t="shared" si="30"/>
        <v>-0.19290465631929046</v>
      </c>
      <c r="K128" s="10">
        <f t="shared" si="31"/>
        <v>0.80709534368070956</v>
      </c>
      <c r="L128" s="11">
        <f t="shared" si="32"/>
        <v>-870</v>
      </c>
      <c r="N128" s="9">
        <f t="shared" si="33"/>
        <v>0.3303769401330377</v>
      </c>
      <c r="O128" s="12">
        <f t="shared" si="34"/>
        <v>0.66962305986696236</v>
      </c>
      <c r="P128" s="11">
        <f t="shared" si="35"/>
        <v>-1490</v>
      </c>
      <c r="R128" s="35">
        <f t="shared" si="36"/>
        <v>-23600</v>
      </c>
      <c r="S128" s="62">
        <f t="shared" si="37"/>
        <v>-0.2616407982261641</v>
      </c>
      <c r="V128" s="13"/>
      <c r="W128" s="11">
        <f t="shared" si="38"/>
        <v>3024.1085616418027</v>
      </c>
      <c r="X128" s="11">
        <f t="shared" si="39"/>
        <v>1.3604508747690994E-3</v>
      </c>
      <c r="Z128" s="35">
        <f t="shared" si="40"/>
        <v>-23739.073287463863</v>
      </c>
      <c r="AA128" s="44">
        <f t="shared" si="41"/>
        <v>-0.26318263068141756</v>
      </c>
      <c r="AB128" s="9">
        <f t="shared" si="42"/>
        <v>-5.8584126591540216E-3</v>
      </c>
      <c r="AC128" s="9"/>
      <c r="AD128" s="17">
        <f t="shared" si="43"/>
        <v>-5.8584126591540216E-3</v>
      </c>
      <c r="AE128" s="102">
        <f t="shared" si="44"/>
        <v>1.5418324552534668E-3</v>
      </c>
      <c r="AF128" s="18">
        <f t="shared" si="45"/>
        <v>0.17032967032967034</v>
      </c>
      <c r="AG128" s="9">
        <f t="shared" si="46"/>
        <v>9.2928941886154526E-3</v>
      </c>
    </row>
    <row r="129" spans="1:33" x14ac:dyDescent="0.2">
      <c r="A129" s="16">
        <v>1979</v>
      </c>
      <c r="B129" s="16">
        <v>17500</v>
      </c>
      <c r="C129" s="16">
        <v>0.04</v>
      </c>
      <c r="D129" s="16">
        <v>0.03</v>
      </c>
      <c r="E129" s="16">
        <v>6310</v>
      </c>
      <c r="F129" s="16">
        <v>5090</v>
      </c>
      <c r="G129" s="16">
        <v>6310</v>
      </c>
      <c r="H129" s="16">
        <v>4220</v>
      </c>
      <c r="I129" s="3">
        <f>Inputs_refs!$B$1-A129</f>
        <v>42.5</v>
      </c>
      <c r="J129" s="9">
        <f t="shared" si="30"/>
        <v>-0.19334389857369255</v>
      </c>
      <c r="K129" s="10">
        <f t="shared" si="31"/>
        <v>0.8066561014263075</v>
      </c>
      <c r="L129" s="11">
        <f t="shared" si="32"/>
        <v>-1220</v>
      </c>
      <c r="N129" s="9">
        <f t="shared" si="33"/>
        <v>0.33122028526148972</v>
      </c>
      <c r="O129" s="12">
        <f t="shared" si="34"/>
        <v>0.66877971473851028</v>
      </c>
      <c r="P129" s="11">
        <f t="shared" si="35"/>
        <v>-2090</v>
      </c>
      <c r="R129" s="35">
        <f t="shared" si="36"/>
        <v>-33100</v>
      </c>
      <c r="S129" s="62">
        <f t="shared" si="37"/>
        <v>-0.26228209191759111</v>
      </c>
      <c r="V129" s="13"/>
      <c r="W129" s="11">
        <f t="shared" si="38"/>
        <v>4228.767191966147</v>
      </c>
      <c r="X129" s="11">
        <f t="shared" si="39"/>
        <v>2.0775336412670706E-3</v>
      </c>
      <c r="Z129" s="35">
        <f t="shared" si="40"/>
        <v>-33264.253580546996</v>
      </c>
      <c r="AA129" s="44">
        <f t="shared" si="41"/>
        <v>-0.26358362583634704</v>
      </c>
      <c r="AB129" s="9">
        <f t="shared" si="42"/>
        <v>-4.9378405605665513E-3</v>
      </c>
      <c r="AC129" s="9"/>
      <c r="AD129" s="17">
        <f t="shared" si="43"/>
        <v>-4.9378405605665513E-3</v>
      </c>
      <c r="AE129" s="102">
        <f t="shared" si="44"/>
        <v>1.3015339187559261E-3</v>
      </c>
      <c r="AF129" s="18">
        <f t="shared" si="45"/>
        <v>0.17092337917485265</v>
      </c>
      <c r="AG129" s="9">
        <f t="shared" si="46"/>
        <v>9.3283535496901937E-3</v>
      </c>
    </row>
    <row r="130" spans="1:33" x14ac:dyDescent="0.2">
      <c r="A130" s="16">
        <v>1979</v>
      </c>
      <c r="B130" s="16">
        <v>22500</v>
      </c>
      <c r="C130" s="16">
        <v>0.04</v>
      </c>
      <c r="D130" s="16">
        <v>0.03</v>
      </c>
      <c r="E130" s="16">
        <v>8130</v>
      </c>
      <c r="F130" s="16">
        <v>6560</v>
      </c>
      <c r="G130" s="16">
        <v>8130</v>
      </c>
      <c r="H130" s="16">
        <v>5440</v>
      </c>
      <c r="I130" s="3">
        <f>Inputs_refs!$B$1-A130</f>
        <v>42.5</v>
      </c>
      <c r="J130" s="9">
        <f t="shared" si="30"/>
        <v>-0.19311193111931119</v>
      </c>
      <c r="K130" s="10">
        <f t="shared" si="31"/>
        <v>0.80688806888068876</v>
      </c>
      <c r="L130" s="11">
        <f t="shared" si="32"/>
        <v>-1570</v>
      </c>
      <c r="N130" s="9">
        <f t="shared" si="33"/>
        <v>0.33087330873308735</v>
      </c>
      <c r="O130" s="12">
        <f t="shared" si="34"/>
        <v>0.66912669126691271</v>
      </c>
      <c r="P130" s="11">
        <f t="shared" si="35"/>
        <v>-2690</v>
      </c>
      <c r="R130" s="35">
        <f t="shared" si="36"/>
        <v>-42600</v>
      </c>
      <c r="S130" s="62">
        <f t="shared" si="37"/>
        <v>-0.26199261992619927</v>
      </c>
      <c r="V130" s="13"/>
      <c r="W130" s="11">
        <f t="shared" si="38"/>
        <v>5450.0418033984142</v>
      </c>
      <c r="X130" s="11">
        <f t="shared" si="39"/>
        <v>1.8459197423555571E-3</v>
      </c>
      <c r="Z130" s="35">
        <f t="shared" si="40"/>
        <v>-42824.263946638166</v>
      </c>
      <c r="AA130" s="44">
        <f t="shared" si="41"/>
        <v>-0.26337185699039461</v>
      </c>
      <c r="AB130" s="9">
        <f t="shared" si="42"/>
        <v>-5.2368429943737884E-3</v>
      </c>
      <c r="AC130" s="9"/>
      <c r="AD130" s="17">
        <f t="shared" si="43"/>
        <v>-5.2368429943737884E-3</v>
      </c>
      <c r="AE130" s="102">
        <f t="shared" si="44"/>
        <v>1.3792370641953489E-3</v>
      </c>
      <c r="AF130" s="18">
        <f t="shared" si="45"/>
        <v>0.17073170731707318</v>
      </c>
      <c r="AG130" s="9">
        <f t="shared" si="46"/>
        <v>9.3169032795100692E-3</v>
      </c>
    </row>
    <row r="131" spans="1:33" x14ac:dyDescent="0.2">
      <c r="A131" s="16">
        <v>1979</v>
      </c>
      <c r="B131" s="16">
        <v>27500</v>
      </c>
      <c r="C131" s="16">
        <v>0.04</v>
      </c>
      <c r="D131" s="16">
        <v>0.03</v>
      </c>
      <c r="E131" s="16">
        <v>9940</v>
      </c>
      <c r="F131" s="16">
        <v>7930</v>
      </c>
      <c r="G131" s="16">
        <v>9940</v>
      </c>
      <c r="H131" s="16">
        <v>6590</v>
      </c>
      <c r="I131" s="3">
        <f>Inputs_refs!$B$1-A131</f>
        <v>42.5</v>
      </c>
      <c r="J131" s="9">
        <f t="shared" ref="J131:J194" si="47">-(E131-F131)/E131</f>
        <v>-0.2022132796780684</v>
      </c>
      <c r="K131" s="10">
        <f t="shared" ref="K131:K194" si="48">F131/E131</f>
        <v>0.79778672032193154</v>
      </c>
      <c r="L131" s="11">
        <f t="shared" ref="L131:L194" si="49">F131-E131</f>
        <v>-2010</v>
      </c>
      <c r="N131" s="9">
        <f t="shared" ref="N131:N194" si="50">(G131-H131)/G131</f>
        <v>0.33702213279678067</v>
      </c>
      <c r="O131" s="12">
        <f t="shared" ref="O131:O194" si="51">H131/G131</f>
        <v>0.66297786720321927</v>
      </c>
      <c r="P131" s="11">
        <f t="shared" ref="P131:P194" si="52">H131-G131</f>
        <v>-3350</v>
      </c>
      <c r="R131" s="35">
        <f t="shared" ref="R131:R194" si="53">20*(L131+P131)/2</f>
        <v>-53600</v>
      </c>
      <c r="S131" s="62">
        <f t="shared" ref="S131:S194" si="54">(R131)/(E131*20)</f>
        <v>-0.26961770623742454</v>
      </c>
      <c r="V131" s="13"/>
      <c r="W131" s="11">
        <f t="shared" ref="W131:W194" si="55">F131*$V$2^(19)</f>
        <v>6588.2365092910704</v>
      </c>
      <c r="X131" s="11">
        <f t="shared" ref="X131:X194" si="56">(W131-H131)/H131</f>
        <v>-2.6760101804697522E-4</v>
      </c>
      <c r="Z131" s="35">
        <f t="shared" ref="Z131:Z194" si="57">-(E131*20-F131*(1-$V$2^(20))/(1-$V$2))</f>
        <v>-54010.123947689106</v>
      </c>
      <c r="AA131" s="44">
        <f t="shared" ref="AA131:AA194" si="58">(Z131)/(E131*20)</f>
        <v>-0.27168070396221883</v>
      </c>
      <c r="AB131" s="9">
        <f t="shared" ref="AB131:AB194" si="59">(R131-Z131)/Z131</f>
        <v>-7.5934642935892331E-3</v>
      </c>
      <c r="AC131" s="9"/>
      <c r="AD131" s="17">
        <f t="shared" ref="AD131:AD194" si="60">(R131-Z131)/Z131</f>
        <v>-7.5934642935892331E-3</v>
      </c>
      <c r="AE131" s="102">
        <f t="shared" ref="AE131:AE194" si="61">S131-AA131</f>
        <v>2.062997724794291E-3</v>
      </c>
      <c r="AF131" s="18">
        <f t="shared" ref="AF131:AF194" si="62">(F131-H131)/F131</f>
        <v>0.16897856242118536</v>
      </c>
      <c r="AG131" s="9">
        <f t="shared" ref="AG131:AG194" si="63">1-(1-AF131)^(1/20)</f>
        <v>9.2122888059702479E-3</v>
      </c>
    </row>
    <row r="132" spans="1:33" x14ac:dyDescent="0.2">
      <c r="A132" s="16">
        <v>1979</v>
      </c>
      <c r="B132" s="16">
        <v>32500</v>
      </c>
      <c r="C132" s="16">
        <v>0.04</v>
      </c>
      <c r="D132" s="16">
        <v>0.03</v>
      </c>
      <c r="E132" s="16">
        <v>11740</v>
      </c>
      <c r="F132" s="16">
        <v>8940</v>
      </c>
      <c r="G132" s="16">
        <v>11740</v>
      </c>
      <c r="H132" s="16">
        <v>7470</v>
      </c>
      <c r="I132" s="3">
        <f>Inputs_refs!$B$1-A132</f>
        <v>42.5</v>
      </c>
      <c r="J132" s="9">
        <f t="shared" si="47"/>
        <v>-0.23850085178875638</v>
      </c>
      <c r="K132" s="10">
        <f t="shared" si="48"/>
        <v>0.76149914821124365</v>
      </c>
      <c r="L132" s="11">
        <f t="shared" si="49"/>
        <v>-2800</v>
      </c>
      <c r="N132" s="9">
        <f t="shared" si="50"/>
        <v>0.3637137989778535</v>
      </c>
      <c r="O132" s="12">
        <f t="shared" si="51"/>
        <v>0.6362862010221465</v>
      </c>
      <c r="P132" s="11">
        <f t="shared" si="52"/>
        <v>-4270</v>
      </c>
      <c r="R132" s="35">
        <f t="shared" si="53"/>
        <v>-70700</v>
      </c>
      <c r="S132" s="62">
        <f t="shared" si="54"/>
        <v>-0.30110732538330492</v>
      </c>
      <c r="V132" s="13"/>
      <c r="W132" s="11">
        <f t="shared" si="55"/>
        <v>7427.3435552411311</v>
      </c>
      <c r="X132" s="11">
        <f t="shared" si="56"/>
        <v>-5.7103674375995886E-3</v>
      </c>
      <c r="Z132" s="35">
        <f t="shared" si="57"/>
        <v>-71569.042634595302</v>
      </c>
      <c r="AA132" s="44">
        <f t="shared" si="58"/>
        <v>-0.30480852910815714</v>
      </c>
      <c r="AB132" s="9">
        <f t="shared" si="59"/>
        <v>-1.2142717054806892E-2</v>
      </c>
      <c r="AC132" s="9"/>
      <c r="AD132" s="17">
        <f t="shared" si="60"/>
        <v>-1.2142717054806892E-2</v>
      </c>
      <c r="AE132" s="102">
        <f t="shared" si="61"/>
        <v>3.70120372485222E-3</v>
      </c>
      <c r="AF132" s="18">
        <f t="shared" si="62"/>
        <v>0.16442953020134229</v>
      </c>
      <c r="AG132" s="9">
        <f t="shared" si="63"/>
        <v>8.9418115779825724E-3</v>
      </c>
    </row>
    <row r="133" spans="1:33" x14ac:dyDescent="0.2">
      <c r="A133" s="16">
        <v>1979</v>
      </c>
      <c r="B133" s="16">
        <v>37500</v>
      </c>
      <c r="C133" s="16">
        <v>0.04</v>
      </c>
      <c r="D133" s="16">
        <v>0.03</v>
      </c>
      <c r="E133" s="16">
        <v>13560</v>
      </c>
      <c r="F133" s="16">
        <v>9700</v>
      </c>
      <c r="G133" s="16">
        <v>13560</v>
      </c>
      <c r="H133" s="16">
        <v>8180</v>
      </c>
      <c r="I133" s="3">
        <f>Inputs_refs!$B$1-A133</f>
        <v>42.5</v>
      </c>
      <c r="J133" s="9">
        <f t="shared" si="47"/>
        <v>-0.28466076696165193</v>
      </c>
      <c r="K133" s="10">
        <f t="shared" si="48"/>
        <v>0.71533923303834812</v>
      </c>
      <c r="L133" s="11">
        <f t="shared" si="49"/>
        <v>-3860</v>
      </c>
      <c r="N133" s="9">
        <f t="shared" si="50"/>
        <v>0.39675516224188789</v>
      </c>
      <c r="O133" s="12">
        <f t="shared" si="51"/>
        <v>0.60324483775811211</v>
      </c>
      <c r="P133" s="11">
        <f t="shared" si="52"/>
        <v>-5380</v>
      </c>
      <c r="R133" s="35">
        <f t="shared" si="53"/>
        <v>-92400</v>
      </c>
      <c r="S133" s="62">
        <f t="shared" si="54"/>
        <v>-0.34070796460176989</v>
      </c>
      <c r="V133" s="13"/>
      <c r="W133" s="11">
        <f t="shared" si="55"/>
        <v>8058.750837342167</v>
      </c>
      <c r="X133" s="11">
        <f t="shared" si="56"/>
        <v>-1.482263602173998E-2</v>
      </c>
      <c r="Z133" s="35">
        <f t="shared" si="57"/>
        <v>-94092.585408900923</v>
      </c>
      <c r="AA133" s="44">
        <f t="shared" si="58"/>
        <v>-0.34694906124226005</v>
      </c>
      <c r="AB133" s="9">
        <f t="shared" si="59"/>
        <v>-1.7988509950549285E-2</v>
      </c>
      <c r="AC133" s="9"/>
      <c r="AD133" s="17">
        <f t="shared" si="60"/>
        <v>-1.7988509950549285E-2</v>
      </c>
      <c r="AE133" s="102">
        <f t="shared" si="61"/>
        <v>6.2410966404901624E-3</v>
      </c>
      <c r="AF133" s="18">
        <f t="shared" si="62"/>
        <v>0.15670103092783505</v>
      </c>
      <c r="AG133" s="9">
        <f t="shared" si="63"/>
        <v>8.4854800924903939E-3</v>
      </c>
    </row>
    <row r="134" spans="1:33" x14ac:dyDescent="0.2">
      <c r="A134" s="16">
        <v>1979</v>
      </c>
      <c r="B134" s="16">
        <v>42500</v>
      </c>
      <c r="C134" s="16">
        <v>0.04</v>
      </c>
      <c r="D134" s="16">
        <v>0.03</v>
      </c>
      <c r="E134" s="16">
        <v>15360</v>
      </c>
      <c r="F134" s="16">
        <v>10320</v>
      </c>
      <c r="G134" s="16">
        <v>15360</v>
      </c>
      <c r="H134" s="16">
        <v>8800</v>
      </c>
      <c r="I134" s="3">
        <f>Inputs_refs!$B$1-A134</f>
        <v>42.5</v>
      </c>
      <c r="J134" s="9">
        <f t="shared" si="47"/>
        <v>-0.328125</v>
      </c>
      <c r="K134" s="10">
        <f t="shared" si="48"/>
        <v>0.671875</v>
      </c>
      <c r="L134" s="11">
        <f t="shared" si="49"/>
        <v>-5040</v>
      </c>
      <c r="N134" s="9">
        <f t="shared" si="50"/>
        <v>0.42708333333333331</v>
      </c>
      <c r="O134" s="12">
        <f t="shared" si="51"/>
        <v>0.57291666666666663</v>
      </c>
      <c r="P134" s="11">
        <f t="shared" si="52"/>
        <v>-6560</v>
      </c>
      <c r="R134" s="35">
        <f t="shared" si="53"/>
        <v>-116000</v>
      </c>
      <c r="S134" s="62">
        <f t="shared" si="54"/>
        <v>-0.37760416666666669</v>
      </c>
      <c r="V134" s="13"/>
      <c r="W134" s="11">
        <f t="shared" si="55"/>
        <v>8573.846251687748</v>
      </c>
      <c r="X134" s="11">
        <f t="shared" si="56"/>
        <v>-2.5699289580937725E-2</v>
      </c>
      <c r="Z134" s="35">
        <f t="shared" si="57"/>
        <v>-118772.3176721503</v>
      </c>
      <c r="AA134" s="44">
        <f t="shared" si="58"/>
        <v>-0.3866286382556976</v>
      </c>
      <c r="AB134" s="9">
        <f t="shared" si="59"/>
        <v>-2.3341446277092809E-2</v>
      </c>
      <c r="AC134" s="9"/>
      <c r="AD134" s="17">
        <f t="shared" si="60"/>
        <v>-2.3341446277092809E-2</v>
      </c>
      <c r="AE134" s="102">
        <f t="shared" si="61"/>
        <v>9.0244715890309135E-3</v>
      </c>
      <c r="AF134" s="18">
        <f t="shared" si="62"/>
        <v>0.14728682170542637</v>
      </c>
      <c r="AG134" s="9">
        <f t="shared" si="63"/>
        <v>7.9349526568026629E-3</v>
      </c>
    </row>
    <row r="135" spans="1:33" x14ac:dyDescent="0.2">
      <c r="A135" s="16">
        <v>1979</v>
      </c>
      <c r="B135" s="16">
        <v>47500</v>
      </c>
      <c r="C135" s="16">
        <v>0.04</v>
      </c>
      <c r="D135" s="16">
        <v>0.03</v>
      </c>
      <c r="E135" s="16">
        <v>17170</v>
      </c>
      <c r="F135" s="16">
        <v>10950</v>
      </c>
      <c r="G135" s="16">
        <v>17170</v>
      </c>
      <c r="H135" s="16">
        <v>9430</v>
      </c>
      <c r="I135" s="3">
        <f>Inputs_refs!$B$1-A135</f>
        <v>42.5</v>
      </c>
      <c r="J135" s="9">
        <f t="shared" si="47"/>
        <v>-0.36225975538730343</v>
      </c>
      <c r="K135" s="10">
        <f t="shared" si="48"/>
        <v>0.63774024461269652</v>
      </c>
      <c r="L135" s="11">
        <f t="shared" si="49"/>
        <v>-6220</v>
      </c>
      <c r="N135" s="9">
        <f t="shared" si="50"/>
        <v>0.45078625509609782</v>
      </c>
      <c r="O135" s="12">
        <f t="shared" si="51"/>
        <v>0.54921374490390218</v>
      </c>
      <c r="P135" s="11">
        <f t="shared" si="52"/>
        <v>-7740</v>
      </c>
      <c r="R135" s="35">
        <f t="shared" si="53"/>
        <v>-139600</v>
      </c>
      <c r="S135" s="62">
        <f t="shared" si="54"/>
        <v>-0.40652300524170065</v>
      </c>
      <c r="V135" s="13"/>
      <c r="W135" s="11">
        <f t="shared" si="55"/>
        <v>9097.2496565872916</v>
      </c>
      <c r="X135" s="11">
        <f t="shared" si="56"/>
        <v>-3.5286356671549141E-2</v>
      </c>
      <c r="Z135" s="35">
        <f t="shared" si="57"/>
        <v>-143469.46497190362</v>
      </c>
      <c r="AA135" s="44">
        <f t="shared" si="58"/>
        <v>-0.41779110358737226</v>
      </c>
      <c r="AB135" s="9">
        <f t="shared" si="59"/>
        <v>-2.6970651717850916E-2</v>
      </c>
      <c r="AC135" s="9"/>
      <c r="AD135" s="17">
        <f t="shared" si="60"/>
        <v>-2.6970651717850916E-2</v>
      </c>
      <c r="AE135" s="102">
        <f t="shared" si="61"/>
        <v>1.1268098345671607E-2</v>
      </c>
      <c r="AF135" s="18">
        <f t="shared" si="62"/>
        <v>0.13881278538812786</v>
      </c>
      <c r="AG135" s="9">
        <f t="shared" si="63"/>
        <v>7.444320736619825E-3</v>
      </c>
    </row>
    <row r="136" spans="1:33" x14ac:dyDescent="0.2">
      <c r="A136" s="16">
        <v>1979</v>
      </c>
      <c r="B136" s="16">
        <v>52500</v>
      </c>
      <c r="C136" s="16">
        <v>0.04</v>
      </c>
      <c r="D136" s="16">
        <v>0.03</v>
      </c>
      <c r="E136" s="16">
        <v>18670</v>
      </c>
      <c r="F136" s="16">
        <v>11570</v>
      </c>
      <c r="G136" s="16">
        <v>18670</v>
      </c>
      <c r="H136" s="16">
        <v>10050</v>
      </c>
      <c r="I136" s="3">
        <f>Inputs_refs!$B$1-A136</f>
        <v>42.5</v>
      </c>
      <c r="J136" s="9">
        <f t="shared" si="47"/>
        <v>-0.38028923406534548</v>
      </c>
      <c r="K136" s="10">
        <f t="shared" si="48"/>
        <v>0.61971076593465457</v>
      </c>
      <c r="L136" s="11">
        <f t="shared" si="49"/>
        <v>-7100</v>
      </c>
      <c r="N136" s="9">
        <f t="shared" si="50"/>
        <v>0.46170326727370115</v>
      </c>
      <c r="O136" s="12">
        <f t="shared" si="51"/>
        <v>0.53829673272629885</v>
      </c>
      <c r="P136" s="11">
        <f t="shared" si="52"/>
        <v>-8620</v>
      </c>
      <c r="R136" s="35">
        <f t="shared" si="53"/>
        <v>-157200</v>
      </c>
      <c r="S136" s="62">
        <f t="shared" si="54"/>
        <v>-0.42099625066952329</v>
      </c>
      <c r="V136" s="13"/>
      <c r="W136" s="11">
        <f t="shared" si="55"/>
        <v>9612.3450709328736</v>
      </c>
      <c r="X136" s="11">
        <f t="shared" si="56"/>
        <v>-4.3547754136032478E-2</v>
      </c>
      <c r="Z136" s="35">
        <f t="shared" si="57"/>
        <v>-162149.19723515297</v>
      </c>
      <c r="AA136" s="44">
        <f t="shared" si="58"/>
        <v>-0.43425066211878138</v>
      </c>
      <c r="AB136" s="9">
        <f t="shared" si="59"/>
        <v>-3.0522489901541203E-2</v>
      </c>
      <c r="AC136" s="9"/>
      <c r="AD136" s="17">
        <f t="shared" si="60"/>
        <v>-3.0522489901541203E-2</v>
      </c>
      <c r="AE136" s="102">
        <f t="shared" si="61"/>
        <v>1.3254411449258097E-2</v>
      </c>
      <c r="AF136" s="18">
        <f t="shared" si="62"/>
        <v>0.1313742437337943</v>
      </c>
      <c r="AG136" s="9">
        <f t="shared" si="63"/>
        <v>7.0174075326931984E-3</v>
      </c>
    </row>
    <row r="137" spans="1:33" x14ac:dyDescent="0.2">
      <c r="A137" s="16">
        <v>1979</v>
      </c>
      <c r="B137" s="16">
        <v>57500</v>
      </c>
      <c r="C137" s="16">
        <v>0.04</v>
      </c>
      <c r="D137" s="16">
        <v>0.03</v>
      </c>
      <c r="E137" s="16">
        <v>19660</v>
      </c>
      <c r="F137" s="16">
        <v>12200</v>
      </c>
      <c r="G137" s="16">
        <v>19660</v>
      </c>
      <c r="H137" s="16">
        <v>10680</v>
      </c>
      <c r="I137" s="3">
        <f>Inputs_refs!$B$1-A137</f>
        <v>42.5</v>
      </c>
      <c r="J137" s="9">
        <f t="shared" si="47"/>
        <v>-0.37945066124109866</v>
      </c>
      <c r="K137" s="10">
        <f t="shared" si="48"/>
        <v>0.62054933875890128</v>
      </c>
      <c r="L137" s="11">
        <f t="shared" si="49"/>
        <v>-7460</v>
      </c>
      <c r="N137" s="9">
        <f t="shared" si="50"/>
        <v>0.45676500508647</v>
      </c>
      <c r="O137" s="12">
        <f t="shared" si="51"/>
        <v>0.54323499491353</v>
      </c>
      <c r="P137" s="11">
        <f t="shared" si="52"/>
        <v>-8980</v>
      </c>
      <c r="R137" s="35">
        <f t="shared" si="53"/>
        <v>-164400</v>
      </c>
      <c r="S137" s="62">
        <f t="shared" si="54"/>
        <v>-0.41810783316378436</v>
      </c>
      <c r="V137" s="13"/>
      <c r="W137" s="11">
        <f t="shared" si="55"/>
        <v>10135.748475832415</v>
      </c>
      <c r="X137" s="11">
        <f t="shared" si="56"/>
        <v>-5.0959880540036015E-2</v>
      </c>
      <c r="Z137" s="35">
        <f t="shared" si="57"/>
        <v>-170446.34453490633</v>
      </c>
      <c r="AA137" s="44">
        <f t="shared" si="58"/>
        <v>-0.43348510817626229</v>
      </c>
      <c r="AB137" s="9">
        <f t="shared" si="59"/>
        <v>-3.5473594645897923E-2</v>
      </c>
      <c r="AC137" s="9"/>
      <c r="AD137" s="17">
        <f t="shared" si="60"/>
        <v>-3.5473594645897923E-2</v>
      </c>
      <c r="AE137" s="102">
        <f t="shared" si="61"/>
        <v>1.5377275012477931E-2</v>
      </c>
      <c r="AF137" s="18">
        <f t="shared" si="62"/>
        <v>0.12459016393442623</v>
      </c>
      <c r="AG137" s="9">
        <f t="shared" si="63"/>
        <v>6.6310726701285239E-3</v>
      </c>
    </row>
    <row r="138" spans="1:33" x14ac:dyDescent="0.2">
      <c r="A138" s="16">
        <v>1979</v>
      </c>
      <c r="B138" s="16">
        <v>62500</v>
      </c>
      <c r="C138" s="16">
        <v>0.04</v>
      </c>
      <c r="D138" s="16">
        <v>0.03</v>
      </c>
      <c r="E138" s="16">
        <v>20300</v>
      </c>
      <c r="F138" s="16">
        <v>12800</v>
      </c>
      <c r="G138" s="16">
        <v>20300</v>
      </c>
      <c r="H138" s="16">
        <v>11280</v>
      </c>
      <c r="I138" s="3">
        <f>Inputs_refs!$B$1-A138</f>
        <v>42.5</v>
      </c>
      <c r="J138" s="9">
        <f t="shared" si="47"/>
        <v>-0.36945812807881773</v>
      </c>
      <c r="K138" s="10">
        <f t="shared" si="48"/>
        <v>0.63054187192118227</v>
      </c>
      <c r="L138" s="11">
        <f t="shared" si="49"/>
        <v>-7500</v>
      </c>
      <c r="N138" s="9">
        <f t="shared" si="50"/>
        <v>0.44433497536945815</v>
      </c>
      <c r="O138" s="12">
        <f t="shared" si="51"/>
        <v>0.5556650246305419</v>
      </c>
      <c r="P138" s="11">
        <f t="shared" si="52"/>
        <v>-9020</v>
      </c>
      <c r="R138" s="35">
        <f t="shared" si="53"/>
        <v>-165200</v>
      </c>
      <c r="S138" s="62">
        <f t="shared" si="54"/>
        <v>-0.40689655172413791</v>
      </c>
      <c r="V138" s="13"/>
      <c r="W138" s="11">
        <f t="shared" si="55"/>
        <v>10634.227909070076</v>
      </c>
      <c r="X138" s="11">
        <f t="shared" si="56"/>
        <v>-5.7249298841305335E-2</v>
      </c>
      <c r="Z138" s="35">
        <f t="shared" si="57"/>
        <v>-172291.24672514762</v>
      </c>
      <c r="AA138" s="44">
        <f t="shared" si="58"/>
        <v>-0.42436267666292515</v>
      </c>
      <c r="AB138" s="9">
        <f t="shared" si="59"/>
        <v>-4.1158485180968749E-2</v>
      </c>
      <c r="AC138" s="9"/>
      <c r="AD138" s="17">
        <f t="shared" si="60"/>
        <v>-4.1158485180968749E-2</v>
      </c>
      <c r="AE138" s="102">
        <f t="shared" si="61"/>
        <v>1.7466124938787242E-2</v>
      </c>
      <c r="AF138" s="18">
        <f t="shared" si="62"/>
        <v>0.11874999999999999</v>
      </c>
      <c r="AG138" s="9">
        <f t="shared" si="63"/>
        <v>6.3007626624337343E-3</v>
      </c>
    </row>
    <row r="139" spans="1:33" x14ac:dyDescent="0.2">
      <c r="A139" s="16">
        <v>1979</v>
      </c>
      <c r="B139" s="16">
        <v>67500</v>
      </c>
      <c r="C139" s="16">
        <v>0.04</v>
      </c>
      <c r="D139" s="16">
        <v>0.03</v>
      </c>
      <c r="E139" s="16">
        <v>20880</v>
      </c>
      <c r="F139" s="16">
        <v>13380</v>
      </c>
      <c r="G139" s="16">
        <v>20880</v>
      </c>
      <c r="H139" s="16">
        <v>11860</v>
      </c>
      <c r="I139" s="3">
        <f>Inputs_refs!$B$1-A139</f>
        <v>42.5</v>
      </c>
      <c r="J139" s="9">
        <f t="shared" si="47"/>
        <v>-0.35919540229885055</v>
      </c>
      <c r="K139" s="10">
        <f t="shared" si="48"/>
        <v>0.64080459770114939</v>
      </c>
      <c r="L139" s="11">
        <f t="shared" si="49"/>
        <v>-7500</v>
      </c>
      <c r="N139" s="9">
        <f t="shared" si="50"/>
        <v>0.43199233716475094</v>
      </c>
      <c r="O139" s="12">
        <f t="shared" si="51"/>
        <v>0.56800766283524906</v>
      </c>
      <c r="P139" s="11">
        <f t="shared" si="52"/>
        <v>-9020</v>
      </c>
      <c r="R139" s="35">
        <f t="shared" si="53"/>
        <v>-165200</v>
      </c>
      <c r="S139" s="62">
        <f t="shared" si="54"/>
        <v>-0.39559386973180077</v>
      </c>
      <c r="V139" s="13"/>
      <c r="W139" s="11">
        <f t="shared" si="55"/>
        <v>11116.091361199813</v>
      </c>
      <c r="X139" s="11">
        <f t="shared" si="56"/>
        <v>-6.2724168532899402E-2</v>
      </c>
      <c r="Z139" s="35">
        <f t="shared" si="57"/>
        <v>-173301.31884238089</v>
      </c>
      <c r="AA139" s="44">
        <f t="shared" si="58"/>
        <v>-0.4149935796034025</v>
      </c>
      <c r="AB139" s="9">
        <f t="shared" si="59"/>
        <v>-4.6747012062551656E-2</v>
      </c>
      <c r="AC139" s="9"/>
      <c r="AD139" s="17">
        <f t="shared" si="60"/>
        <v>-4.6747012062551656E-2</v>
      </c>
      <c r="AE139" s="102">
        <f t="shared" si="61"/>
        <v>1.9399709871601722E-2</v>
      </c>
      <c r="AF139" s="18">
        <f t="shared" si="62"/>
        <v>0.11360239162929746</v>
      </c>
      <c r="AG139" s="9">
        <f t="shared" si="63"/>
        <v>6.0113422018648333E-3</v>
      </c>
    </row>
    <row r="140" spans="1:33" x14ac:dyDescent="0.2">
      <c r="A140" s="16">
        <v>1979</v>
      </c>
      <c r="B140" s="16">
        <v>72500</v>
      </c>
      <c r="C140" s="16">
        <v>0.04</v>
      </c>
      <c r="D140" s="16">
        <v>0.03</v>
      </c>
      <c r="E140" s="16">
        <v>21470</v>
      </c>
      <c r="F140" s="16">
        <v>13970</v>
      </c>
      <c r="G140" s="16">
        <v>21470</v>
      </c>
      <c r="H140" s="16">
        <v>12450</v>
      </c>
      <c r="I140" s="3">
        <f>Inputs_refs!$B$1-A140</f>
        <v>42.5</v>
      </c>
      <c r="J140" s="9">
        <f t="shared" si="47"/>
        <v>-0.34932463903120631</v>
      </c>
      <c r="K140" s="10">
        <f t="shared" si="48"/>
        <v>0.65067536096879364</v>
      </c>
      <c r="L140" s="11">
        <f t="shared" si="49"/>
        <v>-7500</v>
      </c>
      <c r="N140" s="9">
        <f t="shared" si="50"/>
        <v>0.42012109920819751</v>
      </c>
      <c r="O140" s="12">
        <f t="shared" si="51"/>
        <v>0.57987890079180249</v>
      </c>
      <c r="P140" s="11">
        <f t="shared" si="52"/>
        <v>-9020</v>
      </c>
      <c r="R140" s="35">
        <f t="shared" si="53"/>
        <v>-165200</v>
      </c>
      <c r="S140" s="62">
        <f t="shared" si="54"/>
        <v>-0.38472286911970188</v>
      </c>
      <c r="V140" s="13"/>
      <c r="W140" s="11">
        <f t="shared" si="55"/>
        <v>11606.262803883512</v>
      </c>
      <c r="X140" s="11">
        <f t="shared" si="56"/>
        <v>-6.7770055912970931E-2</v>
      </c>
      <c r="Z140" s="35">
        <f t="shared" si="57"/>
        <v>-174328.80599611814</v>
      </c>
      <c r="AA140" s="44">
        <f t="shared" si="58"/>
        <v>-0.40598231484890113</v>
      </c>
      <c r="AB140" s="9">
        <f t="shared" si="59"/>
        <v>-5.2365447832651464E-2</v>
      </c>
      <c r="AC140" s="9"/>
      <c r="AD140" s="17">
        <f t="shared" si="60"/>
        <v>-5.2365447832651464E-2</v>
      </c>
      <c r="AE140" s="102">
        <f t="shared" si="61"/>
        <v>2.1259445729199244E-2</v>
      </c>
      <c r="AF140" s="18">
        <f t="shared" si="62"/>
        <v>0.10880458124552612</v>
      </c>
      <c r="AG140" s="9">
        <f t="shared" si="63"/>
        <v>5.7430229490048612E-3</v>
      </c>
    </row>
    <row r="141" spans="1:33" x14ac:dyDescent="0.2">
      <c r="A141" s="16">
        <v>1979</v>
      </c>
      <c r="B141" s="16">
        <v>77500</v>
      </c>
      <c r="C141" s="16">
        <v>0.04</v>
      </c>
      <c r="D141" s="16">
        <v>0.03</v>
      </c>
      <c r="E141" s="16">
        <v>22050</v>
      </c>
      <c r="F141" s="16">
        <v>14550</v>
      </c>
      <c r="G141" s="16">
        <v>22050</v>
      </c>
      <c r="H141" s="16">
        <v>13030</v>
      </c>
      <c r="I141" s="3">
        <f>Inputs_refs!$B$1-A141</f>
        <v>42.5</v>
      </c>
      <c r="J141" s="9">
        <f t="shared" si="47"/>
        <v>-0.3401360544217687</v>
      </c>
      <c r="K141" s="10">
        <f t="shared" si="48"/>
        <v>0.65986394557823125</v>
      </c>
      <c r="L141" s="11">
        <f t="shared" si="49"/>
        <v>-7500</v>
      </c>
      <c r="N141" s="9">
        <f t="shared" si="50"/>
        <v>0.40907029478458051</v>
      </c>
      <c r="O141" s="12">
        <f t="shared" si="51"/>
        <v>0.59092970521541954</v>
      </c>
      <c r="P141" s="11">
        <f t="shared" si="52"/>
        <v>-9020</v>
      </c>
      <c r="R141" s="35">
        <f t="shared" si="53"/>
        <v>-165200</v>
      </c>
      <c r="S141" s="62">
        <f t="shared" si="54"/>
        <v>-0.3746031746031746</v>
      </c>
      <c r="V141" s="13"/>
      <c r="W141" s="11">
        <f t="shared" si="55"/>
        <v>12088.126256013251</v>
      </c>
      <c r="X141" s="11">
        <f t="shared" si="56"/>
        <v>-7.2285014887701393E-2</v>
      </c>
      <c r="Z141" s="35">
        <f t="shared" si="57"/>
        <v>-175338.87811335141</v>
      </c>
      <c r="AA141" s="44">
        <f t="shared" si="58"/>
        <v>-0.39759382792143177</v>
      </c>
      <c r="AB141" s="9">
        <f t="shared" si="59"/>
        <v>-5.7824472372846637E-2</v>
      </c>
      <c r="AC141" s="9"/>
      <c r="AD141" s="17">
        <f t="shared" si="60"/>
        <v>-5.7824472372846637E-2</v>
      </c>
      <c r="AE141" s="102">
        <f t="shared" si="61"/>
        <v>2.299065331825717E-2</v>
      </c>
      <c r="AF141" s="18">
        <f t="shared" si="62"/>
        <v>0.10446735395189004</v>
      </c>
      <c r="AG141" s="9">
        <f t="shared" si="63"/>
        <v>5.5016403626767518E-3</v>
      </c>
    </row>
    <row r="142" spans="1:33" x14ac:dyDescent="0.2">
      <c r="A142" s="16">
        <v>1979</v>
      </c>
      <c r="B142" s="16">
        <v>82500</v>
      </c>
      <c r="C142" s="16">
        <v>0.04</v>
      </c>
      <c r="D142" s="16">
        <v>0.03</v>
      </c>
      <c r="E142" s="16">
        <v>22640</v>
      </c>
      <c r="F142" s="16">
        <v>15130</v>
      </c>
      <c r="G142" s="16">
        <v>22640</v>
      </c>
      <c r="H142" s="16">
        <v>13610</v>
      </c>
      <c r="I142" s="3">
        <f>Inputs_refs!$B$1-A142</f>
        <v>42.5</v>
      </c>
      <c r="J142" s="9">
        <f t="shared" si="47"/>
        <v>-0.33171378091872794</v>
      </c>
      <c r="K142" s="10">
        <f t="shared" si="48"/>
        <v>0.66828621908127206</v>
      </c>
      <c r="L142" s="11">
        <f t="shared" si="49"/>
        <v>-7510</v>
      </c>
      <c r="N142" s="9">
        <f t="shared" si="50"/>
        <v>0.39885159010600707</v>
      </c>
      <c r="O142" s="12">
        <f t="shared" si="51"/>
        <v>0.60114840989399299</v>
      </c>
      <c r="P142" s="11">
        <f t="shared" si="52"/>
        <v>-9030</v>
      </c>
      <c r="R142" s="35">
        <f t="shared" si="53"/>
        <v>-165400</v>
      </c>
      <c r="S142" s="62">
        <f t="shared" si="54"/>
        <v>-0.36528268551236748</v>
      </c>
      <c r="V142" s="13"/>
      <c r="W142" s="11">
        <f t="shared" si="55"/>
        <v>12569.989708142988</v>
      </c>
      <c r="X142" s="11">
        <f t="shared" si="56"/>
        <v>-7.6415157373770165E-2</v>
      </c>
      <c r="Z142" s="35">
        <f t="shared" si="57"/>
        <v>-176548.95023058465</v>
      </c>
      <c r="AA142" s="44">
        <f t="shared" si="58"/>
        <v>-0.38990492542090249</v>
      </c>
      <c r="AB142" s="9">
        <f t="shared" si="59"/>
        <v>-6.3149343091665991E-2</v>
      </c>
      <c r="AC142" s="9"/>
      <c r="AD142" s="17">
        <f t="shared" si="60"/>
        <v>-6.3149343091665991E-2</v>
      </c>
      <c r="AE142" s="102">
        <f t="shared" si="61"/>
        <v>2.4622239908535015E-2</v>
      </c>
      <c r="AF142" s="18">
        <f t="shared" si="62"/>
        <v>0.10046265697290152</v>
      </c>
      <c r="AG142" s="9">
        <f t="shared" si="63"/>
        <v>5.279748431037512E-3</v>
      </c>
    </row>
    <row r="143" spans="1:33" x14ac:dyDescent="0.2">
      <c r="A143" s="16">
        <v>1979</v>
      </c>
      <c r="B143" s="16">
        <v>87500</v>
      </c>
      <c r="C143" s="16">
        <v>0.04</v>
      </c>
      <c r="D143" s="16">
        <v>0.03</v>
      </c>
      <c r="E143" s="16">
        <v>23220</v>
      </c>
      <c r="F143" s="16">
        <v>15720</v>
      </c>
      <c r="G143" s="16">
        <v>23220</v>
      </c>
      <c r="H143" s="16">
        <v>14200</v>
      </c>
      <c r="I143" s="3">
        <f>Inputs_refs!$B$1-A143</f>
        <v>42.5</v>
      </c>
      <c r="J143" s="9">
        <f t="shared" si="47"/>
        <v>-0.32299741602067183</v>
      </c>
      <c r="K143" s="10">
        <f t="shared" si="48"/>
        <v>0.67700258397932822</v>
      </c>
      <c r="L143" s="11">
        <f t="shared" si="49"/>
        <v>-7500</v>
      </c>
      <c r="N143" s="9">
        <f t="shared" si="50"/>
        <v>0.38845822566752797</v>
      </c>
      <c r="O143" s="12">
        <f t="shared" si="51"/>
        <v>0.61154177433247203</v>
      </c>
      <c r="P143" s="11">
        <f t="shared" si="52"/>
        <v>-9020</v>
      </c>
      <c r="R143" s="35">
        <f t="shared" si="53"/>
        <v>-165200</v>
      </c>
      <c r="S143" s="62">
        <f t="shared" si="54"/>
        <v>-0.35572782084409993</v>
      </c>
      <c r="V143" s="13"/>
      <c r="W143" s="11">
        <f t="shared" si="55"/>
        <v>13060.161150826687</v>
      </c>
      <c r="X143" s="11">
        <f t="shared" si="56"/>
        <v>-8.0270341491078381E-2</v>
      </c>
      <c r="Z143" s="35">
        <f t="shared" si="57"/>
        <v>-177376.43738432194</v>
      </c>
      <c r="AA143" s="44">
        <f t="shared" si="58"/>
        <v>-0.38194753958725652</v>
      </c>
      <c r="AB143" s="9">
        <f t="shared" si="59"/>
        <v>-6.8647434596621315E-2</v>
      </c>
      <c r="AC143" s="9"/>
      <c r="AD143" s="17">
        <f t="shared" si="60"/>
        <v>-6.8647434596621315E-2</v>
      </c>
      <c r="AE143" s="102">
        <f t="shared" si="61"/>
        <v>2.6219718743156595E-2</v>
      </c>
      <c r="AF143" s="18">
        <f t="shared" si="62"/>
        <v>9.6692111959287536E-2</v>
      </c>
      <c r="AG143" s="9">
        <f t="shared" si="63"/>
        <v>5.0716864671564998E-3</v>
      </c>
    </row>
    <row r="144" spans="1:33" x14ac:dyDescent="0.2">
      <c r="A144" s="16">
        <v>1979</v>
      </c>
      <c r="B144" s="16">
        <v>92500</v>
      </c>
      <c r="C144" s="16">
        <v>0.04</v>
      </c>
      <c r="D144" s="16">
        <v>0.03</v>
      </c>
      <c r="E144" s="16">
        <v>23800</v>
      </c>
      <c r="F144" s="16">
        <v>16300</v>
      </c>
      <c r="G144" s="16">
        <v>23800</v>
      </c>
      <c r="H144" s="16">
        <v>14780</v>
      </c>
      <c r="I144" s="3">
        <f>Inputs_refs!$B$1-A144</f>
        <v>42.5</v>
      </c>
      <c r="J144" s="9">
        <f t="shared" si="47"/>
        <v>-0.31512605042016806</v>
      </c>
      <c r="K144" s="10">
        <f t="shared" si="48"/>
        <v>0.68487394957983194</v>
      </c>
      <c r="L144" s="11">
        <f t="shared" si="49"/>
        <v>-7500</v>
      </c>
      <c r="N144" s="9">
        <f t="shared" si="50"/>
        <v>0.37899159663865545</v>
      </c>
      <c r="O144" s="12">
        <f t="shared" si="51"/>
        <v>0.62100840336134455</v>
      </c>
      <c r="P144" s="11">
        <f t="shared" si="52"/>
        <v>-9020</v>
      </c>
      <c r="R144" s="35">
        <f t="shared" si="53"/>
        <v>-165200</v>
      </c>
      <c r="S144" s="62">
        <f t="shared" si="54"/>
        <v>-0.34705882352941175</v>
      </c>
      <c r="V144" s="13"/>
      <c r="W144" s="11">
        <f t="shared" si="55"/>
        <v>13542.024602956424</v>
      </c>
      <c r="X144" s="11">
        <f t="shared" si="56"/>
        <v>-8.3760175713367788E-2</v>
      </c>
      <c r="Z144" s="35">
        <f t="shared" si="57"/>
        <v>-178386.50950155518</v>
      </c>
      <c r="AA144" s="44">
        <f t="shared" si="58"/>
        <v>-0.37476157458309911</v>
      </c>
      <c r="AB144" s="9">
        <f t="shared" si="59"/>
        <v>-7.3921001864999308E-2</v>
      </c>
      <c r="AC144" s="9"/>
      <c r="AD144" s="17">
        <f t="shared" si="60"/>
        <v>-7.3921001864999308E-2</v>
      </c>
      <c r="AE144" s="102">
        <f t="shared" si="61"/>
        <v>2.7702751053687358E-2</v>
      </c>
      <c r="AF144" s="18">
        <f t="shared" si="62"/>
        <v>9.3251533742331291E-2</v>
      </c>
      <c r="AG144" s="9">
        <f t="shared" si="63"/>
        <v>4.8825510208884149E-3</v>
      </c>
    </row>
    <row r="145" spans="1:33" x14ac:dyDescent="0.2">
      <c r="A145" s="16">
        <v>1979</v>
      </c>
      <c r="B145" s="16">
        <v>97500</v>
      </c>
      <c r="C145" s="16">
        <v>0.04</v>
      </c>
      <c r="D145" s="16">
        <v>0.03</v>
      </c>
      <c r="E145" s="16">
        <v>24390</v>
      </c>
      <c r="F145" s="16">
        <v>16890</v>
      </c>
      <c r="G145" s="16">
        <v>24390</v>
      </c>
      <c r="H145" s="16">
        <v>15370</v>
      </c>
      <c r="I145" s="3">
        <f>Inputs_refs!$B$1-A145</f>
        <v>42.5</v>
      </c>
      <c r="J145" s="9">
        <f t="shared" si="47"/>
        <v>-0.30750307503075031</v>
      </c>
      <c r="K145" s="10">
        <f t="shared" si="48"/>
        <v>0.69249692496924964</v>
      </c>
      <c r="L145" s="11">
        <f t="shared" si="49"/>
        <v>-7500</v>
      </c>
      <c r="N145" s="9">
        <f t="shared" si="50"/>
        <v>0.36982369823698236</v>
      </c>
      <c r="O145" s="12">
        <f t="shared" si="51"/>
        <v>0.63017630176301764</v>
      </c>
      <c r="P145" s="11">
        <f t="shared" si="52"/>
        <v>-9020</v>
      </c>
      <c r="R145" s="35">
        <f t="shared" si="53"/>
        <v>-165200</v>
      </c>
      <c r="S145" s="62">
        <f t="shared" si="54"/>
        <v>-0.33866338663386636</v>
      </c>
      <c r="V145" s="13"/>
      <c r="W145" s="11">
        <f t="shared" si="55"/>
        <v>14032.196045640123</v>
      </c>
      <c r="X145" s="11">
        <f t="shared" si="56"/>
        <v>-8.7039944981124079E-2</v>
      </c>
      <c r="Z145" s="35">
        <f t="shared" si="57"/>
        <v>-179413.99665529246</v>
      </c>
      <c r="AA145" s="44">
        <f t="shared" si="58"/>
        <v>-0.36780237116706122</v>
      </c>
      <c r="AB145" s="9">
        <f t="shared" si="59"/>
        <v>-7.9224569544603399E-2</v>
      </c>
      <c r="AC145" s="9"/>
      <c r="AD145" s="17">
        <f t="shared" si="60"/>
        <v>-7.9224569544603399E-2</v>
      </c>
      <c r="AE145" s="102">
        <f t="shared" si="61"/>
        <v>2.9138984533194856E-2</v>
      </c>
      <c r="AF145" s="18">
        <f t="shared" si="62"/>
        <v>8.9994079336885732E-2</v>
      </c>
      <c r="AG145" s="9">
        <f t="shared" si="63"/>
        <v>4.7041095188703475E-3</v>
      </c>
    </row>
    <row r="146" spans="1:33" x14ac:dyDescent="0.2">
      <c r="A146" s="16">
        <v>1979</v>
      </c>
      <c r="B146" s="16">
        <v>102500</v>
      </c>
      <c r="C146" s="16">
        <v>0.04</v>
      </c>
      <c r="D146" s="16">
        <v>0.03</v>
      </c>
      <c r="E146" s="16">
        <v>24970</v>
      </c>
      <c r="F146" s="16">
        <v>17470</v>
      </c>
      <c r="G146" s="16">
        <v>24970</v>
      </c>
      <c r="H146" s="16">
        <v>15950</v>
      </c>
      <c r="I146" s="3">
        <f>Inputs_refs!$B$1-A146</f>
        <v>42.5</v>
      </c>
      <c r="J146" s="9">
        <f t="shared" si="47"/>
        <v>-0.30036043251902284</v>
      </c>
      <c r="K146" s="10">
        <f t="shared" si="48"/>
        <v>0.69963956748097722</v>
      </c>
      <c r="L146" s="11">
        <f t="shared" si="49"/>
        <v>-7500</v>
      </c>
      <c r="N146" s="9">
        <f t="shared" si="50"/>
        <v>0.36123348017621143</v>
      </c>
      <c r="O146" s="12">
        <f t="shared" si="51"/>
        <v>0.63876651982378851</v>
      </c>
      <c r="P146" s="11">
        <f t="shared" si="52"/>
        <v>-9020</v>
      </c>
      <c r="R146" s="35">
        <f t="shared" si="53"/>
        <v>-165200</v>
      </c>
      <c r="S146" s="62">
        <f t="shared" si="54"/>
        <v>-0.33079695634761713</v>
      </c>
      <c r="V146" s="13"/>
      <c r="W146" s="11">
        <f t="shared" si="55"/>
        <v>14514.059497769862</v>
      </c>
      <c r="X146" s="11">
        <f t="shared" si="56"/>
        <v>-9.0027617694679499E-2</v>
      </c>
      <c r="Z146" s="35">
        <f t="shared" si="57"/>
        <v>-180424.0687725257</v>
      </c>
      <c r="AA146" s="44">
        <f t="shared" si="58"/>
        <v>-0.36128167555571827</v>
      </c>
      <c r="AB146" s="9">
        <f t="shared" si="59"/>
        <v>-8.4379367321107471E-2</v>
      </c>
      <c r="AC146" s="9"/>
      <c r="AD146" s="17">
        <f t="shared" si="60"/>
        <v>-8.4379367321107471E-2</v>
      </c>
      <c r="AE146" s="102">
        <f t="shared" si="61"/>
        <v>3.0484719208101141E-2</v>
      </c>
      <c r="AF146" s="18">
        <f t="shared" si="62"/>
        <v>8.7006296508299941E-2</v>
      </c>
      <c r="AG146" s="9">
        <f t="shared" si="63"/>
        <v>4.5409732079446652E-3</v>
      </c>
    </row>
    <row r="147" spans="1:33" x14ac:dyDescent="0.2">
      <c r="A147" s="16">
        <v>1979</v>
      </c>
      <c r="B147" s="16">
        <v>107500</v>
      </c>
      <c r="C147" s="16">
        <v>0.04</v>
      </c>
      <c r="D147" s="16">
        <v>0.03</v>
      </c>
      <c r="E147" s="16">
        <v>25560</v>
      </c>
      <c r="F147" s="16">
        <v>18050</v>
      </c>
      <c r="G147" s="16">
        <v>25560</v>
      </c>
      <c r="H147" s="16">
        <v>16530</v>
      </c>
      <c r="I147" s="3">
        <f>Inputs_refs!$B$1-A147</f>
        <v>42.5</v>
      </c>
      <c r="J147" s="9">
        <f t="shared" si="47"/>
        <v>-0.29381846635367764</v>
      </c>
      <c r="K147" s="10">
        <f t="shared" si="48"/>
        <v>0.70618153364632241</v>
      </c>
      <c r="L147" s="11">
        <f t="shared" si="49"/>
        <v>-7510</v>
      </c>
      <c r="N147" s="9">
        <f t="shared" si="50"/>
        <v>0.35328638497652581</v>
      </c>
      <c r="O147" s="12">
        <f t="shared" si="51"/>
        <v>0.64671361502347413</v>
      </c>
      <c r="P147" s="11">
        <f t="shared" si="52"/>
        <v>-9030</v>
      </c>
      <c r="R147" s="35">
        <f t="shared" si="53"/>
        <v>-165400</v>
      </c>
      <c r="S147" s="62">
        <f t="shared" si="54"/>
        <v>-0.32355242566510173</v>
      </c>
      <c r="V147" s="13"/>
      <c r="W147" s="11">
        <f t="shared" si="55"/>
        <v>14995.922949899599</v>
      </c>
      <c r="X147" s="11">
        <f t="shared" si="56"/>
        <v>-9.280562916517851E-2</v>
      </c>
      <c r="Z147" s="35">
        <f t="shared" si="57"/>
        <v>-181634.14088975894</v>
      </c>
      <c r="AA147" s="44">
        <f t="shared" si="58"/>
        <v>-0.35530935228826083</v>
      </c>
      <c r="AB147" s="9">
        <f t="shared" si="59"/>
        <v>-8.9378245798030317E-2</v>
      </c>
      <c r="AC147" s="9"/>
      <c r="AD147" s="17">
        <f t="shared" si="60"/>
        <v>-8.9378245798030317E-2</v>
      </c>
      <c r="AE147" s="102">
        <f t="shared" si="61"/>
        <v>3.1756926623159099E-2</v>
      </c>
      <c r="AF147" s="18">
        <f t="shared" si="62"/>
        <v>8.4210526315789472E-2</v>
      </c>
      <c r="AG147" s="9">
        <f t="shared" si="63"/>
        <v>4.3887796826744818E-3</v>
      </c>
    </row>
    <row r="148" spans="1:33" x14ac:dyDescent="0.2">
      <c r="A148" s="16">
        <v>1979</v>
      </c>
      <c r="B148" s="16">
        <v>112500</v>
      </c>
      <c r="C148" s="16">
        <v>0.04</v>
      </c>
      <c r="D148" s="16">
        <v>0.03</v>
      </c>
      <c r="E148" s="16">
        <v>26140</v>
      </c>
      <c r="F148" s="16">
        <v>18640</v>
      </c>
      <c r="G148" s="16">
        <v>26140</v>
      </c>
      <c r="H148" s="16">
        <v>17120</v>
      </c>
      <c r="I148" s="3">
        <f>Inputs_refs!$B$1-A148</f>
        <v>42.5</v>
      </c>
      <c r="J148" s="9">
        <f t="shared" si="47"/>
        <v>-0.2869166029074216</v>
      </c>
      <c r="K148" s="10">
        <f t="shared" si="48"/>
        <v>0.7130833970925784</v>
      </c>
      <c r="L148" s="11">
        <f t="shared" si="49"/>
        <v>-7500</v>
      </c>
      <c r="N148" s="9">
        <f t="shared" si="50"/>
        <v>0.34506503442999237</v>
      </c>
      <c r="O148" s="12">
        <f t="shared" si="51"/>
        <v>0.65493496557000763</v>
      </c>
      <c r="P148" s="11">
        <f t="shared" si="52"/>
        <v>-9020</v>
      </c>
      <c r="R148" s="35">
        <f t="shared" si="53"/>
        <v>-165200</v>
      </c>
      <c r="S148" s="62">
        <f t="shared" si="54"/>
        <v>-0.31599081866870699</v>
      </c>
      <c r="V148" s="13"/>
      <c r="W148" s="11">
        <f t="shared" si="55"/>
        <v>15486.094392583298</v>
      </c>
      <c r="X148" s="11">
        <f t="shared" si="56"/>
        <v>-9.543841164817185E-2</v>
      </c>
      <c r="Z148" s="35">
        <f t="shared" si="57"/>
        <v>-182461.62804349622</v>
      </c>
      <c r="AA148" s="44">
        <f t="shared" si="58"/>
        <v>-0.34900846986131639</v>
      </c>
      <c r="AB148" s="9">
        <f t="shared" si="59"/>
        <v>-9.4604154465734031E-2</v>
      </c>
      <c r="AC148" s="9"/>
      <c r="AD148" s="17">
        <f t="shared" si="60"/>
        <v>-9.4604154465734031E-2</v>
      </c>
      <c r="AE148" s="102">
        <f t="shared" si="61"/>
        <v>3.301765119260941E-2</v>
      </c>
      <c r="AF148" s="18">
        <f t="shared" si="62"/>
        <v>8.15450643776824E-2</v>
      </c>
      <c r="AG148" s="9">
        <f t="shared" si="63"/>
        <v>4.2440902129927682E-3</v>
      </c>
    </row>
    <row r="149" spans="1:33" x14ac:dyDescent="0.2">
      <c r="A149" s="16">
        <v>1979</v>
      </c>
      <c r="B149" s="16">
        <v>117500</v>
      </c>
      <c r="C149" s="16">
        <v>0.04</v>
      </c>
      <c r="D149" s="16">
        <v>0.03</v>
      </c>
      <c r="E149" s="16">
        <v>26720</v>
      </c>
      <c r="F149" s="16">
        <v>19220</v>
      </c>
      <c r="G149" s="16">
        <v>26720</v>
      </c>
      <c r="H149" s="16">
        <v>17700</v>
      </c>
      <c r="I149" s="3">
        <f>Inputs_refs!$B$1-A149</f>
        <v>42.5</v>
      </c>
      <c r="J149" s="9">
        <f t="shared" si="47"/>
        <v>-0.28068862275449102</v>
      </c>
      <c r="K149" s="10">
        <f t="shared" si="48"/>
        <v>0.71931137724550898</v>
      </c>
      <c r="L149" s="11">
        <f t="shared" si="49"/>
        <v>-7500</v>
      </c>
      <c r="N149" s="9">
        <f t="shared" si="50"/>
        <v>0.33757485029940121</v>
      </c>
      <c r="O149" s="12">
        <f t="shared" si="51"/>
        <v>0.66242514970059885</v>
      </c>
      <c r="P149" s="11">
        <f t="shared" si="52"/>
        <v>-9020</v>
      </c>
      <c r="R149" s="35">
        <f t="shared" si="53"/>
        <v>-165200</v>
      </c>
      <c r="S149" s="62">
        <f t="shared" si="54"/>
        <v>-0.30913173652694609</v>
      </c>
      <c r="V149" s="13"/>
      <c r="W149" s="11">
        <f t="shared" si="55"/>
        <v>15967.957844713035</v>
      </c>
      <c r="X149" s="11">
        <f t="shared" si="56"/>
        <v>-9.7855488999263551E-2</v>
      </c>
      <c r="Z149" s="35">
        <f t="shared" si="57"/>
        <v>-183471.70016072952</v>
      </c>
      <c r="AA149" s="44">
        <f t="shared" si="58"/>
        <v>-0.34332279221693401</v>
      </c>
      <c r="AB149" s="9">
        <f t="shared" si="59"/>
        <v>-9.9588656695951946E-2</v>
      </c>
      <c r="AC149" s="9"/>
      <c r="AD149" s="17">
        <f t="shared" si="60"/>
        <v>-9.9588656695951946E-2</v>
      </c>
      <c r="AE149" s="102">
        <f t="shared" si="61"/>
        <v>3.4191055689987926E-2</v>
      </c>
      <c r="AF149" s="18">
        <f t="shared" si="62"/>
        <v>7.9084287200832465E-2</v>
      </c>
      <c r="AG149" s="9">
        <f t="shared" si="63"/>
        <v>4.110865362673799E-3</v>
      </c>
    </row>
    <row r="150" spans="1:33" x14ac:dyDescent="0.2">
      <c r="A150" s="16">
        <v>1979</v>
      </c>
      <c r="B150" s="16">
        <v>122500</v>
      </c>
      <c r="C150" s="16">
        <v>0.04</v>
      </c>
      <c r="D150" s="16">
        <v>0.03</v>
      </c>
      <c r="E150" s="16">
        <v>27310</v>
      </c>
      <c r="F150" s="16">
        <v>19810</v>
      </c>
      <c r="G150" s="16">
        <v>27310</v>
      </c>
      <c r="H150" s="16">
        <v>18290</v>
      </c>
      <c r="I150" s="3">
        <f>Inputs_refs!$B$1-A150</f>
        <v>42.5</v>
      </c>
      <c r="J150" s="9">
        <f t="shared" si="47"/>
        <v>-0.27462467960454046</v>
      </c>
      <c r="K150" s="10">
        <f t="shared" si="48"/>
        <v>0.72537532039545949</v>
      </c>
      <c r="L150" s="11">
        <f t="shared" si="49"/>
        <v>-7500</v>
      </c>
      <c r="N150" s="9">
        <f t="shared" si="50"/>
        <v>0.33028194800439398</v>
      </c>
      <c r="O150" s="12">
        <f t="shared" si="51"/>
        <v>0.66971805199560597</v>
      </c>
      <c r="P150" s="11">
        <f t="shared" si="52"/>
        <v>-9020</v>
      </c>
      <c r="R150" s="35">
        <f t="shared" si="53"/>
        <v>-165200</v>
      </c>
      <c r="S150" s="62">
        <f t="shared" si="54"/>
        <v>-0.30245331380446722</v>
      </c>
      <c r="V150" s="13"/>
      <c r="W150" s="11">
        <f t="shared" si="55"/>
        <v>16458.129287396736</v>
      </c>
      <c r="X150" s="11">
        <f t="shared" si="56"/>
        <v>-0.10015695530909044</v>
      </c>
      <c r="Z150" s="35">
        <f t="shared" si="57"/>
        <v>-184499.18731446681</v>
      </c>
      <c r="AA150" s="44">
        <f t="shared" si="58"/>
        <v>-0.33778686802355695</v>
      </c>
      <c r="AB150" s="9">
        <f t="shared" si="59"/>
        <v>-0.10460310202652873</v>
      </c>
      <c r="AC150" s="9"/>
      <c r="AD150" s="17">
        <f t="shared" si="60"/>
        <v>-0.10460310202652873</v>
      </c>
      <c r="AE150" s="102">
        <f t="shared" si="61"/>
        <v>3.5333554219089736E-2</v>
      </c>
      <c r="AF150" s="18">
        <f t="shared" si="62"/>
        <v>7.6728924785461894E-2</v>
      </c>
      <c r="AG150" s="9">
        <f t="shared" si="63"/>
        <v>3.9836639898069848E-3</v>
      </c>
    </row>
    <row r="151" spans="1:33" x14ac:dyDescent="0.2">
      <c r="A151" s="16">
        <v>1979</v>
      </c>
      <c r="B151" s="16">
        <v>127500</v>
      </c>
      <c r="C151" s="16">
        <v>0.04</v>
      </c>
      <c r="D151" s="16">
        <v>0.03</v>
      </c>
      <c r="E151" s="16">
        <v>27890</v>
      </c>
      <c r="F151" s="16">
        <v>20390</v>
      </c>
      <c r="G151" s="16">
        <v>27890</v>
      </c>
      <c r="H151" s="16">
        <v>18870</v>
      </c>
      <c r="I151" s="3">
        <f>Inputs_refs!$B$1-A151</f>
        <v>42.5</v>
      </c>
      <c r="J151" s="9">
        <f t="shared" si="47"/>
        <v>-0.26891358910003588</v>
      </c>
      <c r="K151" s="10">
        <f t="shared" si="48"/>
        <v>0.73108641089996418</v>
      </c>
      <c r="L151" s="11">
        <f t="shared" si="49"/>
        <v>-7500</v>
      </c>
      <c r="N151" s="9">
        <f t="shared" si="50"/>
        <v>0.32341340982430977</v>
      </c>
      <c r="O151" s="12">
        <f t="shared" si="51"/>
        <v>0.67658659017569023</v>
      </c>
      <c r="P151" s="11">
        <f t="shared" si="52"/>
        <v>-9020</v>
      </c>
      <c r="R151" s="35">
        <f t="shared" si="53"/>
        <v>-165200</v>
      </c>
      <c r="S151" s="62">
        <f t="shared" si="54"/>
        <v>-0.2961634994621728</v>
      </c>
      <c r="V151" s="13"/>
      <c r="W151" s="11">
        <f t="shared" si="55"/>
        <v>16939.992739526471</v>
      </c>
      <c r="X151" s="11">
        <f t="shared" si="56"/>
        <v>-0.10227913410034599</v>
      </c>
      <c r="Z151" s="35">
        <f t="shared" si="57"/>
        <v>-185509.25943169999</v>
      </c>
      <c r="AA151" s="44">
        <f t="shared" si="58"/>
        <v>-0.33257307176712081</v>
      </c>
      <c r="AB151" s="9">
        <f t="shared" si="59"/>
        <v>-0.10947841360542634</v>
      </c>
      <c r="AC151" s="9"/>
      <c r="AD151" s="17">
        <f t="shared" si="60"/>
        <v>-0.10947841360542634</v>
      </c>
      <c r="AE151" s="102">
        <f t="shared" si="61"/>
        <v>3.6409572304948012E-2</v>
      </c>
      <c r="AF151" s="18">
        <f t="shared" si="62"/>
        <v>7.4546346248160866E-2</v>
      </c>
      <c r="AG151" s="9">
        <f t="shared" si="63"/>
        <v>3.8660686992966209E-3</v>
      </c>
    </row>
    <row r="152" spans="1:33" x14ac:dyDescent="0.2">
      <c r="A152" s="16">
        <v>1979</v>
      </c>
      <c r="B152" s="16">
        <v>132500</v>
      </c>
      <c r="C152" s="16">
        <v>0.04</v>
      </c>
      <c r="D152" s="16">
        <v>0.03</v>
      </c>
      <c r="E152" s="16">
        <v>28480</v>
      </c>
      <c r="F152" s="16">
        <v>20980</v>
      </c>
      <c r="G152" s="16">
        <v>28480</v>
      </c>
      <c r="H152" s="16">
        <v>19460</v>
      </c>
      <c r="I152" s="3">
        <f>Inputs_refs!$B$1-A152</f>
        <v>42.5</v>
      </c>
      <c r="J152" s="9">
        <f t="shared" si="47"/>
        <v>-0.2633426966292135</v>
      </c>
      <c r="K152" s="10">
        <f t="shared" si="48"/>
        <v>0.7366573033707865</v>
      </c>
      <c r="L152" s="11">
        <f t="shared" si="49"/>
        <v>-7500</v>
      </c>
      <c r="N152" s="9">
        <f t="shared" si="50"/>
        <v>0.3167134831460674</v>
      </c>
      <c r="O152" s="12">
        <f t="shared" si="51"/>
        <v>0.6832865168539326</v>
      </c>
      <c r="P152" s="11">
        <f t="shared" si="52"/>
        <v>-9020</v>
      </c>
      <c r="R152" s="35">
        <f t="shared" si="53"/>
        <v>-165200</v>
      </c>
      <c r="S152" s="62">
        <f t="shared" si="54"/>
        <v>-0.29002808988764045</v>
      </c>
      <c r="V152" s="13"/>
      <c r="W152" s="11">
        <f t="shared" si="55"/>
        <v>17430.16418221017</v>
      </c>
      <c r="X152" s="11">
        <f t="shared" si="56"/>
        <v>-0.1043081098555925</v>
      </c>
      <c r="Z152" s="35">
        <f t="shared" si="57"/>
        <v>-186536.74658543727</v>
      </c>
      <c r="AA152" s="44">
        <f t="shared" si="58"/>
        <v>-0.32748726577499521</v>
      </c>
      <c r="AB152" s="9">
        <f t="shared" si="59"/>
        <v>-0.1143836106076003</v>
      </c>
      <c r="AC152" s="9"/>
      <c r="AD152" s="17">
        <f t="shared" si="60"/>
        <v>-0.1143836106076003</v>
      </c>
      <c r="AE152" s="102">
        <f t="shared" si="61"/>
        <v>3.7459175887354756E-2</v>
      </c>
      <c r="AF152" s="18">
        <f t="shared" si="62"/>
        <v>7.2449952335557677E-2</v>
      </c>
      <c r="AG152" s="9">
        <f t="shared" si="63"/>
        <v>3.7533647617472576E-3</v>
      </c>
    </row>
    <row r="153" spans="1:33" x14ac:dyDescent="0.2">
      <c r="A153" s="16">
        <v>1979</v>
      </c>
      <c r="B153" s="16">
        <v>137500</v>
      </c>
      <c r="C153" s="16">
        <v>0.04</v>
      </c>
      <c r="D153" s="16">
        <v>0.03</v>
      </c>
      <c r="E153" s="16">
        <v>29060</v>
      </c>
      <c r="F153" s="16">
        <v>21560</v>
      </c>
      <c r="G153" s="16">
        <v>29060</v>
      </c>
      <c r="H153" s="16">
        <v>20040</v>
      </c>
      <c r="I153" s="3">
        <f>Inputs_refs!$B$1-A153</f>
        <v>42.5</v>
      </c>
      <c r="J153" s="9">
        <f t="shared" si="47"/>
        <v>-0.25808671713695802</v>
      </c>
      <c r="K153" s="10">
        <f t="shared" si="48"/>
        <v>0.74191328286304203</v>
      </c>
      <c r="L153" s="11">
        <f t="shared" si="49"/>
        <v>-7500</v>
      </c>
      <c r="N153" s="9">
        <f t="shared" si="50"/>
        <v>0.31039229181004818</v>
      </c>
      <c r="O153" s="12">
        <f t="shared" si="51"/>
        <v>0.68960770818995187</v>
      </c>
      <c r="P153" s="11">
        <f t="shared" si="52"/>
        <v>-9020</v>
      </c>
      <c r="R153" s="35">
        <f t="shared" si="53"/>
        <v>-165200</v>
      </c>
      <c r="S153" s="62">
        <f t="shared" si="54"/>
        <v>-0.2842395044735031</v>
      </c>
      <c r="V153" s="13"/>
      <c r="W153" s="11">
        <f t="shared" si="55"/>
        <v>17912.027634339909</v>
      </c>
      <c r="X153" s="11">
        <f t="shared" si="56"/>
        <v>-0.1061862457914217</v>
      </c>
      <c r="Z153" s="35">
        <f t="shared" si="57"/>
        <v>-187546.81870267057</v>
      </c>
      <c r="AA153" s="44">
        <f t="shared" si="58"/>
        <v>-0.32268895165634992</v>
      </c>
      <c r="AB153" s="9">
        <f t="shared" si="59"/>
        <v>-0.11915328053683677</v>
      </c>
      <c r="AC153" s="9"/>
      <c r="AD153" s="17">
        <f t="shared" si="60"/>
        <v>-0.11915328053683677</v>
      </c>
      <c r="AE153" s="102">
        <f t="shared" si="61"/>
        <v>3.8449447182846819E-2</v>
      </c>
      <c r="AF153" s="18">
        <f t="shared" si="62"/>
        <v>7.050092764378478E-2</v>
      </c>
      <c r="AG153" s="9">
        <f t="shared" si="63"/>
        <v>3.6488003815855485E-3</v>
      </c>
    </row>
    <row r="154" spans="1:33" x14ac:dyDescent="0.2">
      <c r="A154" s="16">
        <v>1979</v>
      </c>
      <c r="B154" s="16">
        <v>142500</v>
      </c>
      <c r="C154" s="16">
        <v>0.04</v>
      </c>
      <c r="D154" s="16">
        <v>0.03</v>
      </c>
      <c r="E154" s="16">
        <v>29650</v>
      </c>
      <c r="F154" s="16">
        <v>22140</v>
      </c>
      <c r="G154" s="16">
        <v>29650</v>
      </c>
      <c r="H154" s="16">
        <v>20620</v>
      </c>
      <c r="I154" s="3">
        <f>Inputs_refs!$B$1-A154</f>
        <v>42.5</v>
      </c>
      <c r="J154" s="9">
        <f t="shared" si="47"/>
        <v>-0.2532883642495784</v>
      </c>
      <c r="K154" s="10">
        <f t="shared" si="48"/>
        <v>0.74671163575042154</v>
      </c>
      <c r="L154" s="11">
        <f t="shared" si="49"/>
        <v>-7510</v>
      </c>
      <c r="N154" s="9">
        <f t="shared" si="50"/>
        <v>0.30455311973018551</v>
      </c>
      <c r="O154" s="12">
        <f t="shared" si="51"/>
        <v>0.69544688026981449</v>
      </c>
      <c r="P154" s="11">
        <f t="shared" si="52"/>
        <v>-9030</v>
      </c>
      <c r="R154" s="35">
        <f t="shared" si="53"/>
        <v>-165400</v>
      </c>
      <c r="S154" s="62">
        <f t="shared" si="54"/>
        <v>-0.27892074198988198</v>
      </c>
      <c r="V154" s="13"/>
      <c r="W154" s="11">
        <f t="shared" si="55"/>
        <v>18393.891086469648</v>
      </c>
      <c r="X154" s="11">
        <f t="shared" si="56"/>
        <v>-0.10795872519545838</v>
      </c>
      <c r="Z154" s="35">
        <f t="shared" si="57"/>
        <v>-188756.89081990375</v>
      </c>
      <c r="AA154" s="44">
        <f t="shared" si="58"/>
        <v>-0.31830841622243466</v>
      </c>
      <c r="AB154" s="9">
        <f t="shared" si="59"/>
        <v>-0.12374059944751353</v>
      </c>
      <c r="AC154" s="9"/>
      <c r="AD154" s="17">
        <f t="shared" si="60"/>
        <v>-0.12374059944751353</v>
      </c>
      <c r="AE154" s="102">
        <f t="shared" si="61"/>
        <v>3.9387674232552683E-2</v>
      </c>
      <c r="AF154" s="18">
        <f t="shared" si="62"/>
        <v>6.8654019873532063E-2</v>
      </c>
      <c r="AG154" s="9">
        <f t="shared" si="63"/>
        <v>3.5499065646793504E-3</v>
      </c>
    </row>
    <row r="155" spans="1:33" x14ac:dyDescent="0.2">
      <c r="A155" s="16">
        <v>1979</v>
      </c>
      <c r="B155" s="16">
        <v>147500</v>
      </c>
      <c r="C155" s="16">
        <v>0.04</v>
      </c>
      <c r="D155" s="16">
        <v>0.03</v>
      </c>
      <c r="E155" s="16">
        <v>30230</v>
      </c>
      <c r="F155" s="16">
        <v>22730</v>
      </c>
      <c r="G155" s="16">
        <v>30230</v>
      </c>
      <c r="H155" s="16">
        <v>21210</v>
      </c>
      <c r="I155" s="3">
        <f>Inputs_refs!$B$1-A155</f>
        <v>42.5</v>
      </c>
      <c r="J155" s="9">
        <f t="shared" si="47"/>
        <v>-0.2480979159775058</v>
      </c>
      <c r="K155" s="10">
        <f t="shared" si="48"/>
        <v>0.75190208402249425</v>
      </c>
      <c r="L155" s="11">
        <f t="shared" si="49"/>
        <v>-7500</v>
      </c>
      <c r="N155" s="9">
        <f t="shared" si="50"/>
        <v>0.29837909361561366</v>
      </c>
      <c r="O155" s="12">
        <f t="shared" si="51"/>
        <v>0.70162090638438634</v>
      </c>
      <c r="P155" s="11">
        <f t="shared" si="52"/>
        <v>-9020</v>
      </c>
      <c r="R155" s="35">
        <f t="shared" si="53"/>
        <v>-165200</v>
      </c>
      <c r="S155" s="62">
        <f t="shared" si="54"/>
        <v>-0.2732385047965597</v>
      </c>
      <c r="V155" s="13"/>
      <c r="W155" s="11">
        <f t="shared" si="55"/>
        <v>18884.062529153347</v>
      </c>
      <c r="X155" s="11">
        <f t="shared" si="56"/>
        <v>-0.10966230414175639</v>
      </c>
      <c r="Z155" s="35">
        <f t="shared" si="57"/>
        <v>-189584.37797364104</v>
      </c>
      <c r="AA155" s="44">
        <f t="shared" si="58"/>
        <v>-0.31356992718101395</v>
      </c>
      <c r="AB155" s="9">
        <f t="shared" si="59"/>
        <v>-0.12862018608427395</v>
      </c>
      <c r="AC155" s="9"/>
      <c r="AD155" s="17">
        <f t="shared" si="60"/>
        <v>-0.12862018608427395</v>
      </c>
      <c r="AE155" s="102">
        <f t="shared" si="61"/>
        <v>4.0331422384454252E-2</v>
      </c>
      <c r="AF155" s="18">
        <f t="shared" si="62"/>
        <v>6.6871975362956443E-2</v>
      </c>
      <c r="AG155" s="9">
        <f t="shared" si="63"/>
        <v>3.4546623393022502E-3</v>
      </c>
    </row>
    <row r="156" spans="1:33" x14ac:dyDescent="0.2">
      <c r="A156" s="16">
        <v>1979</v>
      </c>
      <c r="B156" s="16">
        <v>200000</v>
      </c>
      <c r="C156" s="16">
        <v>0.04</v>
      </c>
      <c r="D156" s="16">
        <v>0.03</v>
      </c>
      <c r="E156" s="16">
        <v>36360</v>
      </c>
      <c r="F156" s="16">
        <v>28860</v>
      </c>
      <c r="G156" s="16">
        <v>36360</v>
      </c>
      <c r="H156" s="16">
        <v>27340</v>
      </c>
      <c r="I156" s="3">
        <f>Inputs_refs!$B$1-A156</f>
        <v>42.5</v>
      </c>
      <c r="J156" s="9">
        <f t="shared" si="47"/>
        <v>-0.20627062706270627</v>
      </c>
      <c r="K156" s="10">
        <f t="shared" si="48"/>
        <v>0.79372937293729373</v>
      </c>
      <c r="L156" s="11">
        <f t="shared" si="49"/>
        <v>-7500</v>
      </c>
      <c r="N156" s="9">
        <f t="shared" si="50"/>
        <v>0.24807480748074809</v>
      </c>
      <c r="O156" s="12">
        <f t="shared" si="51"/>
        <v>0.75192519251925194</v>
      </c>
      <c r="P156" s="11">
        <f t="shared" si="52"/>
        <v>-9020</v>
      </c>
      <c r="R156" s="35">
        <f t="shared" si="53"/>
        <v>-165200</v>
      </c>
      <c r="S156" s="62">
        <f t="shared" si="54"/>
        <v>-0.22717271727172716</v>
      </c>
      <c r="V156" s="13"/>
      <c r="W156" s="11">
        <f t="shared" si="55"/>
        <v>23976.860738731437</v>
      </c>
      <c r="X156" s="11">
        <f t="shared" si="56"/>
        <v>-0.12301167744215666</v>
      </c>
      <c r="Z156" s="35">
        <f t="shared" si="57"/>
        <v>-200259.79535060632</v>
      </c>
      <c r="AA156" s="44">
        <f t="shared" si="58"/>
        <v>-0.27538475708279198</v>
      </c>
      <c r="AB156" s="9">
        <f t="shared" si="59"/>
        <v>-0.17507156286275596</v>
      </c>
      <c r="AC156" s="9"/>
      <c r="AD156" s="17">
        <f t="shared" si="60"/>
        <v>-0.17507156286275596</v>
      </c>
      <c r="AE156" s="102">
        <f t="shared" si="61"/>
        <v>4.8212039811064811E-2</v>
      </c>
      <c r="AF156" s="18">
        <f t="shared" si="62"/>
        <v>5.2668052668052669E-2</v>
      </c>
      <c r="AG156" s="9">
        <f t="shared" si="63"/>
        <v>2.7016301136228993E-3</v>
      </c>
    </row>
    <row r="157" spans="1:33" x14ac:dyDescent="0.2">
      <c r="A157" s="16">
        <v>1974</v>
      </c>
      <c r="B157" s="16">
        <v>2500</v>
      </c>
      <c r="C157" s="16">
        <v>0.04</v>
      </c>
      <c r="D157" s="16">
        <v>0.03</v>
      </c>
      <c r="E157" s="16">
        <v>690</v>
      </c>
      <c r="F157" s="16">
        <v>570</v>
      </c>
      <c r="G157" s="16">
        <v>690</v>
      </c>
      <c r="H157" s="16">
        <v>470</v>
      </c>
      <c r="I157" s="3">
        <f>Inputs_refs!$B$1-A157</f>
        <v>47.5</v>
      </c>
      <c r="J157" s="9">
        <f t="shared" si="47"/>
        <v>-0.17391304347826086</v>
      </c>
      <c r="K157" s="10">
        <f t="shared" si="48"/>
        <v>0.82608695652173914</v>
      </c>
      <c r="L157" s="11">
        <f t="shared" si="49"/>
        <v>-120</v>
      </c>
      <c r="N157" s="9">
        <f t="shared" si="50"/>
        <v>0.3188405797101449</v>
      </c>
      <c r="O157" s="12">
        <f t="shared" si="51"/>
        <v>0.6811594202898551</v>
      </c>
      <c r="P157" s="11">
        <f t="shared" si="52"/>
        <v>-220</v>
      </c>
      <c r="R157" s="35">
        <f t="shared" si="53"/>
        <v>-3400</v>
      </c>
      <c r="S157" s="62">
        <f t="shared" si="54"/>
        <v>-0.24637681159420291</v>
      </c>
      <c r="V157" s="13"/>
      <c r="W157" s="11">
        <f t="shared" si="55"/>
        <v>473.5554615757768</v>
      </c>
      <c r="X157" s="11">
        <f t="shared" si="56"/>
        <v>7.5648118633549009E-3</v>
      </c>
      <c r="Z157" s="35">
        <f t="shared" si="57"/>
        <v>-3392.6570807292301</v>
      </c>
      <c r="AA157" s="44">
        <f t="shared" si="58"/>
        <v>-0.24584471599487173</v>
      </c>
      <c r="AB157" s="9">
        <f t="shared" si="59"/>
        <v>2.1643564604506426E-3</v>
      </c>
      <c r="AC157" s="9"/>
      <c r="AD157" s="17">
        <f t="shared" si="60"/>
        <v>2.1643564604506426E-3</v>
      </c>
      <c r="AE157" s="102">
        <f t="shared" si="61"/>
        <v>-5.3209559933117823E-4</v>
      </c>
      <c r="AF157" s="18">
        <f t="shared" si="62"/>
        <v>0.17543859649122806</v>
      </c>
      <c r="AG157" s="9">
        <f t="shared" si="63"/>
        <v>9.5988177136711039E-3</v>
      </c>
    </row>
    <row r="158" spans="1:33" x14ac:dyDescent="0.2">
      <c r="A158" s="16">
        <v>1974</v>
      </c>
      <c r="B158" s="16">
        <v>7500</v>
      </c>
      <c r="C158" s="16">
        <v>0.04</v>
      </c>
      <c r="D158" s="16">
        <v>0.03</v>
      </c>
      <c r="E158" s="16">
        <v>2090</v>
      </c>
      <c r="F158" s="16">
        <v>1730</v>
      </c>
      <c r="G158" s="16">
        <v>2090</v>
      </c>
      <c r="H158" s="16">
        <v>1430</v>
      </c>
      <c r="I158" s="3">
        <f>Inputs_refs!$B$1-A158</f>
        <v>47.5</v>
      </c>
      <c r="J158" s="9">
        <f t="shared" si="47"/>
        <v>-0.17224880382775121</v>
      </c>
      <c r="K158" s="10">
        <f t="shared" si="48"/>
        <v>0.82775119617224879</v>
      </c>
      <c r="L158" s="11">
        <f t="shared" si="49"/>
        <v>-360</v>
      </c>
      <c r="N158" s="9">
        <f t="shared" si="50"/>
        <v>0.31578947368421051</v>
      </c>
      <c r="O158" s="12">
        <f t="shared" si="51"/>
        <v>0.68421052631578949</v>
      </c>
      <c r="P158" s="11">
        <f t="shared" si="52"/>
        <v>-660</v>
      </c>
      <c r="R158" s="35">
        <f t="shared" si="53"/>
        <v>-10200</v>
      </c>
      <c r="S158" s="62">
        <f t="shared" si="54"/>
        <v>-0.24401913875598086</v>
      </c>
      <c r="V158" s="13"/>
      <c r="W158" s="11">
        <f t="shared" si="55"/>
        <v>1437.2823658352524</v>
      </c>
      <c r="X158" s="11">
        <f t="shared" si="56"/>
        <v>5.0925635211555584E-3</v>
      </c>
      <c r="Z158" s="35">
        <f t="shared" si="57"/>
        <v>-10212.801315195738</v>
      </c>
      <c r="AA158" s="44">
        <f t="shared" si="58"/>
        <v>-0.24432539031568754</v>
      </c>
      <c r="AB158" s="9">
        <f t="shared" si="59"/>
        <v>-1.2534577733037074E-3</v>
      </c>
      <c r="AC158" s="9"/>
      <c r="AD158" s="17">
        <f t="shared" si="60"/>
        <v>-1.2534577733037074E-3</v>
      </c>
      <c r="AE158" s="102">
        <f t="shared" si="61"/>
        <v>3.0625155970667728E-4</v>
      </c>
      <c r="AF158" s="18">
        <f t="shared" si="62"/>
        <v>0.17341040462427745</v>
      </c>
      <c r="AG158" s="9">
        <f t="shared" si="63"/>
        <v>9.4771542188989422E-3</v>
      </c>
    </row>
    <row r="159" spans="1:33" x14ac:dyDescent="0.2">
      <c r="A159" s="16">
        <v>1974</v>
      </c>
      <c r="B159" s="16">
        <v>12500</v>
      </c>
      <c r="C159" s="16">
        <v>0.04</v>
      </c>
      <c r="D159" s="16">
        <v>0.03</v>
      </c>
      <c r="E159" s="16">
        <v>3500</v>
      </c>
      <c r="F159" s="16">
        <v>2890</v>
      </c>
      <c r="G159" s="16">
        <v>3500</v>
      </c>
      <c r="H159" s="16">
        <v>2400</v>
      </c>
      <c r="I159" s="3">
        <f>Inputs_refs!$B$1-A159</f>
        <v>47.5</v>
      </c>
      <c r="J159" s="9">
        <f t="shared" si="47"/>
        <v>-0.17428571428571429</v>
      </c>
      <c r="K159" s="10">
        <f t="shared" si="48"/>
        <v>0.82571428571428573</v>
      </c>
      <c r="L159" s="11">
        <f t="shared" si="49"/>
        <v>-610</v>
      </c>
      <c r="N159" s="9">
        <f t="shared" si="50"/>
        <v>0.31428571428571428</v>
      </c>
      <c r="O159" s="12">
        <f t="shared" si="51"/>
        <v>0.68571428571428572</v>
      </c>
      <c r="P159" s="11">
        <f t="shared" si="52"/>
        <v>-1100</v>
      </c>
      <c r="R159" s="35">
        <f t="shared" si="53"/>
        <v>-17100</v>
      </c>
      <c r="S159" s="62">
        <f t="shared" si="54"/>
        <v>-0.24428571428571427</v>
      </c>
      <c r="V159" s="13"/>
      <c r="W159" s="11">
        <f t="shared" si="55"/>
        <v>2401.009270094728</v>
      </c>
      <c r="X159" s="11">
        <f t="shared" si="56"/>
        <v>4.2052920613665868E-4</v>
      </c>
      <c r="Z159" s="35">
        <f t="shared" si="57"/>
        <v>-17232.94554966224</v>
      </c>
      <c r="AA159" s="44">
        <f t="shared" si="58"/>
        <v>-0.24618493642374628</v>
      </c>
      <c r="AB159" s="9">
        <f t="shared" si="59"/>
        <v>-7.714615547244342E-3</v>
      </c>
      <c r="AC159" s="9"/>
      <c r="AD159" s="17">
        <f t="shared" si="60"/>
        <v>-7.714615547244342E-3</v>
      </c>
      <c r="AE159" s="102">
        <f t="shared" si="61"/>
        <v>1.8992221380320085E-3</v>
      </c>
      <c r="AF159" s="18">
        <f t="shared" si="62"/>
        <v>0.16955017301038061</v>
      </c>
      <c r="AG159" s="9">
        <f t="shared" si="63"/>
        <v>9.2463751630242896E-3</v>
      </c>
    </row>
    <row r="160" spans="1:33" x14ac:dyDescent="0.2">
      <c r="A160" s="16">
        <v>1974</v>
      </c>
      <c r="B160" s="16">
        <v>17500</v>
      </c>
      <c r="C160" s="16">
        <v>0.04</v>
      </c>
      <c r="D160" s="16">
        <v>0.03</v>
      </c>
      <c r="E160" s="16">
        <v>4900</v>
      </c>
      <c r="F160" s="16">
        <v>4040</v>
      </c>
      <c r="G160" s="16">
        <v>4900</v>
      </c>
      <c r="H160" s="16">
        <v>3360</v>
      </c>
      <c r="I160" s="3">
        <f>Inputs_refs!$B$1-A160</f>
        <v>47.5</v>
      </c>
      <c r="J160" s="9">
        <f t="shared" si="47"/>
        <v>-0.17551020408163265</v>
      </c>
      <c r="K160" s="10">
        <f t="shared" si="48"/>
        <v>0.82448979591836735</v>
      </c>
      <c r="L160" s="11">
        <f t="shared" si="49"/>
        <v>-860</v>
      </c>
      <c r="N160" s="9">
        <f t="shared" si="50"/>
        <v>0.31428571428571428</v>
      </c>
      <c r="O160" s="12">
        <f t="shared" si="51"/>
        <v>0.68571428571428572</v>
      </c>
      <c r="P160" s="11">
        <f t="shared" si="52"/>
        <v>-1540</v>
      </c>
      <c r="R160" s="35">
        <f t="shared" si="53"/>
        <v>-24000</v>
      </c>
      <c r="S160" s="62">
        <f t="shared" si="54"/>
        <v>-0.24489795918367346</v>
      </c>
      <c r="V160" s="13"/>
      <c r="W160" s="11">
        <f t="shared" si="55"/>
        <v>3356.4281838002426</v>
      </c>
      <c r="X160" s="11">
        <f t="shared" si="56"/>
        <v>-1.0630405356420981E-3</v>
      </c>
      <c r="Z160" s="35">
        <f t="shared" si="57"/>
        <v>-24235.674747624726</v>
      </c>
      <c r="AA160" s="44">
        <f t="shared" si="58"/>
        <v>-0.24730280354719109</v>
      </c>
      <c r="AB160" s="9">
        <f t="shared" si="59"/>
        <v>-9.7242907440744323E-3</v>
      </c>
      <c r="AC160" s="9"/>
      <c r="AD160" s="17">
        <f t="shared" si="60"/>
        <v>-9.7242907440744323E-3</v>
      </c>
      <c r="AE160" s="102">
        <f t="shared" si="61"/>
        <v>2.404844363517622E-3</v>
      </c>
      <c r="AF160" s="18">
        <f t="shared" si="62"/>
        <v>0.16831683168316833</v>
      </c>
      <c r="AG160" s="9">
        <f t="shared" si="63"/>
        <v>9.1728561994546265E-3</v>
      </c>
    </row>
    <row r="161" spans="1:33" x14ac:dyDescent="0.2">
      <c r="A161" s="16">
        <v>1974</v>
      </c>
      <c r="B161" s="16">
        <v>22500</v>
      </c>
      <c r="C161" s="16">
        <v>0.04</v>
      </c>
      <c r="D161" s="16">
        <v>0.03</v>
      </c>
      <c r="E161" s="16">
        <v>6310</v>
      </c>
      <c r="F161" s="16">
        <v>5210</v>
      </c>
      <c r="G161" s="16">
        <v>6310</v>
      </c>
      <c r="H161" s="16">
        <v>4330</v>
      </c>
      <c r="I161" s="3">
        <f>Inputs_refs!$B$1-A161</f>
        <v>47.5</v>
      </c>
      <c r="J161" s="9">
        <f t="shared" si="47"/>
        <v>-0.17432646592709986</v>
      </c>
      <c r="K161" s="10">
        <f t="shared" si="48"/>
        <v>0.82567353407290012</v>
      </c>
      <c r="L161" s="11">
        <f t="shared" si="49"/>
        <v>-1100</v>
      </c>
      <c r="N161" s="9">
        <f t="shared" si="50"/>
        <v>0.31378763866877973</v>
      </c>
      <c r="O161" s="12">
        <f t="shared" si="51"/>
        <v>0.68621236133122032</v>
      </c>
      <c r="P161" s="11">
        <f t="shared" si="52"/>
        <v>-1980</v>
      </c>
      <c r="R161" s="35">
        <f t="shared" si="53"/>
        <v>-30800</v>
      </c>
      <c r="S161" s="62">
        <f t="shared" si="54"/>
        <v>-0.24405705229793978</v>
      </c>
      <c r="V161" s="13"/>
      <c r="W161" s="11">
        <f t="shared" si="55"/>
        <v>4328.4630786136795</v>
      </c>
      <c r="X161" s="11">
        <f t="shared" si="56"/>
        <v>-3.549472023834874E-4</v>
      </c>
      <c r="Z161" s="35">
        <f t="shared" si="57"/>
        <v>-31073.234018595249</v>
      </c>
      <c r="AA161" s="44">
        <f t="shared" si="58"/>
        <v>-0.24622213960852019</v>
      </c>
      <c r="AB161" s="9">
        <f t="shared" si="59"/>
        <v>-8.793227587181195E-3</v>
      </c>
      <c r="AC161" s="9"/>
      <c r="AD161" s="17">
        <f t="shared" si="60"/>
        <v>-8.793227587181195E-3</v>
      </c>
      <c r="AE161" s="102">
        <f t="shared" si="61"/>
        <v>2.1650873105804047E-3</v>
      </c>
      <c r="AF161" s="18">
        <f t="shared" si="62"/>
        <v>0.16890595009596929</v>
      </c>
      <c r="AG161" s="9">
        <f t="shared" si="63"/>
        <v>9.2079603728835169E-3</v>
      </c>
    </row>
    <row r="162" spans="1:33" x14ac:dyDescent="0.2">
      <c r="A162" s="16">
        <v>1974</v>
      </c>
      <c r="B162" s="16">
        <v>27500</v>
      </c>
      <c r="C162" s="16">
        <v>0.04</v>
      </c>
      <c r="D162" s="16">
        <v>0.03</v>
      </c>
      <c r="E162" s="16">
        <v>7720</v>
      </c>
      <c r="F162" s="16">
        <v>6370</v>
      </c>
      <c r="G162" s="16">
        <v>7720</v>
      </c>
      <c r="H162" s="16">
        <v>5300</v>
      </c>
      <c r="I162" s="3">
        <f>Inputs_refs!$B$1-A162</f>
        <v>47.5</v>
      </c>
      <c r="J162" s="9">
        <f t="shared" si="47"/>
        <v>-0.17487046632124353</v>
      </c>
      <c r="K162" s="10">
        <f t="shared" si="48"/>
        <v>0.82512953367875652</v>
      </c>
      <c r="L162" s="11">
        <f t="shared" si="49"/>
        <v>-1350</v>
      </c>
      <c r="N162" s="9">
        <f t="shared" si="50"/>
        <v>0.31347150259067358</v>
      </c>
      <c r="O162" s="12">
        <f t="shared" si="51"/>
        <v>0.68652849740932642</v>
      </c>
      <c r="P162" s="11">
        <f t="shared" si="52"/>
        <v>-2420</v>
      </c>
      <c r="R162" s="35">
        <f t="shared" si="53"/>
        <v>-37700</v>
      </c>
      <c r="S162" s="62">
        <f t="shared" si="54"/>
        <v>-0.24417098445595856</v>
      </c>
      <c r="V162" s="13"/>
      <c r="W162" s="11">
        <f t="shared" si="55"/>
        <v>5292.1899828731548</v>
      </c>
      <c r="X162" s="11">
        <f t="shared" si="56"/>
        <v>-1.473588137140603E-3</v>
      </c>
      <c r="Z162" s="35">
        <f t="shared" si="57"/>
        <v>-38093.378253061746</v>
      </c>
      <c r="AA162" s="44">
        <f t="shared" si="58"/>
        <v>-0.24671877106905277</v>
      </c>
      <c r="AB162" s="9">
        <f t="shared" si="59"/>
        <v>-1.0326683300400869E-2</v>
      </c>
      <c r="AC162" s="9"/>
      <c r="AD162" s="17">
        <f t="shared" si="60"/>
        <v>-1.0326683300400869E-2</v>
      </c>
      <c r="AE162" s="102">
        <f t="shared" si="61"/>
        <v>2.5477866130942106E-3</v>
      </c>
      <c r="AF162" s="18">
        <f t="shared" si="62"/>
        <v>0.16797488226059654</v>
      </c>
      <c r="AG162" s="9">
        <f t="shared" si="63"/>
        <v>9.1524910753993938E-3</v>
      </c>
    </row>
    <row r="163" spans="1:33" x14ac:dyDescent="0.2">
      <c r="A163" s="16">
        <v>1974</v>
      </c>
      <c r="B163" s="16">
        <v>32500</v>
      </c>
      <c r="C163" s="16">
        <v>0.04</v>
      </c>
      <c r="D163" s="16">
        <v>0.03</v>
      </c>
      <c r="E163" s="16">
        <v>9110</v>
      </c>
      <c r="F163" s="16">
        <v>7290</v>
      </c>
      <c r="G163" s="16">
        <v>9110</v>
      </c>
      <c r="H163" s="16">
        <v>6090</v>
      </c>
      <c r="I163" s="3">
        <f>Inputs_refs!$B$1-A163</f>
        <v>47.5</v>
      </c>
      <c r="J163" s="9">
        <f t="shared" si="47"/>
        <v>-0.19978046103183314</v>
      </c>
      <c r="K163" s="10">
        <f t="shared" si="48"/>
        <v>0.80021953896816689</v>
      </c>
      <c r="L163" s="11">
        <f t="shared" si="49"/>
        <v>-1820</v>
      </c>
      <c r="N163" s="9">
        <f t="shared" si="50"/>
        <v>0.33150384193194293</v>
      </c>
      <c r="O163" s="12">
        <f t="shared" si="51"/>
        <v>0.66849615806805707</v>
      </c>
      <c r="P163" s="11">
        <f t="shared" si="52"/>
        <v>-3020</v>
      </c>
      <c r="R163" s="35">
        <f t="shared" si="53"/>
        <v>-48400</v>
      </c>
      <c r="S163" s="62">
        <f t="shared" si="54"/>
        <v>-0.26564215148188802</v>
      </c>
      <c r="V163" s="13"/>
      <c r="W163" s="11">
        <f t="shared" si="55"/>
        <v>6056.5251138375661</v>
      </c>
      <c r="X163" s="11">
        <f t="shared" si="56"/>
        <v>-5.4966972352108213E-3</v>
      </c>
      <c r="Z163" s="35">
        <f t="shared" si="57"/>
        <v>-49095.561611431738</v>
      </c>
      <c r="AA163" s="44">
        <f t="shared" si="58"/>
        <v>-0.26945972344364288</v>
      </c>
      <c r="AB163" s="9">
        <f t="shared" si="59"/>
        <v>-1.4167504935309242E-2</v>
      </c>
      <c r="AC163" s="9"/>
      <c r="AD163" s="17">
        <f t="shared" si="60"/>
        <v>-1.4167504935309242E-2</v>
      </c>
      <c r="AE163" s="102">
        <f t="shared" si="61"/>
        <v>3.817571961754862E-3</v>
      </c>
      <c r="AF163" s="18">
        <f t="shared" si="62"/>
        <v>0.16460905349794239</v>
      </c>
      <c r="AG163" s="9">
        <f t="shared" si="63"/>
        <v>8.9524591654319696E-3</v>
      </c>
    </row>
    <row r="164" spans="1:33" x14ac:dyDescent="0.2">
      <c r="A164" s="16">
        <v>1974</v>
      </c>
      <c r="B164" s="16">
        <v>37500</v>
      </c>
      <c r="C164" s="16">
        <v>0.04</v>
      </c>
      <c r="D164" s="16">
        <v>0.03</v>
      </c>
      <c r="E164" s="16">
        <v>10520</v>
      </c>
      <c r="F164" s="16">
        <v>7930</v>
      </c>
      <c r="G164" s="16">
        <v>10520</v>
      </c>
      <c r="H164" s="16">
        <v>6680</v>
      </c>
      <c r="I164" s="3">
        <f>Inputs_refs!$B$1-A164</f>
        <v>47.5</v>
      </c>
      <c r="J164" s="9">
        <f t="shared" si="47"/>
        <v>-0.2461977186311787</v>
      </c>
      <c r="K164" s="10">
        <f t="shared" si="48"/>
        <v>0.75380228136882133</v>
      </c>
      <c r="L164" s="11">
        <f t="shared" si="49"/>
        <v>-2590</v>
      </c>
      <c r="N164" s="9">
        <f t="shared" si="50"/>
        <v>0.36501901140684412</v>
      </c>
      <c r="O164" s="12">
        <f t="shared" si="51"/>
        <v>0.63498098859315588</v>
      </c>
      <c r="P164" s="11">
        <f t="shared" si="52"/>
        <v>-3840</v>
      </c>
      <c r="R164" s="35">
        <f t="shared" si="53"/>
        <v>-64300</v>
      </c>
      <c r="S164" s="62">
        <f t="shared" si="54"/>
        <v>-0.3056083650190114</v>
      </c>
      <c r="V164" s="13"/>
      <c r="W164" s="11">
        <f t="shared" si="55"/>
        <v>6588.2365092910704</v>
      </c>
      <c r="X164" s="11">
        <f t="shared" si="56"/>
        <v>-1.3737049507324786E-2</v>
      </c>
      <c r="Z164" s="35">
        <f t="shared" si="57"/>
        <v>-65610.123947689106</v>
      </c>
      <c r="AA164" s="44">
        <f t="shared" si="58"/>
        <v>-0.31183518986544251</v>
      </c>
      <c r="AB164" s="9">
        <f t="shared" si="59"/>
        <v>-1.9968319961316743E-2</v>
      </c>
      <c r="AC164" s="9"/>
      <c r="AD164" s="17">
        <f t="shared" si="60"/>
        <v>-1.9968319961316743E-2</v>
      </c>
      <c r="AE164" s="102">
        <f t="shared" si="61"/>
        <v>6.2268248464311116E-3</v>
      </c>
      <c r="AF164" s="18">
        <f t="shared" si="62"/>
        <v>0.15762925598991173</v>
      </c>
      <c r="AG164" s="9">
        <f t="shared" si="63"/>
        <v>8.5400769908823282E-3</v>
      </c>
    </row>
    <row r="165" spans="1:33" x14ac:dyDescent="0.2">
      <c r="A165" s="16">
        <v>1974</v>
      </c>
      <c r="B165" s="16">
        <v>42500</v>
      </c>
      <c r="C165" s="16">
        <v>0.04</v>
      </c>
      <c r="D165" s="16">
        <v>0.03</v>
      </c>
      <c r="E165" s="16">
        <v>11920</v>
      </c>
      <c r="F165" s="16">
        <v>8420</v>
      </c>
      <c r="G165" s="16">
        <v>11920</v>
      </c>
      <c r="H165" s="16">
        <v>7170</v>
      </c>
      <c r="I165" s="3">
        <f>Inputs_refs!$B$1-A165</f>
        <v>47.5</v>
      </c>
      <c r="J165" s="9">
        <f t="shared" si="47"/>
        <v>-0.2936241610738255</v>
      </c>
      <c r="K165" s="10">
        <f t="shared" si="48"/>
        <v>0.7063758389261745</v>
      </c>
      <c r="L165" s="11">
        <f t="shared" si="49"/>
        <v>-3500</v>
      </c>
      <c r="N165" s="9">
        <f t="shared" si="50"/>
        <v>0.39848993288590606</v>
      </c>
      <c r="O165" s="12">
        <f t="shared" si="51"/>
        <v>0.60151006711409394</v>
      </c>
      <c r="P165" s="11">
        <f t="shared" si="52"/>
        <v>-4750</v>
      </c>
      <c r="R165" s="35">
        <f t="shared" si="53"/>
        <v>-82500</v>
      </c>
      <c r="S165" s="62">
        <f t="shared" si="54"/>
        <v>-0.34605704697986578</v>
      </c>
      <c r="V165" s="13"/>
      <c r="W165" s="11">
        <f t="shared" si="55"/>
        <v>6995.3280464351592</v>
      </c>
      <c r="X165" s="11">
        <f t="shared" si="56"/>
        <v>-2.4361499799838326E-2</v>
      </c>
      <c r="Z165" s="35">
        <f t="shared" si="57"/>
        <v>-84663.460736386187</v>
      </c>
      <c r="AA165" s="44">
        <f t="shared" si="58"/>
        <v>-0.35513196617611653</v>
      </c>
      <c r="AB165" s="9">
        <f t="shared" si="59"/>
        <v>-2.5553653460050292E-2</v>
      </c>
      <c r="AC165" s="9"/>
      <c r="AD165" s="17">
        <f t="shared" si="60"/>
        <v>-2.5553653460050292E-2</v>
      </c>
      <c r="AE165" s="102">
        <f t="shared" si="61"/>
        <v>9.0749191962507525E-3</v>
      </c>
      <c r="AF165" s="18">
        <f t="shared" si="62"/>
        <v>0.14845605700712589</v>
      </c>
      <c r="AG165" s="9">
        <f t="shared" si="63"/>
        <v>8.0030126844173877E-3</v>
      </c>
    </row>
    <row r="166" spans="1:33" x14ac:dyDescent="0.2">
      <c r="A166" s="16">
        <v>1974</v>
      </c>
      <c r="B166" s="16">
        <v>47500</v>
      </c>
      <c r="C166" s="16">
        <v>0.04</v>
      </c>
      <c r="D166" s="16">
        <v>0.03</v>
      </c>
      <c r="E166" s="16">
        <v>13330</v>
      </c>
      <c r="F166" s="16">
        <v>8910</v>
      </c>
      <c r="G166" s="16">
        <v>13330</v>
      </c>
      <c r="H166" s="16">
        <v>7660</v>
      </c>
      <c r="I166" s="3">
        <f>Inputs_refs!$B$1-A166</f>
        <v>47.5</v>
      </c>
      <c r="J166" s="9">
        <f t="shared" si="47"/>
        <v>-0.33158289572393096</v>
      </c>
      <c r="K166" s="10">
        <f t="shared" si="48"/>
        <v>0.66841710427606904</v>
      </c>
      <c r="L166" s="11">
        <f t="shared" si="49"/>
        <v>-4420</v>
      </c>
      <c r="N166" s="9">
        <f t="shared" si="50"/>
        <v>0.42535633908477122</v>
      </c>
      <c r="O166" s="12">
        <f t="shared" si="51"/>
        <v>0.57464366091522878</v>
      </c>
      <c r="P166" s="11">
        <f t="shared" si="52"/>
        <v>-5670</v>
      </c>
      <c r="R166" s="35">
        <f t="shared" si="53"/>
        <v>-100900</v>
      </c>
      <c r="S166" s="62">
        <f t="shared" si="54"/>
        <v>-0.37846961740435109</v>
      </c>
      <c r="V166" s="13"/>
      <c r="W166" s="11">
        <f t="shared" si="55"/>
        <v>7402.419583579248</v>
      </c>
      <c r="X166" s="11">
        <f t="shared" si="56"/>
        <v>-3.3626686216808359E-2</v>
      </c>
      <c r="Z166" s="35">
        <f t="shared" si="57"/>
        <v>-103916.79752508324</v>
      </c>
      <c r="AA166" s="44">
        <f t="shared" si="58"/>
        <v>-0.38978543707833174</v>
      </c>
      <c r="AB166" s="9">
        <f t="shared" si="59"/>
        <v>-2.9030893916405093E-2</v>
      </c>
      <c r="AC166" s="9"/>
      <c r="AD166" s="17">
        <f t="shared" si="60"/>
        <v>-2.9030893916405093E-2</v>
      </c>
      <c r="AE166" s="102">
        <f t="shared" si="61"/>
        <v>1.1315819673980654E-2</v>
      </c>
      <c r="AF166" s="18">
        <f t="shared" si="62"/>
        <v>0.14029180695847362</v>
      </c>
      <c r="AG166" s="9">
        <f t="shared" si="63"/>
        <v>7.5296221751656178E-3</v>
      </c>
    </row>
    <row r="167" spans="1:33" x14ac:dyDescent="0.2">
      <c r="A167" s="16">
        <v>1974</v>
      </c>
      <c r="B167" s="16">
        <v>52500</v>
      </c>
      <c r="C167" s="16">
        <v>0.04</v>
      </c>
      <c r="D167" s="16">
        <v>0.03</v>
      </c>
      <c r="E167" s="16">
        <v>14640</v>
      </c>
      <c r="F167" s="16">
        <v>9380</v>
      </c>
      <c r="G167" s="16">
        <v>14640</v>
      </c>
      <c r="H167" s="16">
        <v>8130</v>
      </c>
      <c r="I167" s="3">
        <f>Inputs_refs!$B$1-A167</f>
        <v>47.5</v>
      </c>
      <c r="J167" s="9">
        <f t="shared" si="47"/>
        <v>-0.35928961748633881</v>
      </c>
      <c r="K167" s="10">
        <f t="shared" si="48"/>
        <v>0.64071038251366119</v>
      </c>
      <c r="L167" s="11">
        <f t="shared" si="49"/>
        <v>-5260</v>
      </c>
      <c r="N167" s="9">
        <f t="shared" si="50"/>
        <v>0.44467213114754101</v>
      </c>
      <c r="O167" s="12">
        <f t="shared" si="51"/>
        <v>0.55532786885245899</v>
      </c>
      <c r="P167" s="11">
        <f t="shared" si="52"/>
        <v>-6510</v>
      </c>
      <c r="R167" s="35">
        <f t="shared" si="53"/>
        <v>-117700</v>
      </c>
      <c r="S167" s="62">
        <f t="shared" si="54"/>
        <v>-0.40198087431693991</v>
      </c>
      <c r="V167" s="13"/>
      <c r="W167" s="11">
        <f t="shared" si="55"/>
        <v>7792.8951396154152</v>
      </c>
      <c r="X167" s="11">
        <f t="shared" si="56"/>
        <v>-4.146431247042863E-2</v>
      </c>
      <c r="Z167" s="35">
        <f t="shared" si="57"/>
        <v>-121535.30424077224</v>
      </c>
      <c r="AA167" s="44">
        <f t="shared" si="58"/>
        <v>-0.41507959098624397</v>
      </c>
      <c r="AB167" s="9">
        <f t="shared" si="59"/>
        <v>-3.15571204987002E-2</v>
      </c>
      <c r="AC167" s="9"/>
      <c r="AD167" s="17">
        <f t="shared" si="60"/>
        <v>-3.15571204987002E-2</v>
      </c>
      <c r="AE167" s="102">
        <f t="shared" si="61"/>
        <v>1.3098716669304067E-2</v>
      </c>
      <c r="AF167" s="18">
        <f t="shared" si="62"/>
        <v>0.13326226012793177</v>
      </c>
      <c r="AG167" s="9">
        <f t="shared" si="63"/>
        <v>7.1254348236330367E-3</v>
      </c>
    </row>
    <row r="168" spans="1:33" x14ac:dyDescent="0.2">
      <c r="A168" s="16">
        <v>1974</v>
      </c>
      <c r="B168" s="16">
        <v>57500</v>
      </c>
      <c r="C168" s="16">
        <v>0.04</v>
      </c>
      <c r="D168" s="16">
        <v>0.03</v>
      </c>
      <c r="E168" s="16">
        <v>15510</v>
      </c>
      <c r="F168" s="16">
        <v>9870</v>
      </c>
      <c r="G168" s="16">
        <v>15510</v>
      </c>
      <c r="H168" s="16">
        <v>8620</v>
      </c>
      <c r="I168" s="3">
        <f>Inputs_refs!$B$1-A168</f>
        <v>47.5</v>
      </c>
      <c r="J168" s="9">
        <f t="shared" si="47"/>
        <v>-0.36363636363636365</v>
      </c>
      <c r="K168" s="10">
        <f t="shared" si="48"/>
        <v>0.63636363636363635</v>
      </c>
      <c r="L168" s="11">
        <f t="shared" si="49"/>
        <v>-5640</v>
      </c>
      <c r="N168" s="9">
        <f t="shared" si="50"/>
        <v>0.44422952933591231</v>
      </c>
      <c r="O168" s="12">
        <f t="shared" si="51"/>
        <v>0.55577047066408769</v>
      </c>
      <c r="P168" s="11">
        <f t="shared" si="52"/>
        <v>-6890</v>
      </c>
      <c r="R168" s="35">
        <f t="shared" si="53"/>
        <v>-125300</v>
      </c>
      <c r="S168" s="62">
        <f t="shared" si="54"/>
        <v>-0.40393294648613798</v>
      </c>
      <c r="V168" s="13"/>
      <c r="W168" s="11">
        <f t="shared" si="55"/>
        <v>8199.9866767595031</v>
      </c>
      <c r="X168" s="11">
        <f t="shared" si="56"/>
        <v>-4.8725443531380148E-2</v>
      </c>
      <c r="Z168" s="35">
        <f t="shared" si="57"/>
        <v>-129988.64102946932</v>
      </c>
      <c r="AA168" s="44">
        <f t="shared" si="58"/>
        <v>-0.41904784342188689</v>
      </c>
      <c r="AB168" s="9">
        <f t="shared" si="59"/>
        <v>-3.6069621101788213E-2</v>
      </c>
      <c r="AC168" s="9"/>
      <c r="AD168" s="17">
        <f t="shared" si="60"/>
        <v>-3.6069621101788213E-2</v>
      </c>
      <c r="AE168" s="102">
        <f t="shared" si="61"/>
        <v>1.5114896935748912E-2</v>
      </c>
      <c r="AF168" s="18">
        <f t="shared" si="62"/>
        <v>0.12664640324214793</v>
      </c>
      <c r="AG168" s="9">
        <f t="shared" si="63"/>
        <v>6.7478686332542726E-3</v>
      </c>
    </row>
    <row r="169" spans="1:33" x14ac:dyDescent="0.2">
      <c r="A169" s="16">
        <v>1974</v>
      </c>
      <c r="B169" s="16">
        <v>62500</v>
      </c>
      <c r="C169" s="16">
        <v>0.04</v>
      </c>
      <c r="D169" s="16">
        <v>0.03</v>
      </c>
      <c r="E169" s="16">
        <v>16010</v>
      </c>
      <c r="F169" s="16">
        <v>10340</v>
      </c>
      <c r="G169" s="16">
        <v>16010</v>
      </c>
      <c r="H169" s="16">
        <v>9090</v>
      </c>
      <c r="I169" s="3">
        <f>Inputs_refs!$B$1-A169</f>
        <v>47.5</v>
      </c>
      <c r="J169" s="9">
        <f t="shared" si="47"/>
        <v>-0.35415365396627108</v>
      </c>
      <c r="K169" s="10">
        <f t="shared" si="48"/>
        <v>0.64584634603372892</v>
      </c>
      <c r="L169" s="11">
        <f t="shared" si="49"/>
        <v>-5670</v>
      </c>
      <c r="N169" s="9">
        <f t="shared" si="50"/>
        <v>0.43222985633978761</v>
      </c>
      <c r="O169" s="12">
        <f t="shared" si="51"/>
        <v>0.56777014366021239</v>
      </c>
      <c r="P169" s="11">
        <f t="shared" si="52"/>
        <v>-6920</v>
      </c>
      <c r="R169" s="35">
        <f t="shared" si="53"/>
        <v>-125900</v>
      </c>
      <c r="S169" s="62">
        <f t="shared" si="54"/>
        <v>-0.39319175515302934</v>
      </c>
      <c r="V169" s="13"/>
      <c r="W169" s="11">
        <f t="shared" si="55"/>
        <v>8590.4622327956713</v>
      </c>
      <c r="X169" s="11">
        <f t="shared" si="56"/>
        <v>-5.4954649857461901E-2</v>
      </c>
      <c r="Z169" s="35">
        <f t="shared" si="57"/>
        <v>-131407.14774515832</v>
      </c>
      <c r="AA169" s="44">
        <f t="shared" si="58"/>
        <v>-0.41039084242710283</v>
      </c>
      <c r="AB169" s="9">
        <f t="shared" si="59"/>
        <v>-4.1909042541875198E-2</v>
      </c>
      <c r="AC169" s="9"/>
      <c r="AD169" s="17">
        <f t="shared" si="60"/>
        <v>-4.1909042541875198E-2</v>
      </c>
      <c r="AE169" s="102">
        <f t="shared" si="61"/>
        <v>1.7199087274073488E-2</v>
      </c>
      <c r="AF169" s="18">
        <f t="shared" si="62"/>
        <v>0.12088974854932302</v>
      </c>
      <c r="AG169" s="9">
        <f t="shared" si="63"/>
        <v>6.4215412545650663E-3</v>
      </c>
    </row>
    <row r="170" spans="1:33" x14ac:dyDescent="0.2">
      <c r="A170" s="16">
        <v>1974</v>
      </c>
      <c r="B170" s="16">
        <v>67500</v>
      </c>
      <c r="C170" s="16">
        <v>0.04</v>
      </c>
      <c r="D170" s="16">
        <v>0.03</v>
      </c>
      <c r="E170" s="16">
        <v>16450</v>
      </c>
      <c r="F170" s="16">
        <v>10780</v>
      </c>
      <c r="G170" s="16">
        <v>16450</v>
      </c>
      <c r="H170" s="16">
        <v>9530</v>
      </c>
      <c r="I170" s="3">
        <f>Inputs_refs!$B$1-A170</f>
        <v>47.5</v>
      </c>
      <c r="J170" s="9">
        <f t="shared" si="47"/>
        <v>-0.34468085106382979</v>
      </c>
      <c r="K170" s="10">
        <f t="shared" si="48"/>
        <v>0.65531914893617016</v>
      </c>
      <c r="L170" s="11">
        <f t="shared" si="49"/>
        <v>-5670</v>
      </c>
      <c r="N170" s="9">
        <f t="shared" si="50"/>
        <v>0.42066869300911852</v>
      </c>
      <c r="O170" s="12">
        <f t="shared" si="51"/>
        <v>0.57933130699088142</v>
      </c>
      <c r="P170" s="11">
        <f t="shared" si="52"/>
        <v>-6920</v>
      </c>
      <c r="R170" s="35">
        <f t="shared" si="53"/>
        <v>-125900</v>
      </c>
      <c r="S170" s="62">
        <f t="shared" si="54"/>
        <v>-0.38267477203647415</v>
      </c>
      <c r="V170" s="13"/>
      <c r="W170" s="11">
        <f t="shared" si="55"/>
        <v>8956.0138171699546</v>
      </c>
      <c r="X170" s="11">
        <f t="shared" si="56"/>
        <v>-6.0229400087098157E-2</v>
      </c>
      <c r="Z170" s="35">
        <f t="shared" si="57"/>
        <v>-132173.40935133529</v>
      </c>
      <c r="AA170" s="44">
        <f t="shared" si="58"/>
        <v>-0.40174288556636867</v>
      </c>
      <c r="AB170" s="9">
        <f t="shared" si="59"/>
        <v>-4.7463475309619134E-2</v>
      </c>
      <c r="AC170" s="9"/>
      <c r="AD170" s="17">
        <f t="shared" si="60"/>
        <v>-4.7463475309619134E-2</v>
      </c>
      <c r="AE170" s="102">
        <f t="shared" si="61"/>
        <v>1.9068113529894515E-2</v>
      </c>
      <c r="AF170" s="18">
        <f t="shared" si="62"/>
        <v>0.11595547309833024</v>
      </c>
      <c r="AG170" s="9">
        <f t="shared" si="63"/>
        <v>6.1434437936251918E-3</v>
      </c>
    </row>
    <row r="171" spans="1:33" x14ac:dyDescent="0.2">
      <c r="A171" s="16">
        <v>1974</v>
      </c>
      <c r="B171" s="16">
        <v>72500</v>
      </c>
      <c r="C171" s="16">
        <v>0.04</v>
      </c>
      <c r="D171" s="16">
        <v>0.03</v>
      </c>
      <c r="E171" s="16">
        <v>16890</v>
      </c>
      <c r="F171" s="16">
        <v>11220</v>
      </c>
      <c r="G171" s="16">
        <v>16890</v>
      </c>
      <c r="H171" s="16">
        <v>9970</v>
      </c>
      <c r="I171" s="3">
        <f>Inputs_refs!$B$1-A171</f>
        <v>47.5</v>
      </c>
      <c r="J171" s="9">
        <f t="shared" si="47"/>
        <v>-0.33570159857904086</v>
      </c>
      <c r="K171" s="10">
        <f t="shared" si="48"/>
        <v>0.66429840142095919</v>
      </c>
      <c r="L171" s="11">
        <f t="shared" si="49"/>
        <v>-5670</v>
      </c>
      <c r="N171" s="9">
        <f t="shared" si="50"/>
        <v>0.40970988750740084</v>
      </c>
      <c r="O171" s="12">
        <f t="shared" si="51"/>
        <v>0.59029011249259922</v>
      </c>
      <c r="P171" s="11">
        <f t="shared" si="52"/>
        <v>-6920</v>
      </c>
      <c r="R171" s="35">
        <f t="shared" si="53"/>
        <v>-125900</v>
      </c>
      <c r="S171" s="62">
        <f t="shared" si="54"/>
        <v>-0.37270574304322085</v>
      </c>
      <c r="V171" s="13"/>
      <c r="W171" s="11">
        <f t="shared" si="55"/>
        <v>9321.5654015442378</v>
      </c>
      <c r="X171" s="11">
        <f t="shared" si="56"/>
        <v>-6.5038575572293103E-2</v>
      </c>
      <c r="Z171" s="35">
        <f t="shared" si="57"/>
        <v>-132939.67095751222</v>
      </c>
      <c r="AA171" s="44">
        <f t="shared" si="58"/>
        <v>-0.39354550313058678</v>
      </c>
      <c r="AB171" s="9">
        <f t="shared" si="59"/>
        <v>-5.2953876798462328E-2</v>
      </c>
      <c r="AC171" s="9"/>
      <c r="AD171" s="17">
        <f t="shared" si="60"/>
        <v>-5.2953876798462328E-2</v>
      </c>
      <c r="AE171" s="102">
        <f t="shared" si="61"/>
        <v>2.0839760087365933E-2</v>
      </c>
      <c r="AF171" s="18">
        <f t="shared" si="62"/>
        <v>0.11140819964349376</v>
      </c>
      <c r="AG171" s="9">
        <f t="shared" si="63"/>
        <v>5.888460461979661E-3</v>
      </c>
    </row>
    <row r="172" spans="1:33" x14ac:dyDescent="0.2">
      <c r="A172" s="16">
        <v>1974</v>
      </c>
      <c r="B172" s="16">
        <v>77500</v>
      </c>
      <c r="C172" s="16">
        <v>0.04</v>
      </c>
      <c r="D172" s="16">
        <v>0.03</v>
      </c>
      <c r="E172" s="16">
        <v>17340</v>
      </c>
      <c r="F172" s="16">
        <v>11670</v>
      </c>
      <c r="G172" s="16">
        <v>17340</v>
      </c>
      <c r="H172" s="16">
        <v>10420</v>
      </c>
      <c r="I172" s="3">
        <f>Inputs_refs!$B$1-A172</f>
        <v>47.5</v>
      </c>
      <c r="J172" s="9">
        <f t="shared" si="47"/>
        <v>-0.32698961937716264</v>
      </c>
      <c r="K172" s="10">
        <f t="shared" si="48"/>
        <v>0.67301038062283736</v>
      </c>
      <c r="L172" s="11">
        <f t="shared" si="49"/>
        <v>-5670</v>
      </c>
      <c r="N172" s="9">
        <f t="shared" si="50"/>
        <v>0.39907727797001152</v>
      </c>
      <c r="O172" s="12">
        <f t="shared" si="51"/>
        <v>0.60092272202998842</v>
      </c>
      <c r="P172" s="11">
        <f t="shared" si="52"/>
        <v>-6920</v>
      </c>
      <c r="R172" s="35">
        <f t="shared" si="53"/>
        <v>-125900</v>
      </c>
      <c r="S172" s="62">
        <f t="shared" si="54"/>
        <v>-0.36303344867358706</v>
      </c>
      <c r="V172" s="13"/>
      <c r="W172" s="11">
        <f t="shared" si="55"/>
        <v>9695.4249764724827</v>
      </c>
      <c r="X172" s="11">
        <f t="shared" si="56"/>
        <v>-6.9536950434502615E-2</v>
      </c>
      <c r="Z172" s="35">
        <f t="shared" si="57"/>
        <v>-133723.3476001932</v>
      </c>
      <c r="AA172" s="44">
        <f t="shared" si="58"/>
        <v>-0.38559212110782354</v>
      </c>
      <c r="AB172" s="9">
        <f t="shared" si="59"/>
        <v>-5.8503976609854902E-2</v>
      </c>
      <c r="AC172" s="9"/>
      <c r="AD172" s="17">
        <f t="shared" si="60"/>
        <v>-5.8503976609854902E-2</v>
      </c>
      <c r="AE172" s="102">
        <f t="shared" si="61"/>
        <v>2.2558672434236482E-2</v>
      </c>
      <c r="AF172" s="18">
        <f t="shared" si="62"/>
        <v>0.10711225364181662</v>
      </c>
      <c r="AG172" s="9">
        <f t="shared" si="63"/>
        <v>5.6487062225667461E-3</v>
      </c>
    </row>
    <row r="173" spans="1:33" x14ac:dyDescent="0.2">
      <c r="A173" s="16">
        <v>1974</v>
      </c>
      <c r="B173" s="16">
        <v>82500</v>
      </c>
      <c r="C173" s="16">
        <v>0.04</v>
      </c>
      <c r="D173" s="16">
        <v>0.03</v>
      </c>
      <c r="E173" s="16">
        <v>17780</v>
      </c>
      <c r="F173" s="16">
        <v>12110</v>
      </c>
      <c r="G173" s="16">
        <v>17780</v>
      </c>
      <c r="H173" s="16">
        <v>10860</v>
      </c>
      <c r="I173" s="3">
        <f>Inputs_refs!$B$1-A173</f>
        <v>47.5</v>
      </c>
      <c r="J173" s="9">
        <f t="shared" si="47"/>
        <v>-0.31889763779527558</v>
      </c>
      <c r="K173" s="10">
        <f t="shared" si="48"/>
        <v>0.68110236220472442</v>
      </c>
      <c r="L173" s="11">
        <f t="shared" si="49"/>
        <v>-5670</v>
      </c>
      <c r="N173" s="9">
        <f t="shared" si="50"/>
        <v>0.38920134983127108</v>
      </c>
      <c r="O173" s="12">
        <f t="shared" si="51"/>
        <v>0.61079865016872892</v>
      </c>
      <c r="P173" s="11">
        <f t="shared" si="52"/>
        <v>-6920</v>
      </c>
      <c r="R173" s="35">
        <f t="shared" si="53"/>
        <v>-125900</v>
      </c>
      <c r="S173" s="62">
        <f t="shared" si="54"/>
        <v>-0.35404949381327333</v>
      </c>
      <c r="V173" s="13"/>
      <c r="W173" s="11">
        <f t="shared" si="55"/>
        <v>10060.976560846766</v>
      </c>
      <c r="X173" s="11">
        <f t="shared" si="56"/>
        <v>-7.3574902316135726E-2</v>
      </c>
      <c r="Z173" s="35">
        <f t="shared" si="57"/>
        <v>-134489.60920637014</v>
      </c>
      <c r="AA173" s="44">
        <f t="shared" si="58"/>
        <v>-0.37820475029912864</v>
      </c>
      <c r="AB173" s="9">
        <f t="shared" si="59"/>
        <v>-6.3868199610794069E-2</v>
      </c>
      <c r="AC173" s="9"/>
      <c r="AD173" s="17">
        <f t="shared" si="60"/>
        <v>-6.3868199610794069E-2</v>
      </c>
      <c r="AE173" s="102">
        <f t="shared" si="61"/>
        <v>2.4155256485855314E-2</v>
      </c>
      <c r="AF173" s="18">
        <f t="shared" si="62"/>
        <v>0.10322047894302229</v>
      </c>
      <c r="AG173" s="9">
        <f t="shared" si="63"/>
        <v>5.4324527229636654E-3</v>
      </c>
    </row>
    <row r="174" spans="1:33" x14ac:dyDescent="0.2">
      <c r="A174" s="16">
        <v>1974</v>
      </c>
      <c r="B174" s="16">
        <v>87500</v>
      </c>
      <c r="C174" s="16">
        <v>0.04</v>
      </c>
      <c r="D174" s="16">
        <v>0.03</v>
      </c>
      <c r="E174" s="16">
        <v>18220</v>
      </c>
      <c r="F174" s="16">
        <v>12550</v>
      </c>
      <c r="G174" s="16">
        <v>18220</v>
      </c>
      <c r="H174" s="16">
        <v>11300</v>
      </c>
      <c r="I174" s="3">
        <f>Inputs_refs!$B$1-A174</f>
        <v>47.5</v>
      </c>
      <c r="J174" s="9">
        <f t="shared" si="47"/>
        <v>-0.31119648737650935</v>
      </c>
      <c r="K174" s="10">
        <f t="shared" si="48"/>
        <v>0.68880351262349071</v>
      </c>
      <c r="L174" s="11">
        <f t="shared" si="49"/>
        <v>-5670</v>
      </c>
      <c r="N174" s="9">
        <f t="shared" si="50"/>
        <v>0.37980241492864986</v>
      </c>
      <c r="O174" s="12">
        <f t="shared" si="51"/>
        <v>0.62019758507135014</v>
      </c>
      <c r="P174" s="11">
        <f t="shared" si="52"/>
        <v>-6920</v>
      </c>
      <c r="R174" s="35">
        <f t="shared" si="53"/>
        <v>-125900</v>
      </c>
      <c r="S174" s="62">
        <f t="shared" si="54"/>
        <v>-0.34549945115257957</v>
      </c>
      <c r="V174" s="13"/>
      <c r="W174" s="11">
        <f t="shared" si="55"/>
        <v>10426.528145221051</v>
      </c>
      <c r="X174" s="11">
        <f t="shared" si="56"/>
        <v>-7.729839422822557E-2</v>
      </c>
      <c r="Z174" s="35">
        <f t="shared" si="57"/>
        <v>-135255.8708125471</v>
      </c>
      <c r="AA174" s="44">
        <f t="shared" si="58"/>
        <v>-0.37117417895869126</v>
      </c>
      <c r="AB174" s="9">
        <f t="shared" si="59"/>
        <v>-6.9171643022531176E-2</v>
      </c>
      <c r="AC174" s="9"/>
      <c r="AD174" s="17">
        <f t="shared" si="60"/>
        <v>-6.9171643022531176E-2</v>
      </c>
      <c r="AE174" s="102">
        <f t="shared" si="61"/>
        <v>2.5674727806111686E-2</v>
      </c>
      <c r="AF174" s="18">
        <f t="shared" si="62"/>
        <v>9.9601593625498003E-2</v>
      </c>
      <c r="AG174" s="9">
        <f t="shared" si="63"/>
        <v>5.2321613045096527E-3</v>
      </c>
    </row>
    <row r="175" spans="1:33" x14ac:dyDescent="0.2">
      <c r="A175" s="16">
        <v>1974</v>
      </c>
      <c r="B175" s="16">
        <v>92500</v>
      </c>
      <c r="C175" s="16">
        <v>0.04</v>
      </c>
      <c r="D175" s="16">
        <v>0.03</v>
      </c>
      <c r="E175" s="16">
        <v>18670</v>
      </c>
      <c r="F175" s="16">
        <v>13000</v>
      </c>
      <c r="G175" s="16">
        <v>18670</v>
      </c>
      <c r="H175" s="16">
        <v>11750</v>
      </c>
      <c r="I175" s="3">
        <f>Inputs_refs!$B$1-A175</f>
        <v>47.5</v>
      </c>
      <c r="J175" s="9">
        <f t="shared" si="47"/>
        <v>-0.30369576861274772</v>
      </c>
      <c r="K175" s="10">
        <f t="shared" si="48"/>
        <v>0.69630423138725228</v>
      </c>
      <c r="L175" s="11">
        <f t="shared" si="49"/>
        <v>-5670</v>
      </c>
      <c r="N175" s="9">
        <f t="shared" si="50"/>
        <v>0.37064809855382969</v>
      </c>
      <c r="O175" s="12">
        <f t="shared" si="51"/>
        <v>0.62935190144617037</v>
      </c>
      <c r="P175" s="11">
        <f t="shared" si="52"/>
        <v>-6920</v>
      </c>
      <c r="R175" s="35">
        <f t="shared" si="53"/>
        <v>-125900</v>
      </c>
      <c r="S175" s="62">
        <f t="shared" si="54"/>
        <v>-0.33717193358328867</v>
      </c>
      <c r="V175" s="13"/>
      <c r="W175" s="11">
        <f t="shared" si="55"/>
        <v>10800.387720149296</v>
      </c>
      <c r="X175" s="11">
        <f t="shared" si="56"/>
        <v>-8.0818066370272681E-2</v>
      </c>
      <c r="Z175" s="35">
        <f t="shared" si="57"/>
        <v>-136039.54745522808</v>
      </c>
      <c r="AA175" s="44">
        <f t="shared" si="58"/>
        <v>-0.36432658665031625</v>
      </c>
      <c r="AB175" s="9">
        <f t="shared" si="59"/>
        <v>-7.4533822295793084E-2</v>
      </c>
      <c r="AC175" s="9"/>
      <c r="AD175" s="17">
        <f t="shared" si="60"/>
        <v>-7.4533822295793084E-2</v>
      </c>
      <c r="AE175" s="102">
        <f t="shared" si="61"/>
        <v>2.7154653067027579E-2</v>
      </c>
      <c r="AF175" s="18">
        <f t="shared" si="62"/>
        <v>9.6153846153846159E-2</v>
      </c>
      <c r="AG175" s="9">
        <f t="shared" si="63"/>
        <v>5.0420518112784807E-3</v>
      </c>
    </row>
    <row r="176" spans="1:33" x14ac:dyDescent="0.2">
      <c r="A176" s="16">
        <v>1974</v>
      </c>
      <c r="B176" s="16">
        <v>97500</v>
      </c>
      <c r="C176" s="16">
        <v>0.04</v>
      </c>
      <c r="D176" s="16">
        <v>0.03</v>
      </c>
      <c r="E176" s="16">
        <v>19110</v>
      </c>
      <c r="F176" s="16">
        <v>13440</v>
      </c>
      <c r="G176" s="16">
        <v>19110</v>
      </c>
      <c r="H176" s="16">
        <v>12190</v>
      </c>
      <c r="I176" s="3">
        <f>Inputs_refs!$B$1-A176</f>
        <v>47.5</v>
      </c>
      <c r="J176" s="9">
        <f t="shared" si="47"/>
        <v>-0.2967032967032967</v>
      </c>
      <c r="K176" s="10">
        <f t="shared" si="48"/>
        <v>0.70329670329670335</v>
      </c>
      <c r="L176" s="11">
        <f t="shared" si="49"/>
        <v>-5670</v>
      </c>
      <c r="N176" s="9">
        <f t="shared" si="50"/>
        <v>0.36211407639979071</v>
      </c>
      <c r="O176" s="12">
        <f t="shared" si="51"/>
        <v>0.63788592360020935</v>
      </c>
      <c r="P176" s="11">
        <f t="shared" si="52"/>
        <v>-6920</v>
      </c>
      <c r="R176" s="35">
        <f t="shared" si="53"/>
        <v>-125900</v>
      </c>
      <c r="S176" s="62">
        <f t="shared" si="54"/>
        <v>-0.32940868655154371</v>
      </c>
      <c r="V176" s="13"/>
      <c r="W176" s="11">
        <f t="shared" si="55"/>
        <v>11165.939304523579</v>
      </c>
      <c r="X176" s="11">
        <f t="shared" si="56"/>
        <v>-8.4008260498475859E-2</v>
      </c>
      <c r="Z176" s="35">
        <f t="shared" si="57"/>
        <v>-136805.80906140505</v>
      </c>
      <c r="AA176" s="44">
        <f t="shared" si="58"/>
        <v>-0.35794298550864745</v>
      </c>
      <c r="AB176" s="9">
        <f t="shared" si="59"/>
        <v>-7.9717441358867977E-2</v>
      </c>
      <c r="AC176" s="9"/>
      <c r="AD176" s="17">
        <f t="shared" si="60"/>
        <v>-7.9717441358867977E-2</v>
      </c>
      <c r="AE176" s="102">
        <f t="shared" si="61"/>
        <v>2.8534298957103743E-2</v>
      </c>
      <c r="AF176" s="18">
        <f t="shared" si="62"/>
        <v>9.3005952380952384E-2</v>
      </c>
      <c r="AG176" s="9">
        <f t="shared" si="63"/>
        <v>4.8690770050369148E-3</v>
      </c>
    </row>
    <row r="177" spans="1:33" x14ac:dyDescent="0.2">
      <c r="A177" s="16">
        <v>1974</v>
      </c>
      <c r="B177" s="16">
        <v>102500</v>
      </c>
      <c r="C177" s="16">
        <v>0.04</v>
      </c>
      <c r="D177" s="16">
        <v>0.03</v>
      </c>
      <c r="E177" s="16">
        <v>19550</v>
      </c>
      <c r="F177" s="16">
        <v>13880</v>
      </c>
      <c r="G177" s="16">
        <v>19550</v>
      </c>
      <c r="H177" s="16">
        <v>12630</v>
      </c>
      <c r="I177" s="3">
        <f>Inputs_refs!$B$1-A177</f>
        <v>47.5</v>
      </c>
      <c r="J177" s="9">
        <f t="shared" si="47"/>
        <v>-0.29002557544757035</v>
      </c>
      <c r="K177" s="10">
        <f t="shared" si="48"/>
        <v>0.70997442455242965</v>
      </c>
      <c r="L177" s="11">
        <f t="shared" si="49"/>
        <v>-5670</v>
      </c>
      <c r="N177" s="9">
        <f t="shared" si="50"/>
        <v>0.35396419437340154</v>
      </c>
      <c r="O177" s="12">
        <f t="shared" si="51"/>
        <v>0.64603580562659846</v>
      </c>
      <c r="P177" s="11">
        <f t="shared" si="52"/>
        <v>-6920</v>
      </c>
      <c r="R177" s="35">
        <f t="shared" si="53"/>
        <v>-125900</v>
      </c>
      <c r="S177" s="62">
        <f t="shared" si="54"/>
        <v>-0.32199488491048595</v>
      </c>
      <c r="V177" s="13"/>
      <c r="W177" s="11">
        <f t="shared" si="55"/>
        <v>11531.490888897863</v>
      </c>
      <c r="X177" s="11">
        <f t="shared" si="56"/>
        <v>-8.6976176651000589E-2</v>
      </c>
      <c r="Z177" s="35">
        <f t="shared" si="57"/>
        <v>-137572.07066758195</v>
      </c>
      <c r="AA177" s="44">
        <f t="shared" si="58"/>
        <v>-0.35184672805008171</v>
      </c>
      <c r="AB177" s="9">
        <f t="shared" si="59"/>
        <v>-8.4843316022955001E-2</v>
      </c>
      <c r="AC177" s="9"/>
      <c r="AD177" s="17">
        <f t="shared" si="60"/>
        <v>-8.4843316022955001E-2</v>
      </c>
      <c r="AE177" s="102">
        <f t="shared" si="61"/>
        <v>2.9851843139595768E-2</v>
      </c>
      <c r="AF177" s="18">
        <f t="shared" si="62"/>
        <v>9.0057636887608067E-2</v>
      </c>
      <c r="AG177" s="9">
        <f t="shared" si="63"/>
        <v>4.7075853571221238E-3</v>
      </c>
    </row>
    <row r="178" spans="1:33" x14ac:dyDescent="0.2">
      <c r="A178" s="16">
        <v>1974</v>
      </c>
      <c r="B178" s="16">
        <v>107500</v>
      </c>
      <c r="C178" s="16">
        <v>0.04</v>
      </c>
      <c r="D178" s="16">
        <v>0.03</v>
      </c>
      <c r="E178" s="16">
        <v>20000</v>
      </c>
      <c r="F178" s="16">
        <v>14330</v>
      </c>
      <c r="G178" s="16">
        <v>20000</v>
      </c>
      <c r="H178" s="16">
        <v>13080</v>
      </c>
      <c r="I178" s="3">
        <f>Inputs_refs!$B$1-A178</f>
        <v>47.5</v>
      </c>
      <c r="J178" s="9">
        <f t="shared" si="47"/>
        <v>-0.28349999999999997</v>
      </c>
      <c r="K178" s="10">
        <f t="shared" si="48"/>
        <v>0.71650000000000003</v>
      </c>
      <c r="L178" s="11">
        <f t="shared" si="49"/>
        <v>-5670</v>
      </c>
      <c r="N178" s="9">
        <f t="shared" si="50"/>
        <v>0.34599999999999997</v>
      </c>
      <c r="O178" s="12">
        <f t="shared" si="51"/>
        <v>0.65400000000000003</v>
      </c>
      <c r="P178" s="11">
        <f t="shared" si="52"/>
        <v>-6920</v>
      </c>
      <c r="R178" s="35">
        <f t="shared" si="53"/>
        <v>-125900</v>
      </c>
      <c r="S178" s="62">
        <f t="shared" si="54"/>
        <v>-0.31474999999999997</v>
      </c>
      <c r="V178" s="13"/>
      <c r="W178" s="11">
        <f t="shared" si="55"/>
        <v>11905.350463826107</v>
      </c>
      <c r="X178" s="11">
        <f t="shared" si="56"/>
        <v>-8.9805010410848055E-2</v>
      </c>
      <c r="Z178" s="35">
        <f t="shared" si="57"/>
        <v>-138355.74731026293</v>
      </c>
      <c r="AA178" s="44">
        <f t="shared" si="58"/>
        <v>-0.34588936827565731</v>
      </c>
      <c r="AB178" s="9">
        <f t="shared" si="59"/>
        <v>-9.0026959865504547E-2</v>
      </c>
      <c r="AC178" s="9"/>
      <c r="AD178" s="17">
        <f t="shared" si="60"/>
        <v>-9.0026959865504547E-2</v>
      </c>
      <c r="AE178" s="102">
        <f t="shared" si="61"/>
        <v>3.1139368275657331E-2</v>
      </c>
      <c r="AF178" s="18">
        <f t="shared" si="62"/>
        <v>8.7229588276343334E-2</v>
      </c>
      <c r="AG178" s="9">
        <f t="shared" si="63"/>
        <v>4.5531476419876649E-3</v>
      </c>
    </row>
    <row r="179" spans="1:33" x14ac:dyDescent="0.2">
      <c r="A179" s="16">
        <v>1974</v>
      </c>
      <c r="B179" s="16">
        <v>112500</v>
      </c>
      <c r="C179" s="16">
        <v>0.04</v>
      </c>
      <c r="D179" s="16">
        <v>0.03</v>
      </c>
      <c r="E179" s="16">
        <v>20440</v>
      </c>
      <c r="F179" s="16">
        <v>14770</v>
      </c>
      <c r="G179" s="16">
        <v>20440</v>
      </c>
      <c r="H179" s="16">
        <v>13520</v>
      </c>
      <c r="I179" s="3">
        <f>Inputs_refs!$B$1-A179</f>
        <v>47.5</v>
      </c>
      <c r="J179" s="9">
        <f t="shared" si="47"/>
        <v>-0.2773972602739726</v>
      </c>
      <c r="K179" s="10">
        <f t="shared" si="48"/>
        <v>0.7226027397260274</v>
      </c>
      <c r="L179" s="11">
        <f t="shared" si="49"/>
        <v>-5670</v>
      </c>
      <c r="N179" s="9">
        <f t="shared" si="50"/>
        <v>0.33855185909980429</v>
      </c>
      <c r="O179" s="12">
        <f t="shared" si="51"/>
        <v>0.66144814090019566</v>
      </c>
      <c r="P179" s="11">
        <f t="shared" si="52"/>
        <v>-6920</v>
      </c>
      <c r="R179" s="35">
        <f t="shared" si="53"/>
        <v>-125900</v>
      </c>
      <c r="S179" s="62">
        <f t="shared" si="54"/>
        <v>-0.30797455968688847</v>
      </c>
      <c r="V179" s="13"/>
      <c r="W179" s="11">
        <f t="shared" si="55"/>
        <v>12270.902048200393</v>
      </c>
      <c r="X179" s="11">
        <f t="shared" si="56"/>
        <v>-9.2388901760325992E-2</v>
      </c>
      <c r="Z179" s="35">
        <f t="shared" si="57"/>
        <v>-139122.0089164399</v>
      </c>
      <c r="AA179" s="44">
        <f t="shared" si="58"/>
        <v>-0.34031802572514652</v>
      </c>
      <c r="AB179" s="9">
        <f t="shared" si="59"/>
        <v>-9.5038944732183675E-2</v>
      </c>
      <c r="AC179" s="9"/>
      <c r="AD179" s="17">
        <f t="shared" si="60"/>
        <v>-9.5038944732183675E-2</v>
      </c>
      <c r="AE179" s="102">
        <f t="shared" si="61"/>
        <v>3.2343466038258051E-2</v>
      </c>
      <c r="AF179" s="18">
        <f t="shared" si="62"/>
        <v>8.4631008801624913E-2</v>
      </c>
      <c r="AG179" s="9">
        <f t="shared" si="63"/>
        <v>4.4116412913095537E-3</v>
      </c>
    </row>
    <row r="180" spans="1:33" x14ac:dyDescent="0.2">
      <c r="A180" s="16">
        <v>1974</v>
      </c>
      <c r="B180" s="16">
        <v>117500</v>
      </c>
      <c r="C180" s="16">
        <v>0.04</v>
      </c>
      <c r="D180" s="16">
        <v>0.03</v>
      </c>
      <c r="E180" s="16">
        <v>20880</v>
      </c>
      <c r="F180" s="16">
        <v>15210</v>
      </c>
      <c r="G180" s="16">
        <v>20880</v>
      </c>
      <c r="H180" s="16">
        <v>13960</v>
      </c>
      <c r="I180" s="3">
        <f>Inputs_refs!$B$1-A180</f>
        <v>47.5</v>
      </c>
      <c r="J180" s="9">
        <f t="shared" si="47"/>
        <v>-0.27155172413793105</v>
      </c>
      <c r="K180" s="10">
        <f t="shared" si="48"/>
        <v>0.72844827586206895</v>
      </c>
      <c r="L180" s="11">
        <f t="shared" si="49"/>
        <v>-5670</v>
      </c>
      <c r="N180" s="9">
        <f t="shared" si="50"/>
        <v>0.33141762452107282</v>
      </c>
      <c r="O180" s="12">
        <f t="shared" si="51"/>
        <v>0.66858237547892718</v>
      </c>
      <c r="P180" s="11">
        <f t="shared" si="52"/>
        <v>-6920</v>
      </c>
      <c r="R180" s="35">
        <f t="shared" si="53"/>
        <v>-125900</v>
      </c>
      <c r="S180" s="62">
        <f t="shared" si="54"/>
        <v>-0.30148467432950193</v>
      </c>
      <c r="V180" s="13"/>
      <c r="W180" s="11">
        <f t="shared" si="55"/>
        <v>12636.453632574676</v>
      </c>
      <c r="X180" s="11">
        <f t="shared" si="56"/>
        <v>-9.480991170668511E-2</v>
      </c>
      <c r="Z180" s="35">
        <f t="shared" si="57"/>
        <v>-139888.27052261686</v>
      </c>
      <c r="AA180" s="44">
        <f t="shared" si="58"/>
        <v>-0.33498149071507871</v>
      </c>
      <c r="AB180" s="9">
        <f t="shared" si="59"/>
        <v>-9.9996021613229291E-2</v>
      </c>
      <c r="AC180" s="9"/>
      <c r="AD180" s="17">
        <f t="shared" si="60"/>
        <v>-9.9996021613229291E-2</v>
      </c>
      <c r="AE180" s="102">
        <f t="shared" si="61"/>
        <v>3.3496816385576778E-2</v>
      </c>
      <c r="AF180" s="18">
        <f t="shared" si="62"/>
        <v>8.2182774490466792E-2</v>
      </c>
      <c r="AG180" s="9">
        <f t="shared" si="63"/>
        <v>4.2786707412100222E-3</v>
      </c>
    </row>
    <row r="181" spans="1:33" x14ac:dyDescent="0.2">
      <c r="A181" s="16">
        <v>1974</v>
      </c>
      <c r="B181" s="16">
        <v>122500</v>
      </c>
      <c r="C181" s="16">
        <v>0.04</v>
      </c>
      <c r="D181" s="16">
        <v>0.03</v>
      </c>
      <c r="E181" s="16">
        <v>21330</v>
      </c>
      <c r="F181" s="16">
        <v>15660</v>
      </c>
      <c r="G181" s="16">
        <v>21330</v>
      </c>
      <c r="H181" s="16">
        <v>14410</v>
      </c>
      <c r="I181" s="3">
        <f>Inputs_refs!$B$1-A181</f>
        <v>47.5</v>
      </c>
      <c r="J181" s="9">
        <f t="shared" si="47"/>
        <v>-0.26582278481012656</v>
      </c>
      <c r="K181" s="10">
        <f t="shared" si="48"/>
        <v>0.73417721518987344</v>
      </c>
      <c r="L181" s="11">
        <f t="shared" si="49"/>
        <v>-5670</v>
      </c>
      <c r="N181" s="9">
        <f t="shared" si="50"/>
        <v>0.32442569151429912</v>
      </c>
      <c r="O181" s="12">
        <f t="shared" si="51"/>
        <v>0.67557430848570088</v>
      </c>
      <c r="P181" s="11">
        <f t="shared" si="52"/>
        <v>-6920</v>
      </c>
      <c r="R181" s="35">
        <f t="shared" si="53"/>
        <v>-125900</v>
      </c>
      <c r="S181" s="62">
        <f t="shared" si="54"/>
        <v>-0.29512423816221284</v>
      </c>
      <c r="V181" s="13"/>
      <c r="W181" s="11">
        <f t="shared" si="55"/>
        <v>13010.313207502921</v>
      </c>
      <c r="X181" s="11">
        <f t="shared" si="56"/>
        <v>-9.7133018216313621E-2</v>
      </c>
      <c r="Z181" s="35">
        <f t="shared" si="57"/>
        <v>-140671.94716529781</v>
      </c>
      <c r="AA181" s="44">
        <f t="shared" si="58"/>
        <v>-0.32975139982488938</v>
      </c>
      <c r="AB181" s="9">
        <f t="shared" si="59"/>
        <v>-0.10500990043124876</v>
      </c>
      <c r="AC181" s="9"/>
      <c r="AD181" s="17">
        <f t="shared" si="60"/>
        <v>-0.10500990043124876</v>
      </c>
      <c r="AE181" s="102">
        <f t="shared" si="61"/>
        <v>3.4627161662676542E-2</v>
      </c>
      <c r="AF181" s="18">
        <f t="shared" si="62"/>
        <v>7.9821200510855686E-2</v>
      </c>
      <c r="AG181" s="9">
        <f t="shared" si="63"/>
        <v>4.1507258535912195E-3</v>
      </c>
    </row>
    <row r="182" spans="1:33" x14ac:dyDescent="0.2">
      <c r="A182" s="16">
        <v>1974</v>
      </c>
      <c r="B182" s="16">
        <v>127500</v>
      </c>
      <c r="C182" s="16">
        <v>0.04</v>
      </c>
      <c r="D182" s="16">
        <v>0.03</v>
      </c>
      <c r="E182" s="16">
        <v>21770</v>
      </c>
      <c r="F182" s="16">
        <v>16100</v>
      </c>
      <c r="G182" s="16">
        <v>21770</v>
      </c>
      <c r="H182" s="16">
        <v>14850</v>
      </c>
      <c r="I182" s="3">
        <f>Inputs_refs!$B$1-A182</f>
        <v>47.5</v>
      </c>
      <c r="J182" s="9">
        <f t="shared" si="47"/>
        <v>-0.26045016077170419</v>
      </c>
      <c r="K182" s="10">
        <f t="shared" si="48"/>
        <v>0.73954983922829587</v>
      </c>
      <c r="L182" s="11">
        <f t="shared" si="49"/>
        <v>-5670</v>
      </c>
      <c r="N182" s="9">
        <f t="shared" si="50"/>
        <v>0.31786862655029857</v>
      </c>
      <c r="O182" s="12">
        <f t="shared" si="51"/>
        <v>0.68213137344970143</v>
      </c>
      <c r="P182" s="11">
        <f t="shared" si="52"/>
        <v>-6920</v>
      </c>
      <c r="R182" s="35">
        <f t="shared" si="53"/>
        <v>-125900</v>
      </c>
      <c r="S182" s="62">
        <f t="shared" si="54"/>
        <v>-0.28915939366100135</v>
      </c>
      <c r="V182" s="13"/>
      <c r="W182" s="11">
        <f t="shared" si="55"/>
        <v>13375.864791877204</v>
      </c>
      <c r="X182" s="11">
        <f t="shared" si="56"/>
        <v>-9.9268364183353275E-2</v>
      </c>
      <c r="Z182" s="35">
        <f t="shared" si="57"/>
        <v>-141438.20877147472</v>
      </c>
      <c r="AA182" s="44">
        <f t="shared" si="58"/>
        <v>-0.32484659800522442</v>
      </c>
      <c r="AB182" s="9">
        <f t="shared" si="59"/>
        <v>-0.10985863654834736</v>
      </c>
      <c r="AC182" s="9"/>
      <c r="AD182" s="17">
        <f t="shared" si="60"/>
        <v>-0.10985863654834736</v>
      </c>
      <c r="AE182" s="102">
        <f t="shared" si="61"/>
        <v>3.5687204344223067E-2</v>
      </c>
      <c r="AF182" s="18">
        <f t="shared" si="62"/>
        <v>7.7639751552795025E-2</v>
      </c>
      <c r="AG182" s="9">
        <f t="shared" si="63"/>
        <v>4.0328166031493584E-3</v>
      </c>
    </row>
    <row r="183" spans="1:33" x14ac:dyDescent="0.2">
      <c r="A183" s="16">
        <v>1974</v>
      </c>
      <c r="B183" s="16">
        <v>132500</v>
      </c>
      <c r="C183" s="16">
        <v>0.04</v>
      </c>
      <c r="D183" s="16">
        <v>0.03</v>
      </c>
      <c r="E183" s="16">
        <v>22220</v>
      </c>
      <c r="F183" s="16">
        <v>16540</v>
      </c>
      <c r="G183" s="16">
        <v>22220</v>
      </c>
      <c r="H183" s="16">
        <v>15290</v>
      </c>
      <c r="I183" s="3">
        <f>Inputs_refs!$B$1-A183</f>
        <v>47.5</v>
      </c>
      <c r="J183" s="9">
        <f t="shared" si="47"/>
        <v>-0.25562556255625563</v>
      </c>
      <c r="K183" s="10">
        <f t="shared" si="48"/>
        <v>0.74437443744374432</v>
      </c>
      <c r="L183" s="11">
        <f t="shared" si="49"/>
        <v>-5680</v>
      </c>
      <c r="N183" s="9">
        <f t="shared" si="50"/>
        <v>0.31188118811881188</v>
      </c>
      <c r="O183" s="12">
        <f t="shared" si="51"/>
        <v>0.68811881188118806</v>
      </c>
      <c r="P183" s="11">
        <f t="shared" si="52"/>
        <v>-6930</v>
      </c>
      <c r="R183" s="35">
        <f t="shared" si="53"/>
        <v>-126100</v>
      </c>
      <c r="S183" s="62">
        <f t="shared" si="54"/>
        <v>-0.28375337533753375</v>
      </c>
      <c r="V183" s="13"/>
      <c r="W183" s="11">
        <f t="shared" si="55"/>
        <v>13741.416376251489</v>
      </c>
      <c r="X183" s="11">
        <f t="shared" si="56"/>
        <v>-0.101280812540779</v>
      </c>
      <c r="Z183" s="35">
        <f t="shared" si="57"/>
        <v>-142404.47037765168</v>
      </c>
      <c r="AA183" s="44">
        <f t="shared" si="58"/>
        <v>-0.3204421025599723</v>
      </c>
      <c r="AB183" s="9">
        <f t="shared" si="59"/>
        <v>-0.1144940909117024</v>
      </c>
      <c r="AC183" s="9"/>
      <c r="AD183" s="17">
        <f t="shared" si="60"/>
        <v>-0.1144940909117024</v>
      </c>
      <c r="AE183" s="102">
        <f t="shared" si="61"/>
        <v>3.6688727222438544E-2</v>
      </c>
      <c r="AF183" s="18">
        <f t="shared" si="62"/>
        <v>7.5574365175332531E-2</v>
      </c>
      <c r="AG183" s="9">
        <f t="shared" si="63"/>
        <v>3.9214245375627232E-3</v>
      </c>
    </row>
    <row r="184" spans="1:33" x14ac:dyDescent="0.2">
      <c r="A184" s="16">
        <v>1974</v>
      </c>
      <c r="B184" s="16">
        <v>137500</v>
      </c>
      <c r="C184" s="16">
        <v>0.04</v>
      </c>
      <c r="D184" s="16">
        <v>0.03</v>
      </c>
      <c r="E184" s="16">
        <v>22660</v>
      </c>
      <c r="F184" s="16">
        <v>16990</v>
      </c>
      <c r="G184" s="16">
        <v>22660</v>
      </c>
      <c r="H184" s="16">
        <v>15740</v>
      </c>
      <c r="I184" s="3">
        <f>Inputs_refs!$B$1-A184</f>
        <v>47.5</v>
      </c>
      <c r="J184" s="9">
        <f t="shared" si="47"/>
        <v>-0.25022065313327452</v>
      </c>
      <c r="K184" s="10">
        <f t="shared" si="48"/>
        <v>0.74977934686672554</v>
      </c>
      <c r="L184" s="11">
        <f t="shared" si="49"/>
        <v>-5670</v>
      </c>
      <c r="N184" s="9">
        <f t="shared" si="50"/>
        <v>0.3053839364518976</v>
      </c>
      <c r="O184" s="12">
        <f t="shared" si="51"/>
        <v>0.69461606354810235</v>
      </c>
      <c r="P184" s="11">
        <f t="shared" si="52"/>
        <v>-6920</v>
      </c>
      <c r="R184" s="35">
        <f t="shared" si="53"/>
        <v>-125900</v>
      </c>
      <c r="S184" s="62">
        <f t="shared" si="54"/>
        <v>-0.27780229479258606</v>
      </c>
      <c r="V184" s="13"/>
      <c r="W184" s="11">
        <f t="shared" si="55"/>
        <v>14115.275951179734</v>
      </c>
      <c r="X184" s="11">
        <f t="shared" si="56"/>
        <v>-0.10322262063661157</v>
      </c>
      <c r="Z184" s="35">
        <f t="shared" si="57"/>
        <v>-142988.14702033269</v>
      </c>
      <c r="AA184" s="44">
        <f t="shared" si="58"/>
        <v>-0.31550782661150195</v>
      </c>
      <c r="AB184" s="9">
        <f t="shared" si="59"/>
        <v>-0.11950743733956341</v>
      </c>
      <c r="AC184" s="9"/>
      <c r="AD184" s="17">
        <f t="shared" si="60"/>
        <v>-0.11950743733956341</v>
      </c>
      <c r="AE184" s="102">
        <f t="shared" si="61"/>
        <v>3.7705531818915894E-2</v>
      </c>
      <c r="AF184" s="18">
        <f t="shared" si="62"/>
        <v>7.3572689817539727E-2</v>
      </c>
      <c r="AG184" s="9">
        <f t="shared" si="63"/>
        <v>3.813693961745579E-3</v>
      </c>
    </row>
    <row r="185" spans="1:33" x14ac:dyDescent="0.2">
      <c r="A185" s="16">
        <v>1974</v>
      </c>
      <c r="B185" s="16">
        <v>142500</v>
      </c>
      <c r="C185" s="16">
        <v>0.04</v>
      </c>
      <c r="D185" s="16">
        <v>0.03</v>
      </c>
      <c r="E185" s="16">
        <v>23100</v>
      </c>
      <c r="F185" s="16">
        <v>17430</v>
      </c>
      <c r="G185" s="16">
        <v>23100</v>
      </c>
      <c r="H185" s="16">
        <v>16180</v>
      </c>
      <c r="I185" s="3">
        <f>Inputs_refs!$B$1-A185</f>
        <v>47.5</v>
      </c>
      <c r="J185" s="9">
        <f t="shared" si="47"/>
        <v>-0.24545454545454545</v>
      </c>
      <c r="K185" s="10">
        <f t="shared" si="48"/>
        <v>0.75454545454545452</v>
      </c>
      <c r="L185" s="11">
        <f t="shared" si="49"/>
        <v>-5670</v>
      </c>
      <c r="N185" s="9">
        <f t="shared" si="50"/>
        <v>0.29956709956709959</v>
      </c>
      <c r="O185" s="12">
        <f t="shared" si="51"/>
        <v>0.70043290043290041</v>
      </c>
      <c r="P185" s="11">
        <f t="shared" si="52"/>
        <v>-6920</v>
      </c>
      <c r="R185" s="35">
        <f t="shared" si="53"/>
        <v>-125900</v>
      </c>
      <c r="S185" s="62">
        <f t="shared" si="54"/>
        <v>-0.27251082251082254</v>
      </c>
      <c r="V185" s="13"/>
      <c r="W185" s="11">
        <f t="shared" si="55"/>
        <v>14480.827535554017</v>
      </c>
      <c r="X185" s="11">
        <f t="shared" si="56"/>
        <v>-0.10501683958257001</v>
      </c>
      <c r="Z185" s="35">
        <f t="shared" si="57"/>
        <v>-143754.40862650966</v>
      </c>
      <c r="AA185" s="44">
        <f t="shared" si="58"/>
        <v>-0.31115672862880878</v>
      </c>
      <c r="AB185" s="9">
        <f t="shared" si="59"/>
        <v>-0.12420077267263117</v>
      </c>
      <c r="AC185" s="9"/>
      <c r="AD185" s="17">
        <f t="shared" si="60"/>
        <v>-0.12420077267263117</v>
      </c>
      <c r="AE185" s="102">
        <f t="shared" si="61"/>
        <v>3.864590611798624E-2</v>
      </c>
      <c r="AF185" s="18">
        <f t="shared" si="62"/>
        <v>7.1715433161216299E-2</v>
      </c>
      <c r="AG185" s="9">
        <f t="shared" si="63"/>
        <v>3.7139336201025275E-3</v>
      </c>
    </row>
    <row r="186" spans="1:33" x14ac:dyDescent="0.2">
      <c r="A186" s="16">
        <v>1974</v>
      </c>
      <c r="B186" s="16">
        <v>147500</v>
      </c>
      <c r="C186" s="16">
        <v>0.04</v>
      </c>
      <c r="D186" s="16">
        <v>0.03</v>
      </c>
      <c r="E186" s="16">
        <v>23550</v>
      </c>
      <c r="F186" s="16">
        <v>17880</v>
      </c>
      <c r="G186" s="16">
        <v>23550</v>
      </c>
      <c r="H186" s="16">
        <v>16630</v>
      </c>
      <c r="I186" s="3">
        <f>Inputs_refs!$B$1-A186</f>
        <v>47.5</v>
      </c>
      <c r="J186" s="9">
        <f t="shared" si="47"/>
        <v>-0.24076433121019108</v>
      </c>
      <c r="K186" s="10">
        <f t="shared" si="48"/>
        <v>0.75923566878980897</v>
      </c>
      <c r="L186" s="11">
        <f t="shared" si="49"/>
        <v>-5670</v>
      </c>
      <c r="N186" s="9">
        <f t="shared" si="50"/>
        <v>0.29384288747346071</v>
      </c>
      <c r="O186" s="12">
        <f t="shared" si="51"/>
        <v>0.70615711252653923</v>
      </c>
      <c r="P186" s="11">
        <f t="shared" si="52"/>
        <v>-6920</v>
      </c>
      <c r="R186" s="35">
        <f t="shared" si="53"/>
        <v>-125900</v>
      </c>
      <c r="S186" s="62">
        <f t="shared" si="54"/>
        <v>-0.2673036093418259</v>
      </c>
      <c r="V186" s="13"/>
      <c r="W186" s="11">
        <f t="shared" si="55"/>
        <v>14854.687110482262</v>
      </c>
      <c r="X186" s="11">
        <f t="shared" si="56"/>
        <v>-0.10675363136005639</v>
      </c>
      <c r="Z186" s="35">
        <f t="shared" si="57"/>
        <v>-144538.0852691906</v>
      </c>
      <c r="AA186" s="44">
        <f t="shared" si="58"/>
        <v>-0.30687491564583991</v>
      </c>
      <c r="AB186" s="9">
        <f t="shared" si="59"/>
        <v>-0.12894930242419264</v>
      </c>
      <c r="AC186" s="9"/>
      <c r="AD186" s="17">
        <f t="shared" si="60"/>
        <v>-0.12894930242419264</v>
      </c>
      <c r="AE186" s="102">
        <f t="shared" si="61"/>
        <v>3.9571306304014009E-2</v>
      </c>
      <c r="AF186" s="18">
        <f t="shared" si="62"/>
        <v>6.9910514541387025E-2</v>
      </c>
      <c r="AG186" s="9">
        <f t="shared" si="63"/>
        <v>3.6171660634054525E-3</v>
      </c>
    </row>
    <row r="187" spans="1:33" x14ac:dyDescent="0.2">
      <c r="A187" s="16">
        <v>1974</v>
      </c>
      <c r="B187" s="16">
        <v>200000</v>
      </c>
      <c r="C187" s="16">
        <v>0.04</v>
      </c>
      <c r="D187" s="16">
        <v>0.03</v>
      </c>
      <c r="E187" s="16">
        <v>28200</v>
      </c>
      <c r="F187" s="16">
        <v>22530</v>
      </c>
      <c r="G187" s="16">
        <v>28200</v>
      </c>
      <c r="H187" s="16">
        <v>21280</v>
      </c>
      <c r="I187" s="3">
        <f>Inputs_refs!$B$1-A187</f>
        <v>47.5</v>
      </c>
      <c r="J187" s="9">
        <f t="shared" si="47"/>
        <v>-0.20106382978723406</v>
      </c>
      <c r="K187" s="10">
        <f t="shared" si="48"/>
        <v>0.79893617021276597</v>
      </c>
      <c r="L187" s="11">
        <f t="shared" si="49"/>
        <v>-5670</v>
      </c>
      <c r="N187" s="9">
        <f t="shared" si="50"/>
        <v>0.24539007092198581</v>
      </c>
      <c r="O187" s="12">
        <f t="shared" si="51"/>
        <v>0.75460992907801416</v>
      </c>
      <c r="P187" s="11">
        <f t="shared" si="52"/>
        <v>-6920</v>
      </c>
      <c r="R187" s="35">
        <f t="shared" si="53"/>
        <v>-125900</v>
      </c>
      <c r="S187" s="62">
        <f t="shared" si="54"/>
        <v>-0.22322695035460993</v>
      </c>
      <c r="V187" s="13"/>
      <c r="W187" s="11">
        <f t="shared" si="55"/>
        <v>18717.902718074125</v>
      </c>
      <c r="X187" s="11">
        <f t="shared" si="56"/>
        <v>-0.12039930836117833</v>
      </c>
      <c r="Z187" s="35">
        <f t="shared" si="57"/>
        <v>-152636.07724356063</v>
      </c>
      <c r="AA187" s="44">
        <f t="shared" si="58"/>
        <v>-0.27063134263042665</v>
      </c>
      <c r="AB187" s="9">
        <f t="shared" si="59"/>
        <v>-0.17516224031948888</v>
      </c>
      <c r="AC187" s="9"/>
      <c r="AD187" s="17">
        <f t="shared" si="60"/>
        <v>-0.17516224031948888</v>
      </c>
      <c r="AE187" s="102">
        <f t="shared" si="61"/>
        <v>4.740439227581672E-2</v>
      </c>
      <c r="AF187" s="18">
        <f t="shared" si="62"/>
        <v>5.5481580115401684E-2</v>
      </c>
      <c r="AG187" s="9">
        <f t="shared" si="63"/>
        <v>2.849935699407391E-3</v>
      </c>
    </row>
    <row r="188" spans="1:33" x14ac:dyDescent="0.2">
      <c r="A188" s="16">
        <v>1969</v>
      </c>
      <c r="B188" s="16">
        <v>2500</v>
      </c>
      <c r="C188" s="16">
        <v>0.04</v>
      </c>
      <c r="D188" s="16">
        <v>0.03</v>
      </c>
      <c r="E188" s="16">
        <v>500</v>
      </c>
      <c r="F188" s="16">
        <v>420</v>
      </c>
      <c r="G188" s="16">
        <v>500</v>
      </c>
      <c r="H188" s="16">
        <v>350</v>
      </c>
      <c r="I188" s="3">
        <f>Inputs_refs!$B$1-A188</f>
        <v>52.5</v>
      </c>
      <c r="J188" s="9">
        <f t="shared" si="47"/>
        <v>-0.16</v>
      </c>
      <c r="K188" s="10">
        <f t="shared" si="48"/>
        <v>0.84</v>
      </c>
      <c r="L188" s="11">
        <f t="shared" si="49"/>
        <v>-80</v>
      </c>
      <c r="N188" s="9">
        <f t="shared" si="50"/>
        <v>0.3</v>
      </c>
      <c r="O188" s="12">
        <f t="shared" si="51"/>
        <v>0.7</v>
      </c>
      <c r="P188" s="11">
        <f t="shared" si="52"/>
        <v>-150</v>
      </c>
      <c r="R188" s="35">
        <f t="shared" si="53"/>
        <v>-2300</v>
      </c>
      <c r="S188" s="62">
        <f t="shared" si="54"/>
        <v>-0.23</v>
      </c>
      <c r="V188" s="13"/>
      <c r="W188" s="11">
        <f t="shared" si="55"/>
        <v>348.93560326636185</v>
      </c>
      <c r="X188" s="11">
        <f t="shared" si="56"/>
        <v>-3.0411335246804225E-3</v>
      </c>
      <c r="Z188" s="35">
        <f t="shared" si="57"/>
        <v>-2331.4315331689077</v>
      </c>
      <c r="AA188" s="44">
        <f t="shared" si="58"/>
        <v>-0.23314315331689076</v>
      </c>
      <c r="AB188" s="9">
        <f t="shared" si="59"/>
        <v>-1.3481645384707298E-2</v>
      </c>
      <c r="AC188" s="9"/>
      <c r="AD188" s="17">
        <f t="shared" si="60"/>
        <v>-1.3481645384707298E-2</v>
      </c>
      <c r="AE188" s="102">
        <f t="shared" si="61"/>
        <v>3.1431533168907455E-3</v>
      </c>
      <c r="AF188" s="18">
        <f t="shared" si="62"/>
        <v>0.16666666666666666</v>
      </c>
      <c r="AG188" s="9">
        <f t="shared" si="63"/>
        <v>9.074652376924619E-3</v>
      </c>
    </row>
    <row r="189" spans="1:33" x14ac:dyDescent="0.2">
      <c r="A189" s="16">
        <v>1969</v>
      </c>
      <c r="B189" s="16">
        <v>7500</v>
      </c>
      <c r="C189" s="16">
        <v>0.04</v>
      </c>
      <c r="D189" s="16">
        <v>0.03</v>
      </c>
      <c r="E189" s="16">
        <v>1510</v>
      </c>
      <c r="F189" s="16">
        <v>1280</v>
      </c>
      <c r="G189" s="16">
        <v>1510</v>
      </c>
      <c r="H189" s="16">
        <v>1060</v>
      </c>
      <c r="I189" s="3">
        <f>Inputs_refs!$B$1-A189</f>
        <v>52.5</v>
      </c>
      <c r="J189" s="9">
        <f t="shared" si="47"/>
        <v>-0.15231788079470199</v>
      </c>
      <c r="K189" s="10">
        <f t="shared" si="48"/>
        <v>0.84768211920529801</v>
      </c>
      <c r="L189" s="11">
        <f t="shared" si="49"/>
        <v>-230</v>
      </c>
      <c r="N189" s="9">
        <f t="shared" si="50"/>
        <v>0.29801324503311261</v>
      </c>
      <c r="O189" s="12">
        <f t="shared" si="51"/>
        <v>0.70198675496688745</v>
      </c>
      <c r="P189" s="11">
        <f t="shared" si="52"/>
        <v>-450</v>
      </c>
      <c r="R189" s="35">
        <f t="shared" si="53"/>
        <v>-6800</v>
      </c>
      <c r="S189" s="62">
        <f t="shared" si="54"/>
        <v>-0.2251655629139073</v>
      </c>
      <c r="V189" s="13"/>
      <c r="W189" s="11">
        <f t="shared" si="55"/>
        <v>1063.4227909070075</v>
      </c>
      <c r="X189" s="11">
        <f t="shared" si="56"/>
        <v>3.22904802547881E-3</v>
      </c>
      <c r="Z189" s="35">
        <f t="shared" si="57"/>
        <v>-6829.1246725147648</v>
      </c>
      <c r="AA189" s="44">
        <f t="shared" si="58"/>
        <v>-0.22612995604353525</v>
      </c>
      <c r="AB189" s="9">
        <f t="shared" si="59"/>
        <v>-4.2647738782662934E-3</v>
      </c>
      <c r="AC189" s="9"/>
      <c r="AD189" s="17">
        <f t="shared" si="60"/>
        <v>-4.2647738782662934E-3</v>
      </c>
      <c r="AE189" s="102">
        <f t="shared" si="61"/>
        <v>9.6439312962795509E-4</v>
      </c>
      <c r="AF189" s="18">
        <f t="shared" si="62"/>
        <v>0.171875</v>
      </c>
      <c r="AG189" s="9">
        <f t="shared" si="63"/>
        <v>9.3852396155843509E-3</v>
      </c>
    </row>
    <row r="190" spans="1:33" x14ac:dyDescent="0.2">
      <c r="A190" s="16">
        <v>1969</v>
      </c>
      <c r="B190" s="16">
        <v>12500</v>
      </c>
      <c r="C190" s="16">
        <v>0.04</v>
      </c>
      <c r="D190" s="16">
        <v>0.03</v>
      </c>
      <c r="E190" s="16">
        <v>2540</v>
      </c>
      <c r="F190" s="16">
        <v>2150</v>
      </c>
      <c r="G190" s="16">
        <v>2540</v>
      </c>
      <c r="H190" s="16">
        <v>1790</v>
      </c>
      <c r="I190" s="3">
        <f>Inputs_refs!$B$1-A190</f>
        <v>52.5</v>
      </c>
      <c r="J190" s="9">
        <f t="shared" si="47"/>
        <v>-0.15354330708661418</v>
      </c>
      <c r="K190" s="10">
        <f t="shared" si="48"/>
        <v>0.84645669291338588</v>
      </c>
      <c r="L190" s="11">
        <f t="shared" si="49"/>
        <v>-390</v>
      </c>
      <c r="N190" s="9">
        <f t="shared" si="50"/>
        <v>0.29527559055118108</v>
      </c>
      <c r="O190" s="12">
        <f t="shared" si="51"/>
        <v>0.70472440944881887</v>
      </c>
      <c r="P190" s="11">
        <f t="shared" si="52"/>
        <v>-750</v>
      </c>
      <c r="R190" s="35">
        <f t="shared" si="53"/>
        <v>-11400</v>
      </c>
      <c r="S190" s="62">
        <f t="shared" si="54"/>
        <v>-0.22440944881889763</v>
      </c>
      <c r="V190" s="13"/>
      <c r="W190" s="11">
        <f t="shared" si="55"/>
        <v>1786.2179691016142</v>
      </c>
      <c r="X190" s="11">
        <f t="shared" si="56"/>
        <v>-2.112866423679193E-3</v>
      </c>
      <c r="Z190" s="35">
        <f t="shared" si="57"/>
        <v>-11544.232848364642</v>
      </c>
      <c r="AA190" s="44">
        <f t="shared" si="58"/>
        <v>-0.2272486781174142</v>
      </c>
      <c r="AB190" s="9">
        <f t="shared" si="59"/>
        <v>-1.249393097481342E-2</v>
      </c>
      <c r="AC190" s="9"/>
      <c r="AD190" s="17">
        <f t="shared" si="60"/>
        <v>-1.249393097481342E-2</v>
      </c>
      <c r="AE190" s="102">
        <f t="shared" si="61"/>
        <v>2.8392292985165712E-3</v>
      </c>
      <c r="AF190" s="18">
        <f t="shared" si="62"/>
        <v>0.16744186046511628</v>
      </c>
      <c r="AG190" s="9">
        <f t="shared" si="63"/>
        <v>9.12076230544967E-3</v>
      </c>
    </row>
    <row r="191" spans="1:33" x14ac:dyDescent="0.2">
      <c r="A191" s="16">
        <v>1969</v>
      </c>
      <c r="B191" s="16">
        <v>17500</v>
      </c>
      <c r="C191" s="16">
        <v>0.04</v>
      </c>
      <c r="D191" s="16">
        <v>0.03</v>
      </c>
      <c r="E191" s="16">
        <v>3550</v>
      </c>
      <c r="F191" s="16">
        <v>3000</v>
      </c>
      <c r="G191" s="16">
        <v>3550</v>
      </c>
      <c r="H191" s="16">
        <v>2500</v>
      </c>
      <c r="I191" s="3">
        <f>Inputs_refs!$B$1-A191</f>
        <v>52.5</v>
      </c>
      <c r="J191" s="9">
        <f t="shared" si="47"/>
        <v>-0.15492957746478872</v>
      </c>
      <c r="K191" s="10">
        <f t="shared" si="48"/>
        <v>0.84507042253521125</v>
      </c>
      <c r="L191" s="11">
        <f t="shared" si="49"/>
        <v>-550</v>
      </c>
      <c r="N191" s="9">
        <f t="shared" si="50"/>
        <v>0.29577464788732394</v>
      </c>
      <c r="O191" s="12">
        <f t="shared" si="51"/>
        <v>0.70422535211267601</v>
      </c>
      <c r="P191" s="11">
        <f t="shared" si="52"/>
        <v>-1050</v>
      </c>
      <c r="R191" s="35">
        <f t="shared" si="53"/>
        <v>-16000</v>
      </c>
      <c r="S191" s="62">
        <f t="shared" si="54"/>
        <v>-0.22535211267605634</v>
      </c>
      <c r="V191" s="13"/>
      <c r="W191" s="11">
        <f t="shared" si="55"/>
        <v>2492.3971661882988</v>
      </c>
      <c r="X191" s="11">
        <f t="shared" si="56"/>
        <v>-3.041133524680481E-3</v>
      </c>
      <c r="Z191" s="35">
        <f t="shared" si="57"/>
        <v>-16224.510951206481</v>
      </c>
      <c r="AA191" s="44">
        <f t="shared" si="58"/>
        <v>-0.22851423874938706</v>
      </c>
      <c r="AB191" s="9">
        <f t="shared" si="59"/>
        <v>-1.3837763855050804E-2</v>
      </c>
      <c r="AC191" s="9"/>
      <c r="AD191" s="17">
        <f t="shared" si="60"/>
        <v>-1.3837763855050804E-2</v>
      </c>
      <c r="AE191" s="102">
        <f t="shared" si="61"/>
        <v>3.1621260733307177E-3</v>
      </c>
      <c r="AF191" s="18">
        <f t="shared" si="62"/>
        <v>0.16666666666666666</v>
      </c>
      <c r="AG191" s="9">
        <f t="shared" si="63"/>
        <v>9.074652376924619E-3</v>
      </c>
    </row>
    <row r="192" spans="1:33" x14ac:dyDescent="0.2">
      <c r="A192" s="16">
        <v>1969</v>
      </c>
      <c r="B192" s="16">
        <v>22500</v>
      </c>
      <c r="C192" s="16">
        <v>0.04</v>
      </c>
      <c r="D192" s="16">
        <v>0.03</v>
      </c>
      <c r="E192" s="16">
        <v>4570</v>
      </c>
      <c r="F192" s="16">
        <v>3870</v>
      </c>
      <c r="G192" s="16">
        <v>4570</v>
      </c>
      <c r="H192" s="16">
        <v>3230</v>
      </c>
      <c r="I192" s="3">
        <f>Inputs_refs!$B$1-A192</f>
        <v>52.5</v>
      </c>
      <c r="J192" s="9">
        <f t="shared" si="47"/>
        <v>-0.15317286652078774</v>
      </c>
      <c r="K192" s="10">
        <f t="shared" si="48"/>
        <v>0.84682713347921224</v>
      </c>
      <c r="L192" s="11">
        <f t="shared" si="49"/>
        <v>-700</v>
      </c>
      <c r="N192" s="9">
        <f t="shared" si="50"/>
        <v>0.29321663019693656</v>
      </c>
      <c r="O192" s="12">
        <f t="shared" si="51"/>
        <v>0.70678336980306344</v>
      </c>
      <c r="P192" s="11">
        <f t="shared" si="52"/>
        <v>-1340</v>
      </c>
      <c r="R192" s="35">
        <f t="shared" si="53"/>
        <v>-20400</v>
      </c>
      <c r="S192" s="62">
        <f t="shared" si="54"/>
        <v>-0.22319474835886213</v>
      </c>
      <c r="V192" s="13"/>
      <c r="W192" s="11">
        <f t="shared" si="55"/>
        <v>3215.1923443829055</v>
      </c>
      <c r="X192" s="11">
        <f t="shared" si="56"/>
        <v>-4.5844135037444262E-3</v>
      </c>
      <c r="Z192" s="35">
        <f t="shared" si="57"/>
        <v>-20739.619127056358</v>
      </c>
      <c r="AA192" s="44">
        <f t="shared" si="58"/>
        <v>-0.22691049373146999</v>
      </c>
      <c r="AB192" s="9">
        <f t="shared" si="59"/>
        <v>-1.6375379170454465E-2</v>
      </c>
      <c r="AC192" s="9"/>
      <c r="AD192" s="17">
        <f t="shared" si="60"/>
        <v>-1.6375379170454465E-2</v>
      </c>
      <c r="AE192" s="102">
        <f t="shared" si="61"/>
        <v>3.7157453726078538E-3</v>
      </c>
      <c r="AF192" s="18">
        <f t="shared" si="62"/>
        <v>0.16537467700258399</v>
      </c>
      <c r="AG192" s="9">
        <f t="shared" si="63"/>
        <v>8.9978929714233935E-3</v>
      </c>
    </row>
    <row r="193" spans="1:33" x14ac:dyDescent="0.2">
      <c r="A193" s="16">
        <v>1969</v>
      </c>
      <c r="B193" s="16">
        <v>27500</v>
      </c>
      <c r="C193" s="16">
        <v>0.04</v>
      </c>
      <c r="D193" s="16">
        <v>0.03</v>
      </c>
      <c r="E193" s="16">
        <v>5600</v>
      </c>
      <c r="F193" s="16">
        <v>4740</v>
      </c>
      <c r="G193" s="16">
        <v>5600</v>
      </c>
      <c r="H193" s="16">
        <v>3960</v>
      </c>
      <c r="I193" s="3">
        <f>Inputs_refs!$B$1-A193</f>
        <v>52.5</v>
      </c>
      <c r="J193" s="9">
        <f t="shared" si="47"/>
        <v>-0.15357142857142858</v>
      </c>
      <c r="K193" s="10">
        <f t="shared" si="48"/>
        <v>0.84642857142857142</v>
      </c>
      <c r="L193" s="11">
        <f t="shared" si="49"/>
        <v>-860</v>
      </c>
      <c r="N193" s="9">
        <f t="shared" si="50"/>
        <v>0.29285714285714287</v>
      </c>
      <c r="O193" s="12">
        <f t="shared" si="51"/>
        <v>0.70714285714285718</v>
      </c>
      <c r="P193" s="11">
        <f t="shared" si="52"/>
        <v>-1640</v>
      </c>
      <c r="R193" s="35">
        <f t="shared" si="53"/>
        <v>-25000</v>
      </c>
      <c r="S193" s="62">
        <f t="shared" si="54"/>
        <v>-0.22321428571428573</v>
      </c>
      <c r="V193" s="13"/>
      <c r="W193" s="11">
        <f t="shared" si="55"/>
        <v>3937.9875225775122</v>
      </c>
      <c r="X193" s="11">
        <f t="shared" si="56"/>
        <v>-5.5587064198201492E-3</v>
      </c>
      <c r="Z193" s="35">
        <f t="shared" si="57"/>
        <v>-25454.727302906234</v>
      </c>
      <c r="AA193" s="44">
        <f t="shared" si="58"/>
        <v>-0.22727435091880566</v>
      </c>
      <c r="AB193" s="9">
        <f t="shared" si="59"/>
        <v>-1.7864159277570298E-2</v>
      </c>
      <c r="AC193" s="9"/>
      <c r="AD193" s="17">
        <f t="shared" si="60"/>
        <v>-1.7864159277570298E-2</v>
      </c>
      <c r="AE193" s="102">
        <f t="shared" si="61"/>
        <v>4.0600652045199304E-3</v>
      </c>
      <c r="AF193" s="18">
        <f t="shared" si="62"/>
        <v>0.16455696202531644</v>
      </c>
      <c r="AG193" s="9">
        <f t="shared" si="63"/>
        <v>8.9493693787255912E-3</v>
      </c>
    </row>
    <row r="194" spans="1:33" x14ac:dyDescent="0.2">
      <c r="A194" s="16">
        <v>1969</v>
      </c>
      <c r="B194" s="16">
        <v>32500</v>
      </c>
      <c r="C194" s="16">
        <v>0.04</v>
      </c>
      <c r="D194" s="16">
        <v>0.03</v>
      </c>
      <c r="E194" s="16">
        <v>6610</v>
      </c>
      <c r="F194" s="16">
        <v>5540</v>
      </c>
      <c r="G194" s="16">
        <v>6610</v>
      </c>
      <c r="H194" s="16">
        <v>4630</v>
      </c>
      <c r="I194" s="3">
        <f>Inputs_refs!$B$1-A194</f>
        <v>52.5</v>
      </c>
      <c r="J194" s="9">
        <f t="shared" si="47"/>
        <v>-0.16187594553706505</v>
      </c>
      <c r="K194" s="10">
        <f t="shared" si="48"/>
        <v>0.83812405446293492</v>
      </c>
      <c r="L194" s="11">
        <f t="shared" si="49"/>
        <v>-1070</v>
      </c>
      <c r="N194" s="9">
        <f t="shared" si="50"/>
        <v>0.29954614220877457</v>
      </c>
      <c r="O194" s="12">
        <f t="shared" si="51"/>
        <v>0.70045385779122538</v>
      </c>
      <c r="P194" s="11">
        <f t="shared" si="52"/>
        <v>-1980</v>
      </c>
      <c r="R194" s="35">
        <f t="shared" si="53"/>
        <v>-30500</v>
      </c>
      <c r="S194" s="62">
        <f t="shared" si="54"/>
        <v>-0.23071104387291982</v>
      </c>
      <c r="V194" s="13"/>
      <c r="W194" s="11">
        <f t="shared" si="55"/>
        <v>4602.6267668943919</v>
      </c>
      <c r="X194" s="11">
        <f t="shared" si="56"/>
        <v>-5.9121453791810049E-3</v>
      </c>
      <c r="Z194" s="35">
        <f t="shared" si="57"/>
        <v>-31047.930223227959</v>
      </c>
      <c r="AA194" s="44">
        <f t="shared" si="58"/>
        <v>-0.234855750553918</v>
      </c>
      <c r="AB194" s="9">
        <f t="shared" si="59"/>
        <v>-1.7647882460713419E-2</v>
      </c>
      <c r="AC194" s="9"/>
      <c r="AD194" s="17">
        <f t="shared" si="60"/>
        <v>-1.7647882460713419E-2</v>
      </c>
      <c r="AE194" s="102">
        <f t="shared" si="61"/>
        <v>4.1447066809981725E-3</v>
      </c>
      <c r="AF194" s="18">
        <f t="shared" si="62"/>
        <v>0.16425992779783394</v>
      </c>
      <c r="AG194" s="9">
        <f t="shared" si="63"/>
        <v>8.9317543983031822E-3</v>
      </c>
    </row>
    <row r="195" spans="1:33" x14ac:dyDescent="0.2">
      <c r="A195" s="16">
        <v>1969</v>
      </c>
      <c r="B195" s="16">
        <v>37500</v>
      </c>
      <c r="C195" s="16">
        <v>0.04</v>
      </c>
      <c r="D195" s="16">
        <v>0.03</v>
      </c>
      <c r="E195" s="16">
        <v>7630</v>
      </c>
      <c r="F195" s="16">
        <v>6070</v>
      </c>
      <c r="G195" s="16">
        <v>7630</v>
      </c>
      <c r="H195" s="16">
        <v>5110</v>
      </c>
      <c r="I195" s="3">
        <f>Inputs_refs!$B$1-A195</f>
        <v>52.5</v>
      </c>
      <c r="J195" s="9">
        <f t="shared" ref="J195:J258" si="64">-(E195-F195)/E195</f>
        <v>-0.20445609436435125</v>
      </c>
      <c r="K195" s="10">
        <f t="shared" ref="K195:K258" si="65">F195/E195</f>
        <v>0.79554390563564881</v>
      </c>
      <c r="L195" s="11">
        <f t="shared" ref="L195:L258" si="66">F195-E195</f>
        <v>-1560</v>
      </c>
      <c r="N195" s="9">
        <f t="shared" ref="N195:N258" si="67">(G195-H195)/G195</f>
        <v>0.33027522935779818</v>
      </c>
      <c r="O195" s="12">
        <f t="shared" ref="O195:O258" si="68">H195/G195</f>
        <v>0.66972477064220182</v>
      </c>
      <c r="P195" s="11">
        <f t="shared" ref="P195:P258" si="69">H195-G195</f>
        <v>-2520</v>
      </c>
      <c r="R195" s="35">
        <f t="shared" ref="R195:R258" si="70">20*(L195+P195)/2</f>
        <v>-40800</v>
      </c>
      <c r="S195" s="62">
        <f t="shared" ref="S195:S258" si="71">(R195)/(E195*20)</f>
        <v>-0.26736566186107469</v>
      </c>
      <c r="V195" s="13"/>
      <c r="W195" s="11">
        <f t="shared" ref="W195:W258" si="72">F195*$V$2^(19)</f>
        <v>5042.9502662543246</v>
      </c>
      <c r="X195" s="11">
        <f t="shared" ref="X195:X258" si="73">(W195-H195)/H195</f>
        <v>-1.3121278619505957E-2</v>
      </c>
      <c r="Z195" s="35">
        <f t="shared" ref="Z195:Z258" si="74">-(E195*20-F195*(1-$V$2^(20))/(1-$V$2))</f>
        <v>-41770.927157941114</v>
      </c>
      <c r="AA195" s="44">
        <f t="shared" ref="AA195:AA258" si="75">(Z195)/(E195*20)</f>
        <v>-0.27372822515033496</v>
      </c>
      <c r="AB195" s="9">
        <f t="shared" ref="AB195:AB258" si="76">(R195-Z195)/Z195</f>
        <v>-2.3244089226698676E-2</v>
      </c>
      <c r="AC195" s="9"/>
      <c r="AD195" s="17">
        <f t="shared" ref="AD195:AD258" si="77">(R195-Z195)/Z195</f>
        <v>-2.3244089226698676E-2</v>
      </c>
      <c r="AE195" s="102">
        <f t="shared" ref="AE195:AE258" si="78">S195-AA195</f>
        <v>6.3625632892602701E-3</v>
      </c>
      <c r="AF195" s="18">
        <f t="shared" ref="AF195:AF258" si="79">(F195-H195)/F195</f>
        <v>0.15815485996705106</v>
      </c>
      <c r="AG195" s="9">
        <f t="shared" ref="AG195:AG258" si="80">1-(1-AF195)^(1/20)</f>
        <v>8.5710176303369634E-3</v>
      </c>
    </row>
    <row r="196" spans="1:33" x14ac:dyDescent="0.2">
      <c r="A196" s="16">
        <v>1969</v>
      </c>
      <c r="B196" s="16">
        <v>42500</v>
      </c>
      <c r="C196" s="16">
        <v>0.04</v>
      </c>
      <c r="D196" s="16">
        <v>0.03</v>
      </c>
      <c r="E196" s="16">
        <v>8650</v>
      </c>
      <c r="F196" s="16">
        <v>6430</v>
      </c>
      <c r="G196" s="16">
        <v>8650</v>
      </c>
      <c r="H196" s="16">
        <v>5470</v>
      </c>
      <c r="I196" s="3">
        <f>Inputs_refs!$B$1-A196</f>
        <v>52.5</v>
      </c>
      <c r="J196" s="9">
        <f t="shared" si="64"/>
        <v>-0.25664739884393062</v>
      </c>
      <c r="K196" s="10">
        <f t="shared" si="65"/>
        <v>0.74335260115606938</v>
      </c>
      <c r="L196" s="11">
        <f t="shared" si="66"/>
        <v>-2220</v>
      </c>
      <c r="N196" s="9">
        <f t="shared" si="67"/>
        <v>0.36763005780346819</v>
      </c>
      <c r="O196" s="12">
        <f t="shared" si="68"/>
        <v>0.63236994219653175</v>
      </c>
      <c r="P196" s="11">
        <f t="shared" si="69"/>
        <v>-3180</v>
      </c>
      <c r="R196" s="35">
        <f t="shared" si="70"/>
        <v>-54000</v>
      </c>
      <c r="S196" s="62">
        <f t="shared" si="71"/>
        <v>-0.31213872832369943</v>
      </c>
      <c r="V196" s="13"/>
      <c r="W196" s="11">
        <f t="shared" si="72"/>
        <v>5342.037926196921</v>
      </c>
      <c r="X196" s="11">
        <f t="shared" si="73"/>
        <v>-2.3393432139502554E-2</v>
      </c>
      <c r="Z196" s="35">
        <f t="shared" si="74"/>
        <v>-55597.868472085887</v>
      </c>
      <c r="AA196" s="44">
        <f t="shared" si="75"/>
        <v>-0.32137496226639239</v>
      </c>
      <c r="AB196" s="9">
        <f t="shared" si="76"/>
        <v>-2.8739743375020426E-2</v>
      </c>
      <c r="AC196" s="9"/>
      <c r="AD196" s="17">
        <f t="shared" si="77"/>
        <v>-2.8739743375020426E-2</v>
      </c>
      <c r="AE196" s="102">
        <f t="shared" si="78"/>
        <v>9.2362339426929618E-3</v>
      </c>
      <c r="AF196" s="18">
        <f t="shared" si="79"/>
        <v>0.14930015552099535</v>
      </c>
      <c r="AG196" s="9">
        <f t="shared" si="80"/>
        <v>8.0522020248074977E-3</v>
      </c>
    </row>
    <row r="197" spans="1:33" x14ac:dyDescent="0.2">
      <c r="A197" s="16">
        <v>1969</v>
      </c>
      <c r="B197" s="16">
        <v>47500</v>
      </c>
      <c r="C197" s="16">
        <v>0.04</v>
      </c>
      <c r="D197" s="16">
        <v>0.03</v>
      </c>
      <c r="E197" s="16">
        <v>9670</v>
      </c>
      <c r="F197" s="16">
        <v>6790</v>
      </c>
      <c r="G197" s="16">
        <v>9670</v>
      </c>
      <c r="H197" s="16">
        <v>5830</v>
      </c>
      <c r="I197" s="3">
        <f>Inputs_refs!$B$1-A197</f>
        <v>52.5</v>
      </c>
      <c r="J197" s="9">
        <f t="shared" si="64"/>
        <v>-0.29782833505687695</v>
      </c>
      <c r="K197" s="10">
        <f t="shared" si="65"/>
        <v>0.70217166494312311</v>
      </c>
      <c r="L197" s="11">
        <f t="shared" si="66"/>
        <v>-2880</v>
      </c>
      <c r="N197" s="9">
        <f t="shared" si="67"/>
        <v>0.39710444674250256</v>
      </c>
      <c r="O197" s="12">
        <f t="shared" si="68"/>
        <v>0.60289555325749744</v>
      </c>
      <c r="P197" s="11">
        <f t="shared" si="69"/>
        <v>-3840</v>
      </c>
      <c r="R197" s="35">
        <f t="shared" si="70"/>
        <v>-67200</v>
      </c>
      <c r="S197" s="62">
        <f t="shared" si="71"/>
        <v>-0.34746639089968978</v>
      </c>
      <c r="V197" s="13"/>
      <c r="W197" s="11">
        <f t="shared" si="72"/>
        <v>5641.1255861395166</v>
      </c>
      <c r="X197" s="11">
        <f t="shared" si="73"/>
        <v>-3.2396983509516877E-2</v>
      </c>
      <c r="Z197" s="35">
        <f t="shared" si="74"/>
        <v>-69424.809786230675</v>
      </c>
      <c r="AA197" s="44">
        <f t="shared" si="75"/>
        <v>-0.35897006094224754</v>
      </c>
      <c r="AB197" s="9">
        <f t="shared" si="76"/>
        <v>-3.2046321669172671E-2</v>
      </c>
      <c r="AC197" s="9"/>
      <c r="AD197" s="17">
        <f t="shared" si="77"/>
        <v>-3.2046321669172671E-2</v>
      </c>
      <c r="AE197" s="102">
        <f t="shared" si="78"/>
        <v>1.1503670042557756E-2</v>
      </c>
      <c r="AF197" s="18">
        <f t="shared" si="79"/>
        <v>0.14138438880706922</v>
      </c>
      <c r="AG197" s="9">
        <f t="shared" si="80"/>
        <v>7.5927255780490199E-3</v>
      </c>
    </row>
    <row r="198" spans="1:33" x14ac:dyDescent="0.2">
      <c r="A198" s="16">
        <v>1969</v>
      </c>
      <c r="B198" s="16">
        <v>52500</v>
      </c>
      <c r="C198" s="16">
        <v>0.04</v>
      </c>
      <c r="D198" s="16">
        <v>0.03</v>
      </c>
      <c r="E198" s="16">
        <v>10680</v>
      </c>
      <c r="F198" s="16">
        <v>7150</v>
      </c>
      <c r="G198" s="16">
        <v>10680</v>
      </c>
      <c r="H198" s="16">
        <v>6190</v>
      </c>
      <c r="I198" s="3">
        <f>Inputs_refs!$B$1-A198</f>
        <v>52.5</v>
      </c>
      <c r="J198" s="9">
        <f t="shared" si="64"/>
        <v>-0.33052434456928836</v>
      </c>
      <c r="K198" s="10">
        <f t="shared" si="65"/>
        <v>0.66947565543071164</v>
      </c>
      <c r="L198" s="11">
        <f t="shared" si="66"/>
        <v>-3530</v>
      </c>
      <c r="N198" s="9">
        <f t="shared" si="67"/>
        <v>0.42041198501872662</v>
      </c>
      <c r="O198" s="12">
        <f t="shared" si="68"/>
        <v>0.57958801498127344</v>
      </c>
      <c r="P198" s="11">
        <f t="shared" si="69"/>
        <v>-4490</v>
      </c>
      <c r="R198" s="35">
        <f t="shared" si="70"/>
        <v>-80200</v>
      </c>
      <c r="S198" s="62">
        <f t="shared" si="71"/>
        <v>-0.37546816479400746</v>
      </c>
      <c r="V198" s="13"/>
      <c r="W198" s="11">
        <f t="shared" si="72"/>
        <v>5940.2132460821122</v>
      </c>
      <c r="X198" s="11">
        <f t="shared" si="73"/>
        <v>-4.035327203843099E-2</v>
      </c>
      <c r="Z198" s="35">
        <f t="shared" si="74"/>
        <v>-83051.751100375433</v>
      </c>
      <c r="AA198" s="44">
        <f t="shared" si="75"/>
        <v>-0.3888190594586865</v>
      </c>
      <c r="AB198" s="9">
        <f t="shared" si="76"/>
        <v>-3.4337037601155918E-2</v>
      </c>
      <c r="AC198" s="9"/>
      <c r="AD198" s="17">
        <f t="shared" si="77"/>
        <v>-3.4337037601155918E-2</v>
      </c>
      <c r="AE198" s="102">
        <f t="shared" si="78"/>
        <v>1.3350894664679036E-2</v>
      </c>
      <c r="AF198" s="18">
        <f t="shared" si="79"/>
        <v>0.13426573426573427</v>
      </c>
      <c r="AG198" s="9">
        <f t="shared" si="80"/>
        <v>7.182941969646528E-3</v>
      </c>
    </row>
    <row r="199" spans="1:33" x14ac:dyDescent="0.2">
      <c r="A199" s="16">
        <v>1969</v>
      </c>
      <c r="B199" s="16">
        <v>57500</v>
      </c>
      <c r="C199" s="16">
        <v>0.04</v>
      </c>
      <c r="D199" s="16">
        <v>0.03</v>
      </c>
      <c r="E199" s="16">
        <v>11440</v>
      </c>
      <c r="F199" s="16">
        <v>7510</v>
      </c>
      <c r="G199" s="16">
        <v>11440</v>
      </c>
      <c r="H199" s="16">
        <v>6550</v>
      </c>
      <c r="I199" s="3">
        <f>Inputs_refs!$B$1-A199</f>
        <v>52.5</v>
      </c>
      <c r="J199" s="9">
        <f t="shared" si="64"/>
        <v>-0.34353146853146854</v>
      </c>
      <c r="K199" s="10">
        <f t="shared" si="65"/>
        <v>0.65646853146853146</v>
      </c>
      <c r="L199" s="11">
        <f t="shared" si="66"/>
        <v>-3930</v>
      </c>
      <c r="N199" s="9">
        <f t="shared" si="67"/>
        <v>0.42744755244755245</v>
      </c>
      <c r="O199" s="12">
        <f t="shared" si="68"/>
        <v>0.57255244755244761</v>
      </c>
      <c r="P199" s="11">
        <f t="shared" si="69"/>
        <v>-4890</v>
      </c>
      <c r="R199" s="35">
        <f t="shared" si="70"/>
        <v>-88200</v>
      </c>
      <c r="S199" s="62">
        <f t="shared" si="71"/>
        <v>-0.38548951048951047</v>
      </c>
      <c r="V199" s="13"/>
      <c r="W199" s="11">
        <f t="shared" si="72"/>
        <v>6239.3009060247086</v>
      </c>
      <c r="X199" s="11">
        <f t="shared" si="73"/>
        <v>-4.7434976179433798E-2</v>
      </c>
      <c r="Z199" s="35">
        <f t="shared" si="74"/>
        <v>-91678.692414520221</v>
      </c>
      <c r="AA199" s="44">
        <f t="shared" si="75"/>
        <v>-0.40069358572779817</v>
      </c>
      <c r="AB199" s="9">
        <f t="shared" si="76"/>
        <v>-3.7944393870622657E-2</v>
      </c>
      <c r="AC199" s="9"/>
      <c r="AD199" s="17">
        <f t="shared" si="77"/>
        <v>-3.7944393870622657E-2</v>
      </c>
      <c r="AE199" s="102">
        <f t="shared" si="78"/>
        <v>1.5204075238287706E-2</v>
      </c>
      <c r="AF199" s="18">
        <f t="shared" si="79"/>
        <v>0.12782956058588549</v>
      </c>
      <c r="AG199" s="9">
        <f t="shared" si="80"/>
        <v>6.8151913330225522E-3</v>
      </c>
    </row>
    <row r="200" spans="1:33" x14ac:dyDescent="0.2">
      <c r="A200" s="16">
        <v>1969</v>
      </c>
      <c r="B200" s="16">
        <v>62500</v>
      </c>
      <c r="C200" s="16">
        <v>0.04</v>
      </c>
      <c r="D200" s="16">
        <v>0.03</v>
      </c>
      <c r="E200" s="16">
        <v>11800</v>
      </c>
      <c r="F200" s="16">
        <v>7840</v>
      </c>
      <c r="G200" s="16">
        <v>11800</v>
      </c>
      <c r="H200" s="16">
        <v>6880</v>
      </c>
      <c r="I200" s="3">
        <f>Inputs_refs!$B$1-A200</f>
        <v>52.5</v>
      </c>
      <c r="J200" s="9">
        <f t="shared" si="64"/>
        <v>-0.33559322033898303</v>
      </c>
      <c r="K200" s="10">
        <f t="shared" si="65"/>
        <v>0.66440677966101691</v>
      </c>
      <c r="L200" s="11">
        <f t="shared" si="66"/>
        <v>-3960</v>
      </c>
      <c r="N200" s="9">
        <f t="shared" si="67"/>
        <v>0.41694915254237286</v>
      </c>
      <c r="O200" s="12">
        <f t="shared" si="68"/>
        <v>0.58305084745762714</v>
      </c>
      <c r="P200" s="11">
        <f t="shared" si="69"/>
        <v>-4920</v>
      </c>
      <c r="R200" s="35">
        <f t="shared" si="70"/>
        <v>-88800</v>
      </c>
      <c r="S200" s="62">
        <f t="shared" si="71"/>
        <v>-0.37627118644067797</v>
      </c>
      <c r="V200" s="13"/>
      <c r="W200" s="11">
        <f t="shared" si="72"/>
        <v>6513.4645943054211</v>
      </c>
      <c r="X200" s="11">
        <f t="shared" si="73"/>
        <v>-5.3275495013746933E-2</v>
      </c>
      <c r="Z200" s="35">
        <f t="shared" si="74"/>
        <v>-92853.388619152945</v>
      </c>
      <c r="AA200" s="44">
        <f t="shared" si="75"/>
        <v>-0.39344656194556332</v>
      </c>
      <c r="AB200" s="9">
        <f t="shared" si="76"/>
        <v>-4.3653642364936261E-2</v>
      </c>
      <c r="AC200" s="9"/>
      <c r="AD200" s="17">
        <f t="shared" si="77"/>
        <v>-4.3653642364936261E-2</v>
      </c>
      <c r="AE200" s="102">
        <f t="shared" si="78"/>
        <v>1.7175375504885348E-2</v>
      </c>
      <c r="AF200" s="18">
        <f t="shared" si="79"/>
        <v>0.12244897959183673</v>
      </c>
      <c r="AG200" s="9">
        <f t="shared" si="80"/>
        <v>6.5097284341077977E-3</v>
      </c>
    </row>
    <row r="201" spans="1:33" x14ac:dyDescent="0.2">
      <c r="A201" s="16">
        <v>1969</v>
      </c>
      <c r="B201" s="16">
        <v>67500</v>
      </c>
      <c r="C201" s="16">
        <v>0.04</v>
      </c>
      <c r="D201" s="16">
        <v>0.03</v>
      </c>
      <c r="E201" s="16">
        <v>12120</v>
      </c>
      <c r="F201" s="16">
        <v>8160</v>
      </c>
      <c r="G201" s="16">
        <v>12120</v>
      </c>
      <c r="H201" s="16">
        <v>7200</v>
      </c>
      <c r="I201" s="3">
        <f>Inputs_refs!$B$1-A201</f>
        <v>52.5</v>
      </c>
      <c r="J201" s="9">
        <f t="shared" si="64"/>
        <v>-0.32673267326732675</v>
      </c>
      <c r="K201" s="10">
        <f t="shared" si="65"/>
        <v>0.67326732673267331</v>
      </c>
      <c r="L201" s="11">
        <f t="shared" si="66"/>
        <v>-3960</v>
      </c>
      <c r="N201" s="9">
        <f t="shared" si="67"/>
        <v>0.40594059405940597</v>
      </c>
      <c r="O201" s="12">
        <f t="shared" si="68"/>
        <v>0.59405940594059403</v>
      </c>
      <c r="P201" s="11">
        <f t="shared" si="69"/>
        <v>-4920</v>
      </c>
      <c r="R201" s="35">
        <f t="shared" si="70"/>
        <v>-88800</v>
      </c>
      <c r="S201" s="62">
        <f t="shared" si="71"/>
        <v>-0.36633663366336633</v>
      </c>
      <c r="V201" s="13"/>
      <c r="W201" s="11">
        <f t="shared" si="72"/>
        <v>6779.3202920321728</v>
      </c>
      <c r="X201" s="11">
        <f t="shared" si="73"/>
        <v>-5.8427737217753781E-2</v>
      </c>
      <c r="Z201" s="35">
        <f t="shared" si="74"/>
        <v>-93410.669787281629</v>
      </c>
      <c r="AA201" s="44">
        <f t="shared" si="75"/>
        <v>-0.38535754862739946</v>
      </c>
      <c r="AB201" s="9">
        <f t="shared" si="76"/>
        <v>-4.9359134216478952E-2</v>
      </c>
      <c r="AC201" s="9"/>
      <c r="AD201" s="17">
        <f t="shared" si="77"/>
        <v>-4.9359134216478952E-2</v>
      </c>
      <c r="AE201" s="102">
        <f t="shared" si="78"/>
        <v>1.9020914964033131E-2</v>
      </c>
      <c r="AF201" s="18">
        <f t="shared" si="79"/>
        <v>0.11764705882352941</v>
      </c>
      <c r="AG201" s="9">
        <f t="shared" si="80"/>
        <v>6.2386156680581673E-3</v>
      </c>
    </row>
    <row r="202" spans="1:33" x14ac:dyDescent="0.2">
      <c r="A202" s="16">
        <v>1969</v>
      </c>
      <c r="B202" s="16">
        <v>72500</v>
      </c>
      <c r="C202" s="16">
        <v>0.04</v>
      </c>
      <c r="D202" s="16">
        <v>0.03</v>
      </c>
      <c r="E202" s="16">
        <v>12430</v>
      </c>
      <c r="F202" s="16">
        <v>8470</v>
      </c>
      <c r="G202" s="16">
        <v>12430</v>
      </c>
      <c r="H202" s="16">
        <v>7510</v>
      </c>
      <c r="I202" s="3">
        <f>Inputs_refs!$B$1-A202</f>
        <v>52.5</v>
      </c>
      <c r="J202" s="9">
        <f t="shared" si="64"/>
        <v>-0.31858407079646017</v>
      </c>
      <c r="K202" s="10">
        <f t="shared" si="65"/>
        <v>0.68141592920353977</v>
      </c>
      <c r="L202" s="11">
        <f t="shared" si="66"/>
        <v>-3960</v>
      </c>
      <c r="N202" s="9">
        <f t="shared" si="67"/>
        <v>0.39581657280772325</v>
      </c>
      <c r="O202" s="12">
        <f t="shared" si="68"/>
        <v>0.6041834271922768</v>
      </c>
      <c r="P202" s="11">
        <f t="shared" si="69"/>
        <v>-4920</v>
      </c>
      <c r="R202" s="35">
        <f t="shared" si="70"/>
        <v>-88800</v>
      </c>
      <c r="S202" s="62">
        <f t="shared" si="71"/>
        <v>-0.35720032180209171</v>
      </c>
      <c r="V202" s="13"/>
      <c r="W202" s="11">
        <f t="shared" si="72"/>
        <v>7036.8679992049638</v>
      </c>
      <c r="X202" s="11">
        <f t="shared" si="73"/>
        <v>-6.3000266417448228E-2</v>
      </c>
      <c r="Z202" s="35">
        <f t="shared" si="74"/>
        <v>-93950.535918906273</v>
      </c>
      <c r="AA202" s="44">
        <f t="shared" si="75"/>
        <v>-0.37791848720396731</v>
      </c>
      <c r="AB202" s="9">
        <f t="shared" si="76"/>
        <v>-5.4821783277021169E-2</v>
      </c>
      <c r="AC202" s="9"/>
      <c r="AD202" s="17">
        <f t="shared" si="77"/>
        <v>-5.4821783277021169E-2</v>
      </c>
      <c r="AE202" s="102">
        <f t="shared" si="78"/>
        <v>2.0718165401875599E-2</v>
      </c>
      <c r="AF202" s="18">
        <f t="shared" si="79"/>
        <v>0.11334120425029516</v>
      </c>
      <c r="AG202" s="9">
        <f t="shared" si="80"/>
        <v>5.9966997344412798E-3</v>
      </c>
    </row>
    <row r="203" spans="1:33" x14ac:dyDescent="0.2">
      <c r="A203" s="16">
        <v>1969</v>
      </c>
      <c r="B203" s="16">
        <v>77500</v>
      </c>
      <c r="C203" s="16">
        <v>0.04</v>
      </c>
      <c r="D203" s="16">
        <v>0.03</v>
      </c>
      <c r="E203" s="16">
        <v>12750</v>
      </c>
      <c r="F203" s="16">
        <v>8790</v>
      </c>
      <c r="G203" s="16">
        <v>12750</v>
      </c>
      <c r="H203" s="16">
        <v>7830</v>
      </c>
      <c r="I203" s="3">
        <f>Inputs_refs!$B$1-A203</f>
        <v>52.5</v>
      </c>
      <c r="J203" s="9">
        <f t="shared" si="64"/>
        <v>-0.31058823529411766</v>
      </c>
      <c r="K203" s="10">
        <f t="shared" si="65"/>
        <v>0.68941176470588239</v>
      </c>
      <c r="L203" s="11">
        <f t="shared" si="66"/>
        <v>-3960</v>
      </c>
      <c r="N203" s="9">
        <f t="shared" si="67"/>
        <v>0.38588235294117645</v>
      </c>
      <c r="O203" s="12">
        <f t="shared" si="68"/>
        <v>0.61411764705882355</v>
      </c>
      <c r="P203" s="11">
        <f t="shared" si="69"/>
        <v>-4920</v>
      </c>
      <c r="R203" s="35">
        <f t="shared" si="70"/>
        <v>-88800</v>
      </c>
      <c r="S203" s="62">
        <f t="shared" si="71"/>
        <v>-0.34823529411764703</v>
      </c>
      <c r="V203" s="13"/>
      <c r="W203" s="11">
        <f t="shared" si="72"/>
        <v>7302.7236969317164</v>
      </c>
      <c r="X203" s="11">
        <f t="shared" si="73"/>
        <v>-6.7340524018937878E-2</v>
      </c>
      <c r="Z203" s="35">
        <f t="shared" si="74"/>
        <v>-94507.817087034986</v>
      </c>
      <c r="AA203" s="44">
        <f t="shared" si="75"/>
        <v>-0.37061889053739211</v>
      </c>
      <c r="AB203" s="9">
        <f t="shared" si="76"/>
        <v>-6.0395184895430311E-2</v>
      </c>
      <c r="AC203" s="9"/>
      <c r="AD203" s="17">
        <f t="shared" si="77"/>
        <v>-6.0395184895430311E-2</v>
      </c>
      <c r="AE203" s="102">
        <f t="shared" si="78"/>
        <v>2.2383596419745078E-2</v>
      </c>
      <c r="AF203" s="18">
        <f t="shared" si="79"/>
        <v>0.10921501706484642</v>
      </c>
      <c r="AG203" s="9">
        <f t="shared" si="80"/>
        <v>5.7659229755319119E-3</v>
      </c>
    </row>
    <row r="204" spans="1:33" x14ac:dyDescent="0.2">
      <c r="A204" s="16">
        <v>1969</v>
      </c>
      <c r="B204" s="16">
        <v>82500</v>
      </c>
      <c r="C204" s="16">
        <v>0.04</v>
      </c>
      <c r="D204" s="16">
        <v>0.03</v>
      </c>
      <c r="E204" s="16">
        <v>13060</v>
      </c>
      <c r="F204" s="16">
        <v>9100</v>
      </c>
      <c r="G204" s="16">
        <v>13060</v>
      </c>
      <c r="H204" s="16">
        <v>8140</v>
      </c>
      <c r="I204" s="3">
        <f>Inputs_refs!$B$1-A204</f>
        <v>52.5</v>
      </c>
      <c r="J204" s="9">
        <f t="shared" si="64"/>
        <v>-0.30321592649310875</v>
      </c>
      <c r="K204" s="10">
        <f t="shared" si="65"/>
        <v>0.69678407350689131</v>
      </c>
      <c r="L204" s="11">
        <f t="shared" si="66"/>
        <v>-3960</v>
      </c>
      <c r="N204" s="9">
        <f t="shared" si="67"/>
        <v>0.37672281776416539</v>
      </c>
      <c r="O204" s="12">
        <f t="shared" si="68"/>
        <v>0.62327718223583461</v>
      </c>
      <c r="P204" s="11">
        <f t="shared" si="69"/>
        <v>-4920</v>
      </c>
      <c r="R204" s="35">
        <f t="shared" si="70"/>
        <v>-88800</v>
      </c>
      <c r="S204" s="62">
        <f t="shared" si="71"/>
        <v>-0.33996937212863704</v>
      </c>
      <c r="V204" s="13"/>
      <c r="W204" s="11">
        <f t="shared" si="72"/>
        <v>7560.2714041045065</v>
      </c>
      <c r="X204" s="11">
        <f t="shared" si="73"/>
        <v>-7.1219729225490608E-2</v>
      </c>
      <c r="Z204" s="35">
        <f t="shared" si="74"/>
        <v>-95047.683218659629</v>
      </c>
      <c r="AA204" s="44">
        <f t="shared" si="75"/>
        <v>-0.36388852687082551</v>
      </c>
      <c r="AB204" s="9">
        <f t="shared" si="76"/>
        <v>-6.5732093693295759E-2</v>
      </c>
      <c r="AC204" s="9"/>
      <c r="AD204" s="17">
        <f t="shared" si="77"/>
        <v>-6.5732093693295759E-2</v>
      </c>
      <c r="AE204" s="102">
        <f t="shared" si="78"/>
        <v>2.3919154742188475E-2</v>
      </c>
      <c r="AF204" s="18">
        <f t="shared" si="79"/>
        <v>0.10549450549450549</v>
      </c>
      <c r="AG204" s="9">
        <f t="shared" si="80"/>
        <v>5.5587045841656302E-3</v>
      </c>
    </row>
    <row r="205" spans="1:33" x14ac:dyDescent="0.2">
      <c r="A205" s="16">
        <v>1969</v>
      </c>
      <c r="B205" s="16">
        <v>87500</v>
      </c>
      <c r="C205" s="16">
        <v>0.04</v>
      </c>
      <c r="D205" s="16">
        <v>0.03</v>
      </c>
      <c r="E205" s="16">
        <v>13380</v>
      </c>
      <c r="F205" s="16">
        <v>9420</v>
      </c>
      <c r="G205" s="16">
        <v>13380</v>
      </c>
      <c r="H205" s="16">
        <v>8460</v>
      </c>
      <c r="I205" s="3">
        <f>Inputs_refs!$B$1-A205</f>
        <v>52.5</v>
      </c>
      <c r="J205" s="9">
        <f t="shared" si="64"/>
        <v>-0.29596412556053814</v>
      </c>
      <c r="K205" s="10">
        <f t="shared" si="65"/>
        <v>0.70403587443946192</v>
      </c>
      <c r="L205" s="11">
        <f t="shared" si="66"/>
        <v>-3960</v>
      </c>
      <c r="N205" s="9">
        <f t="shared" si="67"/>
        <v>0.36771300448430494</v>
      </c>
      <c r="O205" s="12">
        <f t="shared" si="68"/>
        <v>0.63228699551569512</v>
      </c>
      <c r="P205" s="11">
        <f t="shared" si="69"/>
        <v>-4920</v>
      </c>
      <c r="R205" s="35">
        <f t="shared" si="70"/>
        <v>-88800</v>
      </c>
      <c r="S205" s="62">
        <f t="shared" si="71"/>
        <v>-0.33183856502242154</v>
      </c>
      <c r="V205" s="13"/>
      <c r="W205" s="11">
        <f t="shared" si="72"/>
        <v>7826.1271018312591</v>
      </c>
      <c r="X205" s="11">
        <f t="shared" si="73"/>
        <v>-7.4925874488030841E-2</v>
      </c>
      <c r="Z205" s="35">
        <f t="shared" si="74"/>
        <v>-95604.964386788313</v>
      </c>
      <c r="AA205" s="44">
        <f t="shared" si="75"/>
        <v>-0.35726817782805798</v>
      </c>
      <c r="AB205" s="9">
        <f t="shared" si="76"/>
        <v>-7.1177939664906084E-2</v>
      </c>
      <c r="AC205" s="9"/>
      <c r="AD205" s="17">
        <f t="shared" si="77"/>
        <v>-7.1177939664906084E-2</v>
      </c>
      <c r="AE205" s="102">
        <f t="shared" si="78"/>
        <v>2.5429612805636437E-2</v>
      </c>
      <c r="AF205" s="18">
        <f t="shared" si="79"/>
        <v>0.10191082802547771</v>
      </c>
      <c r="AG205" s="9">
        <f t="shared" si="80"/>
        <v>5.3598800574016225E-3</v>
      </c>
    </row>
    <row r="206" spans="1:33" x14ac:dyDescent="0.2">
      <c r="A206" s="16">
        <v>1969</v>
      </c>
      <c r="B206" s="16">
        <v>92500</v>
      </c>
      <c r="C206" s="16">
        <v>0.04</v>
      </c>
      <c r="D206" s="16">
        <v>0.03</v>
      </c>
      <c r="E206" s="16">
        <v>13690</v>
      </c>
      <c r="F206" s="16">
        <v>9730</v>
      </c>
      <c r="G206" s="16">
        <v>13690</v>
      </c>
      <c r="H206" s="16">
        <v>8770</v>
      </c>
      <c r="I206" s="3">
        <f>Inputs_refs!$B$1-A206</f>
        <v>52.5</v>
      </c>
      <c r="J206" s="9">
        <f t="shared" si="64"/>
        <v>-0.28926223520818117</v>
      </c>
      <c r="K206" s="10">
        <f t="shared" si="65"/>
        <v>0.71073776479181883</v>
      </c>
      <c r="L206" s="11">
        <f t="shared" si="66"/>
        <v>-3960</v>
      </c>
      <c r="N206" s="9">
        <f t="shared" si="67"/>
        <v>0.35938641344046751</v>
      </c>
      <c r="O206" s="12">
        <f t="shared" si="68"/>
        <v>0.64061358655953249</v>
      </c>
      <c r="P206" s="11">
        <f t="shared" si="69"/>
        <v>-4920</v>
      </c>
      <c r="R206" s="35">
        <f t="shared" si="70"/>
        <v>-88800</v>
      </c>
      <c r="S206" s="62">
        <f t="shared" si="71"/>
        <v>-0.32432432432432434</v>
      </c>
      <c r="V206" s="13"/>
      <c r="W206" s="11">
        <f t="shared" si="72"/>
        <v>8083.6748090040501</v>
      </c>
      <c r="X206" s="11">
        <f t="shared" si="73"/>
        <v>-7.8258288597029643E-2</v>
      </c>
      <c r="Z206" s="35">
        <f t="shared" si="74"/>
        <v>-96144.830518413015</v>
      </c>
      <c r="AA206" s="44">
        <f t="shared" si="75"/>
        <v>-0.35114985580136238</v>
      </c>
      <c r="AB206" s="9">
        <f t="shared" si="76"/>
        <v>-7.6393400235974018E-2</v>
      </c>
      <c r="AC206" s="9"/>
      <c r="AD206" s="17">
        <f t="shared" si="77"/>
        <v>-7.6393400235974018E-2</v>
      </c>
      <c r="AE206" s="102">
        <f t="shared" si="78"/>
        <v>2.6825531477038034E-2</v>
      </c>
      <c r="AF206" s="18">
        <f t="shared" si="79"/>
        <v>9.8663926002055494E-2</v>
      </c>
      <c r="AG206" s="9">
        <f t="shared" si="80"/>
        <v>5.1803897498435836E-3</v>
      </c>
    </row>
    <row r="207" spans="1:33" x14ac:dyDescent="0.2">
      <c r="A207" s="16">
        <v>1969</v>
      </c>
      <c r="B207" s="16">
        <v>97500</v>
      </c>
      <c r="C207" s="16">
        <v>0.04</v>
      </c>
      <c r="D207" s="16">
        <v>0.03</v>
      </c>
      <c r="E207" s="16">
        <v>14010</v>
      </c>
      <c r="F207" s="16">
        <v>10050</v>
      </c>
      <c r="G207" s="16">
        <v>14010</v>
      </c>
      <c r="H207" s="16">
        <v>9090</v>
      </c>
      <c r="I207" s="3">
        <f>Inputs_refs!$B$1-A207</f>
        <v>52.5</v>
      </c>
      <c r="J207" s="9">
        <f t="shared" si="64"/>
        <v>-0.28265524625267668</v>
      </c>
      <c r="K207" s="10">
        <f t="shared" si="65"/>
        <v>0.71734475374732332</v>
      </c>
      <c r="L207" s="11">
        <f t="shared" si="66"/>
        <v>-3960</v>
      </c>
      <c r="N207" s="9">
        <f t="shared" si="67"/>
        <v>0.35117773019271947</v>
      </c>
      <c r="O207" s="12">
        <f t="shared" si="68"/>
        <v>0.64882226980728053</v>
      </c>
      <c r="P207" s="11">
        <f t="shared" si="69"/>
        <v>-4920</v>
      </c>
      <c r="R207" s="35">
        <f t="shared" si="70"/>
        <v>-88800</v>
      </c>
      <c r="S207" s="62">
        <f t="shared" si="71"/>
        <v>-0.31691648822269808</v>
      </c>
      <c r="V207" s="13"/>
      <c r="W207" s="11">
        <f t="shared" si="72"/>
        <v>8349.5305067308018</v>
      </c>
      <c r="X207" s="11">
        <f t="shared" si="73"/>
        <v>-8.1459790238635671E-2</v>
      </c>
      <c r="Z207" s="35">
        <f t="shared" si="74"/>
        <v>-96702.111686541699</v>
      </c>
      <c r="AA207" s="44">
        <f t="shared" si="75"/>
        <v>-0.34511817161506675</v>
      </c>
      <c r="AB207" s="9">
        <f t="shared" si="76"/>
        <v>-8.171601993714743E-2</v>
      </c>
      <c r="AC207" s="9"/>
      <c r="AD207" s="17">
        <f t="shared" si="77"/>
        <v>-8.171601993714743E-2</v>
      </c>
      <c r="AE207" s="102">
        <f t="shared" si="78"/>
        <v>2.820168339236867E-2</v>
      </c>
      <c r="AF207" s="18">
        <f t="shared" si="79"/>
        <v>9.5522388059701493E-2</v>
      </c>
      <c r="AG207" s="9">
        <f t="shared" si="80"/>
        <v>5.0073077429435564E-3</v>
      </c>
    </row>
    <row r="208" spans="1:33" x14ac:dyDescent="0.2">
      <c r="A208" s="16">
        <v>1969</v>
      </c>
      <c r="B208" s="16">
        <v>102500</v>
      </c>
      <c r="C208" s="16">
        <v>0.04</v>
      </c>
      <c r="D208" s="16">
        <v>0.03</v>
      </c>
      <c r="E208" s="16">
        <v>14320</v>
      </c>
      <c r="F208" s="16">
        <v>10360</v>
      </c>
      <c r="G208" s="16">
        <v>14320</v>
      </c>
      <c r="H208" s="16">
        <v>9400</v>
      </c>
      <c r="I208" s="3">
        <f>Inputs_refs!$B$1-A208</f>
        <v>52.5</v>
      </c>
      <c r="J208" s="9">
        <f t="shared" si="64"/>
        <v>-0.27653631284916202</v>
      </c>
      <c r="K208" s="10">
        <f t="shared" si="65"/>
        <v>0.72346368715083798</v>
      </c>
      <c r="L208" s="11">
        <f t="shared" si="66"/>
        <v>-3960</v>
      </c>
      <c r="N208" s="9">
        <f t="shared" si="67"/>
        <v>0.34357541899441341</v>
      </c>
      <c r="O208" s="12">
        <f t="shared" si="68"/>
        <v>0.65642458100558654</v>
      </c>
      <c r="P208" s="11">
        <f t="shared" si="69"/>
        <v>-4920</v>
      </c>
      <c r="R208" s="35">
        <f t="shared" si="70"/>
        <v>-88800</v>
      </c>
      <c r="S208" s="62">
        <f t="shared" si="71"/>
        <v>-0.31005586592178769</v>
      </c>
      <c r="V208" s="13"/>
      <c r="W208" s="11">
        <f t="shared" si="72"/>
        <v>8607.0782139035928</v>
      </c>
      <c r="X208" s="11">
        <f t="shared" si="73"/>
        <v>-8.4353381499617797E-2</v>
      </c>
      <c r="Z208" s="35">
        <f t="shared" si="74"/>
        <v>-97241.977818166371</v>
      </c>
      <c r="AA208" s="44">
        <f t="shared" si="75"/>
        <v>-0.3395320454544915</v>
      </c>
      <c r="AB208" s="9">
        <f t="shared" si="76"/>
        <v>-8.68141311764771E-2</v>
      </c>
      <c r="AC208" s="9"/>
      <c r="AD208" s="17">
        <f t="shared" si="77"/>
        <v>-8.68141311764771E-2</v>
      </c>
      <c r="AE208" s="102">
        <f t="shared" si="78"/>
        <v>2.9476179532703817E-2</v>
      </c>
      <c r="AF208" s="18">
        <f t="shared" si="79"/>
        <v>9.2664092664092659E-2</v>
      </c>
      <c r="AG208" s="9">
        <f t="shared" si="80"/>
        <v>4.8503263701976662E-3</v>
      </c>
    </row>
    <row r="209" spans="1:33" x14ac:dyDescent="0.2">
      <c r="A209" s="16">
        <v>1969</v>
      </c>
      <c r="B209" s="16">
        <v>107500</v>
      </c>
      <c r="C209" s="16">
        <v>0.04</v>
      </c>
      <c r="D209" s="16">
        <v>0.03</v>
      </c>
      <c r="E209" s="16">
        <v>14640</v>
      </c>
      <c r="F209" s="16">
        <v>10680</v>
      </c>
      <c r="G209" s="16">
        <v>14640</v>
      </c>
      <c r="H209" s="16">
        <v>9720</v>
      </c>
      <c r="I209" s="3">
        <f>Inputs_refs!$B$1-A209</f>
        <v>52.5</v>
      </c>
      <c r="J209" s="9">
        <f t="shared" si="64"/>
        <v>-0.27049180327868855</v>
      </c>
      <c r="K209" s="10">
        <f t="shared" si="65"/>
        <v>0.72950819672131151</v>
      </c>
      <c r="L209" s="11">
        <f t="shared" si="66"/>
        <v>-3960</v>
      </c>
      <c r="N209" s="9">
        <f t="shared" si="67"/>
        <v>0.33606557377049179</v>
      </c>
      <c r="O209" s="12">
        <f t="shared" si="68"/>
        <v>0.66393442622950816</v>
      </c>
      <c r="P209" s="11">
        <f t="shared" si="69"/>
        <v>-4920</v>
      </c>
      <c r="R209" s="35">
        <f t="shared" si="70"/>
        <v>-88800</v>
      </c>
      <c r="S209" s="62">
        <f t="shared" si="71"/>
        <v>-0.30327868852459017</v>
      </c>
      <c r="V209" s="13"/>
      <c r="W209" s="11">
        <f t="shared" si="72"/>
        <v>8872.9339116303436</v>
      </c>
      <c r="X209" s="11">
        <f t="shared" si="73"/>
        <v>-8.7146716910458485E-2</v>
      </c>
      <c r="Z209" s="35">
        <f t="shared" si="74"/>
        <v>-97799.258986295055</v>
      </c>
      <c r="AA209" s="44">
        <f t="shared" si="75"/>
        <v>-0.3340138626581115</v>
      </c>
      <c r="AB209" s="9">
        <f t="shared" si="76"/>
        <v>-9.2017660251967268E-2</v>
      </c>
      <c r="AC209" s="9"/>
      <c r="AD209" s="17">
        <f t="shared" si="77"/>
        <v>-9.2017660251967268E-2</v>
      </c>
      <c r="AE209" s="102">
        <f t="shared" si="78"/>
        <v>3.0735174133521337E-2</v>
      </c>
      <c r="AF209" s="18">
        <f t="shared" si="79"/>
        <v>8.98876404494382E-2</v>
      </c>
      <c r="AG209" s="9">
        <f t="shared" si="80"/>
        <v>4.6982891005878935E-3</v>
      </c>
    </row>
    <row r="210" spans="1:33" x14ac:dyDescent="0.2">
      <c r="A210" s="16">
        <v>1969</v>
      </c>
      <c r="B210" s="16">
        <v>112500</v>
      </c>
      <c r="C210" s="16">
        <v>0.04</v>
      </c>
      <c r="D210" s="16">
        <v>0.03</v>
      </c>
      <c r="E210" s="16">
        <v>14950</v>
      </c>
      <c r="F210" s="16">
        <v>10990</v>
      </c>
      <c r="G210" s="16">
        <v>14950</v>
      </c>
      <c r="H210" s="16">
        <v>10030</v>
      </c>
      <c r="I210" s="3">
        <f>Inputs_refs!$B$1-A210</f>
        <v>52.5</v>
      </c>
      <c r="J210" s="9">
        <f t="shared" si="64"/>
        <v>-0.26488294314381272</v>
      </c>
      <c r="K210" s="10">
        <f t="shared" si="65"/>
        <v>0.73511705685618733</v>
      </c>
      <c r="L210" s="11">
        <f t="shared" si="66"/>
        <v>-3960</v>
      </c>
      <c r="N210" s="9">
        <f t="shared" si="67"/>
        <v>0.32909698996655518</v>
      </c>
      <c r="O210" s="12">
        <f t="shared" si="68"/>
        <v>0.67090301003344477</v>
      </c>
      <c r="P210" s="11">
        <f t="shared" si="69"/>
        <v>-4920</v>
      </c>
      <c r="R210" s="35">
        <f t="shared" si="70"/>
        <v>-88800</v>
      </c>
      <c r="S210" s="62">
        <f t="shared" si="71"/>
        <v>-0.29698996655518395</v>
      </c>
      <c r="V210" s="13"/>
      <c r="W210" s="11">
        <f t="shared" si="72"/>
        <v>9130.4816188031346</v>
      </c>
      <c r="X210" s="11">
        <f t="shared" si="73"/>
        <v>-8.9682789750435241E-2</v>
      </c>
      <c r="Z210" s="35">
        <f t="shared" si="74"/>
        <v>-98339.125117919728</v>
      </c>
      <c r="AA210" s="44">
        <f t="shared" si="75"/>
        <v>-0.3288933950432098</v>
      </c>
      <c r="AB210" s="9">
        <f t="shared" si="76"/>
        <v>-9.7002338656981532E-2</v>
      </c>
      <c r="AC210" s="9"/>
      <c r="AD210" s="17">
        <f t="shared" si="77"/>
        <v>-9.7002338656981532E-2</v>
      </c>
      <c r="AE210" s="102">
        <f t="shared" si="78"/>
        <v>3.1903428488025853E-2</v>
      </c>
      <c r="AF210" s="18">
        <f t="shared" si="79"/>
        <v>8.7352138307552327E-2</v>
      </c>
      <c r="AG210" s="9">
        <f t="shared" si="80"/>
        <v>4.5598305833871589E-3</v>
      </c>
    </row>
    <row r="211" spans="1:33" x14ac:dyDescent="0.2">
      <c r="A211" s="16">
        <v>1969</v>
      </c>
      <c r="B211" s="16">
        <v>117500</v>
      </c>
      <c r="C211" s="16">
        <v>0.04</v>
      </c>
      <c r="D211" s="16">
        <v>0.03</v>
      </c>
      <c r="E211" s="16">
        <v>15270</v>
      </c>
      <c r="F211" s="16">
        <v>11310</v>
      </c>
      <c r="G211" s="16">
        <v>15270</v>
      </c>
      <c r="H211" s="16">
        <v>10350</v>
      </c>
      <c r="I211" s="3">
        <f>Inputs_refs!$B$1-A211</f>
        <v>52.5</v>
      </c>
      <c r="J211" s="9">
        <f t="shared" si="64"/>
        <v>-0.2593320235756385</v>
      </c>
      <c r="K211" s="10">
        <f t="shared" si="65"/>
        <v>0.74066797642436144</v>
      </c>
      <c r="L211" s="11">
        <f t="shared" si="66"/>
        <v>-3960</v>
      </c>
      <c r="N211" s="9">
        <f t="shared" si="67"/>
        <v>0.32220039292730845</v>
      </c>
      <c r="O211" s="12">
        <f t="shared" si="68"/>
        <v>0.6777996070726916</v>
      </c>
      <c r="P211" s="11">
        <f t="shared" si="69"/>
        <v>-4920</v>
      </c>
      <c r="R211" s="35">
        <f t="shared" si="70"/>
        <v>-88800</v>
      </c>
      <c r="S211" s="62">
        <f t="shared" si="71"/>
        <v>-0.29076620825147348</v>
      </c>
      <c r="V211" s="13"/>
      <c r="W211" s="11">
        <f t="shared" si="72"/>
        <v>9396.3373165298872</v>
      </c>
      <c r="X211" s="11">
        <f t="shared" si="73"/>
        <v>-9.2141322074407034E-2</v>
      </c>
      <c r="Z211" s="35">
        <f t="shared" si="74"/>
        <v>-98896.406286048412</v>
      </c>
      <c r="AA211" s="44">
        <f t="shared" si="75"/>
        <v>-0.32382582280958877</v>
      </c>
      <c r="AB211" s="9">
        <f t="shared" si="76"/>
        <v>-0.10209072973638214</v>
      </c>
      <c r="AC211" s="9"/>
      <c r="AD211" s="17">
        <f t="shared" si="77"/>
        <v>-0.10209072973638214</v>
      </c>
      <c r="AE211" s="102">
        <f t="shared" si="78"/>
        <v>3.3059614558115291E-2</v>
      </c>
      <c r="AF211" s="18">
        <f t="shared" si="79"/>
        <v>8.4880636604774531E-2</v>
      </c>
      <c r="AG211" s="9">
        <f t="shared" si="80"/>
        <v>4.4252182606000501E-3</v>
      </c>
    </row>
    <row r="212" spans="1:33" x14ac:dyDescent="0.2">
      <c r="A212" s="16">
        <v>1969</v>
      </c>
      <c r="B212" s="16">
        <v>122500</v>
      </c>
      <c r="C212" s="16">
        <v>0.04</v>
      </c>
      <c r="D212" s="16">
        <v>0.03</v>
      </c>
      <c r="E212" s="16">
        <v>15580</v>
      </c>
      <c r="F212" s="16">
        <v>11620</v>
      </c>
      <c r="G212" s="16">
        <v>15580</v>
      </c>
      <c r="H212" s="16">
        <v>10660</v>
      </c>
      <c r="I212" s="3">
        <f>Inputs_refs!$B$1-A212</f>
        <v>52.5</v>
      </c>
      <c r="J212" s="9">
        <f t="shared" si="64"/>
        <v>-0.25417201540436457</v>
      </c>
      <c r="K212" s="10">
        <f t="shared" si="65"/>
        <v>0.74582798459563548</v>
      </c>
      <c r="L212" s="11">
        <f t="shared" si="66"/>
        <v>-3960</v>
      </c>
      <c r="N212" s="9">
        <f t="shared" si="67"/>
        <v>0.31578947368421051</v>
      </c>
      <c r="O212" s="12">
        <f t="shared" si="68"/>
        <v>0.68421052631578949</v>
      </c>
      <c r="P212" s="11">
        <f t="shared" si="69"/>
        <v>-4920</v>
      </c>
      <c r="R212" s="35">
        <f t="shared" si="70"/>
        <v>-88800</v>
      </c>
      <c r="S212" s="62">
        <f t="shared" si="71"/>
        <v>-0.28498074454428757</v>
      </c>
      <c r="V212" s="13"/>
      <c r="W212" s="11">
        <f t="shared" si="72"/>
        <v>9653.8850237026782</v>
      </c>
      <c r="X212" s="11">
        <f t="shared" si="73"/>
        <v>-9.4382267945339757E-2</v>
      </c>
      <c r="Z212" s="35">
        <f t="shared" si="74"/>
        <v>-99436.272417673055</v>
      </c>
      <c r="AA212" s="44">
        <f t="shared" si="75"/>
        <v>-0.31911512329163366</v>
      </c>
      <c r="AB212" s="9">
        <f t="shared" si="76"/>
        <v>-0.10696571944085309</v>
      </c>
      <c r="AC212" s="9"/>
      <c r="AD212" s="17">
        <f t="shared" si="77"/>
        <v>-0.10696571944085309</v>
      </c>
      <c r="AE212" s="102">
        <f t="shared" si="78"/>
        <v>3.4134378747346095E-2</v>
      </c>
      <c r="AF212" s="18">
        <f t="shared" si="79"/>
        <v>8.2616179001721177E-2</v>
      </c>
      <c r="AG212" s="9">
        <f t="shared" si="80"/>
        <v>4.3021856051074225E-3</v>
      </c>
    </row>
    <row r="213" spans="1:33" x14ac:dyDescent="0.2">
      <c r="A213" s="16">
        <v>1969</v>
      </c>
      <c r="B213" s="16">
        <v>127500</v>
      </c>
      <c r="C213" s="16">
        <v>0.04</v>
      </c>
      <c r="D213" s="16">
        <v>0.03</v>
      </c>
      <c r="E213" s="16">
        <v>15900</v>
      </c>
      <c r="F213" s="16">
        <v>11940</v>
      </c>
      <c r="G213" s="16">
        <v>15900</v>
      </c>
      <c r="H213" s="16">
        <v>10980</v>
      </c>
      <c r="I213" s="3">
        <f>Inputs_refs!$B$1-A213</f>
        <v>52.5</v>
      </c>
      <c r="J213" s="9">
        <f t="shared" si="64"/>
        <v>-0.24905660377358491</v>
      </c>
      <c r="K213" s="10">
        <f t="shared" si="65"/>
        <v>0.75094339622641515</v>
      </c>
      <c r="L213" s="11">
        <f t="shared" si="66"/>
        <v>-3960</v>
      </c>
      <c r="N213" s="9">
        <f t="shared" si="67"/>
        <v>0.30943396226415093</v>
      </c>
      <c r="O213" s="12">
        <f t="shared" si="68"/>
        <v>0.69056603773584901</v>
      </c>
      <c r="P213" s="11">
        <f t="shared" si="69"/>
        <v>-4920</v>
      </c>
      <c r="R213" s="35">
        <f t="shared" si="70"/>
        <v>-88800</v>
      </c>
      <c r="S213" s="62">
        <f t="shared" si="71"/>
        <v>-0.27924528301886792</v>
      </c>
      <c r="V213" s="13"/>
      <c r="W213" s="11">
        <f t="shared" si="72"/>
        <v>9919.7407214294308</v>
      </c>
      <c r="X213" s="11">
        <f t="shared" si="73"/>
        <v>-9.6562775826099206E-2</v>
      </c>
      <c r="Z213" s="35">
        <f t="shared" si="74"/>
        <v>-99993.553585801768</v>
      </c>
      <c r="AA213" s="44">
        <f t="shared" si="75"/>
        <v>-0.31444513706226973</v>
      </c>
      <c r="AB213" s="9">
        <f t="shared" si="76"/>
        <v>-0.11194275215148627</v>
      </c>
      <c r="AC213" s="9"/>
      <c r="AD213" s="17">
        <f t="shared" si="77"/>
        <v>-0.11194275215148627</v>
      </c>
      <c r="AE213" s="102">
        <f t="shared" si="78"/>
        <v>3.5199854043401813E-2</v>
      </c>
      <c r="AF213" s="18">
        <f t="shared" si="79"/>
        <v>8.0402010050251257E-2</v>
      </c>
      <c r="AG213" s="9">
        <f t="shared" si="80"/>
        <v>4.1821638873220657E-3</v>
      </c>
    </row>
    <row r="214" spans="1:33" x14ac:dyDescent="0.2">
      <c r="A214" s="16">
        <v>1969</v>
      </c>
      <c r="B214" s="16">
        <v>132500</v>
      </c>
      <c r="C214" s="16">
        <v>0.04</v>
      </c>
      <c r="D214" s="16">
        <v>0.03</v>
      </c>
      <c r="E214" s="16">
        <v>16210</v>
      </c>
      <c r="F214" s="16">
        <v>12250</v>
      </c>
      <c r="G214" s="16">
        <v>16210</v>
      </c>
      <c r="H214" s="16">
        <v>11290</v>
      </c>
      <c r="I214" s="3">
        <f>Inputs_refs!$B$1-A214</f>
        <v>52.5</v>
      </c>
      <c r="J214" s="9">
        <f t="shared" si="64"/>
        <v>-0.24429364589759409</v>
      </c>
      <c r="K214" s="10">
        <f t="shared" si="65"/>
        <v>0.75570635410240594</v>
      </c>
      <c r="L214" s="11">
        <f t="shared" si="66"/>
        <v>-3960</v>
      </c>
      <c r="N214" s="9">
        <f t="shared" si="67"/>
        <v>0.30351634793337445</v>
      </c>
      <c r="O214" s="12">
        <f t="shared" si="68"/>
        <v>0.69648365206662555</v>
      </c>
      <c r="P214" s="11">
        <f t="shared" si="69"/>
        <v>-4920</v>
      </c>
      <c r="R214" s="35">
        <f t="shared" si="70"/>
        <v>-88800</v>
      </c>
      <c r="S214" s="62">
        <f t="shared" si="71"/>
        <v>-0.27390499691548426</v>
      </c>
      <c r="V214" s="13"/>
      <c r="W214" s="11">
        <f t="shared" si="72"/>
        <v>10177.288428602222</v>
      </c>
      <c r="X214" s="11">
        <f t="shared" si="73"/>
        <v>-9.8557269388642885E-2</v>
      </c>
      <c r="Z214" s="35">
        <f t="shared" si="74"/>
        <v>-100533.41971742644</v>
      </c>
      <c r="AA214" s="44">
        <f t="shared" si="75"/>
        <v>-0.31009691461266636</v>
      </c>
      <c r="AB214" s="9">
        <f t="shared" si="76"/>
        <v>-0.11671163430435434</v>
      </c>
      <c r="AC214" s="9"/>
      <c r="AD214" s="17">
        <f t="shared" si="77"/>
        <v>-0.11671163430435434</v>
      </c>
      <c r="AE214" s="102">
        <f t="shared" si="78"/>
        <v>3.6191917697182108E-2</v>
      </c>
      <c r="AF214" s="18">
        <f t="shared" si="79"/>
        <v>7.8367346938775506E-2</v>
      </c>
      <c r="AG214" s="9">
        <f t="shared" si="80"/>
        <v>4.0721143069384347E-3</v>
      </c>
    </row>
    <row r="215" spans="1:33" x14ac:dyDescent="0.2">
      <c r="A215" s="16">
        <v>1969</v>
      </c>
      <c r="B215" s="16">
        <v>137500</v>
      </c>
      <c r="C215" s="16">
        <v>0.04</v>
      </c>
      <c r="D215" s="16">
        <v>0.03</v>
      </c>
      <c r="E215" s="16">
        <v>16530</v>
      </c>
      <c r="F215" s="16">
        <v>12570</v>
      </c>
      <c r="G215" s="16">
        <v>16530</v>
      </c>
      <c r="H215" s="16">
        <v>11610</v>
      </c>
      <c r="I215" s="3">
        <f>Inputs_refs!$B$1-A215</f>
        <v>52.5</v>
      </c>
      <c r="J215" s="9">
        <f t="shared" si="64"/>
        <v>-0.23956442831215971</v>
      </c>
      <c r="K215" s="10">
        <f t="shared" si="65"/>
        <v>0.76043557168784026</v>
      </c>
      <c r="L215" s="11">
        <f t="shared" si="66"/>
        <v>-3960</v>
      </c>
      <c r="N215" s="9">
        <f t="shared" si="67"/>
        <v>0.29764065335753176</v>
      </c>
      <c r="O215" s="12">
        <f t="shared" si="68"/>
        <v>0.70235934664246824</v>
      </c>
      <c r="P215" s="11">
        <f t="shared" si="69"/>
        <v>-4920</v>
      </c>
      <c r="R215" s="35">
        <f t="shared" si="70"/>
        <v>-88800</v>
      </c>
      <c r="S215" s="62">
        <f t="shared" si="71"/>
        <v>-0.26860254083484575</v>
      </c>
      <c r="V215" s="13"/>
      <c r="W215" s="11">
        <f t="shared" si="72"/>
        <v>10443.144126328973</v>
      </c>
      <c r="X215" s="11">
        <f t="shared" si="73"/>
        <v>-0.10050438188380943</v>
      </c>
      <c r="Z215" s="35">
        <f t="shared" si="74"/>
        <v>-101090.70088555515</v>
      </c>
      <c r="AA215" s="44">
        <f t="shared" si="75"/>
        <v>-0.30577949451166109</v>
      </c>
      <c r="AB215" s="9">
        <f t="shared" si="76"/>
        <v>-0.12158092463390341</v>
      </c>
      <c r="AC215" s="9"/>
      <c r="AD215" s="17">
        <f t="shared" si="77"/>
        <v>-0.12158092463390341</v>
      </c>
      <c r="AE215" s="102">
        <f t="shared" si="78"/>
        <v>3.7176953676815339E-2</v>
      </c>
      <c r="AF215" s="18">
        <f t="shared" si="79"/>
        <v>7.6372315035799526E-2</v>
      </c>
      <c r="AG215" s="9">
        <f t="shared" si="80"/>
        <v>3.9644321522296355E-3</v>
      </c>
    </row>
    <row r="216" spans="1:33" x14ac:dyDescent="0.2">
      <c r="A216" s="16">
        <v>1969</v>
      </c>
      <c r="B216" s="16">
        <v>142500</v>
      </c>
      <c r="C216" s="16">
        <v>0.04</v>
      </c>
      <c r="D216" s="16">
        <v>0.03</v>
      </c>
      <c r="E216" s="16">
        <v>16840</v>
      </c>
      <c r="F216" s="16">
        <v>12880</v>
      </c>
      <c r="G216" s="16">
        <v>16840</v>
      </c>
      <c r="H216" s="16">
        <v>11920</v>
      </c>
      <c r="I216" s="3">
        <f>Inputs_refs!$B$1-A216</f>
        <v>52.5</v>
      </c>
      <c r="J216" s="9">
        <f t="shared" si="64"/>
        <v>-0.23515439429928742</v>
      </c>
      <c r="K216" s="10">
        <f t="shared" si="65"/>
        <v>0.76484560570071258</v>
      </c>
      <c r="L216" s="11">
        <f t="shared" si="66"/>
        <v>-3960</v>
      </c>
      <c r="N216" s="9">
        <f t="shared" si="67"/>
        <v>0.29216152019002373</v>
      </c>
      <c r="O216" s="12">
        <f t="shared" si="68"/>
        <v>0.70783847980997627</v>
      </c>
      <c r="P216" s="11">
        <f t="shared" si="69"/>
        <v>-4920</v>
      </c>
      <c r="R216" s="35">
        <f t="shared" si="70"/>
        <v>-88800</v>
      </c>
      <c r="S216" s="62">
        <f t="shared" si="71"/>
        <v>-0.26365795724465557</v>
      </c>
      <c r="V216" s="13"/>
      <c r="W216" s="11">
        <f t="shared" si="72"/>
        <v>10700.691833501764</v>
      </c>
      <c r="X216" s="11">
        <f t="shared" si="73"/>
        <v>-0.10229095356528829</v>
      </c>
      <c r="Z216" s="35">
        <f t="shared" si="74"/>
        <v>-101630.56701717983</v>
      </c>
      <c r="AA216" s="44">
        <f t="shared" si="75"/>
        <v>-0.30175346501537953</v>
      </c>
      <c r="AB216" s="9">
        <f t="shared" si="76"/>
        <v>-0.12624712617229542</v>
      </c>
      <c r="AC216" s="9"/>
      <c r="AD216" s="17">
        <f t="shared" si="77"/>
        <v>-0.12624712617229542</v>
      </c>
      <c r="AE216" s="102">
        <f t="shared" si="78"/>
        <v>3.8095507770723958E-2</v>
      </c>
      <c r="AF216" s="18">
        <f t="shared" si="79"/>
        <v>7.4534161490683232E-2</v>
      </c>
      <c r="AG216" s="9">
        <f t="shared" si="80"/>
        <v>3.8654129358010048E-3</v>
      </c>
    </row>
    <row r="217" spans="1:33" x14ac:dyDescent="0.2">
      <c r="A217" s="16">
        <v>1969</v>
      </c>
      <c r="B217" s="16">
        <v>147500</v>
      </c>
      <c r="C217" s="16">
        <v>0.04</v>
      </c>
      <c r="D217" s="16">
        <v>0.03</v>
      </c>
      <c r="E217" s="16">
        <v>17160</v>
      </c>
      <c r="F217" s="16">
        <v>13200</v>
      </c>
      <c r="G217" s="16">
        <v>17160</v>
      </c>
      <c r="H217" s="16">
        <v>12240</v>
      </c>
      <c r="I217" s="3">
        <f>Inputs_refs!$B$1-A217</f>
        <v>52.5</v>
      </c>
      <c r="J217" s="9">
        <f t="shared" si="64"/>
        <v>-0.23076923076923078</v>
      </c>
      <c r="K217" s="10">
        <f t="shared" si="65"/>
        <v>0.76923076923076927</v>
      </c>
      <c r="L217" s="11">
        <f t="shared" si="66"/>
        <v>-3960</v>
      </c>
      <c r="N217" s="9">
        <f t="shared" si="67"/>
        <v>0.28671328671328672</v>
      </c>
      <c r="O217" s="12">
        <f t="shared" si="68"/>
        <v>0.71328671328671334</v>
      </c>
      <c r="P217" s="11">
        <f t="shared" si="69"/>
        <v>-4920</v>
      </c>
      <c r="R217" s="35">
        <f t="shared" si="70"/>
        <v>-88800</v>
      </c>
      <c r="S217" s="62">
        <f t="shared" si="71"/>
        <v>-0.25874125874125875</v>
      </c>
      <c r="V217" s="13"/>
      <c r="W217" s="11">
        <f t="shared" si="72"/>
        <v>10966.547531228516</v>
      </c>
      <c r="X217" s="11">
        <f t="shared" si="73"/>
        <v>-0.10404023437675522</v>
      </c>
      <c r="Z217" s="35">
        <f t="shared" si="74"/>
        <v>-102187.84818530848</v>
      </c>
      <c r="AA217" s="44">
        <f t="shared" si="75"/>
        <v>-0.29775014040008296</v>
      </c>
      <c r="AB217" s="9">
        <f t="shared" si="76"/>
        <v>-0.13101213522992305</v>
      </c>
      <c r="AC217" s="9"/>
      <c r="AD217" s="17">
        <f t="shared" si="77"/>
        <v>-0.13101213522992305</v>
      </c>
      <c r="AE217" s="102">
        <f t="shared" si="78"/>
        <v>3.9008881658824213E-2</v>
      </c>
      <c r="AF217" s="18">
        <f t="shared" si="79"/>
        <v>7.2727272727272724E-2</v>
      </c>
      <c r="AG217" s="9">
        <f t="shared" si="80"/>
        <v>3.7682598475505813E-3</v>
      </c>
    </row>
    <row r="218" spans="1:33" x14ac:dyDescent="0.2">
      <c r="A218" s="16">
        <v>1969</v>
      </c>
      <c r="B218" s="16">
        <v>200000</v>
      </c>
      <c r="C218" s="16">
        <v>0.04</v>
      </c>
      <c r="D218" s="16">
        <v>0.03</v>
      </c>
      <c r="E218" s="16">
        <v>20470</v>
      </c>
      <c r="F218" s="16">
        <v>16510</v>
      </c>
      <c r="G218" s="16">
        <v>20470</v>
      </c>
      <c r="H218" s="16">
        <v>15550</v>
      </c>
      <c r="I218" s="3">
        <f>Inputs_refs!$B$1-A218</f>
        <v>52.5</v>
      </c>
      <c r="J218" s="9">
        <f t="shared" si="64"/>
        <v>-0.19345383488031265</v>
      </c>
      <c r="K218" s="10">
        <f t="shared" si="65"/>
        <v>0.80654616511968735</v>
      </c>
      <c r="L218" s="11">
        <f t="shared" si="66"/>
        <v>-3960</v>
      </c>
      <c r="N218" s="9">
        <f t="shared" si="67"/>
        <v>0.24035173424523693</v>
      </c>
      <c r="O218" s="12">
        <f t="shared" si="68"/>
        <v>0.75964826575476307</v>
      </c>
      <c r="P218" s="11">
        <f t="shared" si="69"/>
        <v>-4920</v>
      </c>
      <c r="R218" s="35">
        <f t="shared" si="70"/>
        <v>-88800</v>
      </c>
      <c r="S218" s="62">
        <f t="shared" si="71"/>
        <v>-0.21690278456277479</v>
      </c>
      <c r="V218" s="13"/>
      <c r="W218" s="11">
        <f t="shared" si="72"/>
        <v>13716.492404589606</v>
      </c>
      <c r="X218" s="11">
        <f t="shared" si="73"/>
        <v>-0.11791045629648836</v>
      </c>
      <c r="Z218" s="35">
        <f t="shared" si="74"/>
        <v>-107952.22526813968</v>
      </c>
      <c r="AA218" s="44">
        <f t="shared" si="75"/>
        <v>-0.26368398941900262</v>
      </c>
      <c r="AB218" s="9">
        <f t="shared" si="76"/>
        <v>-0.17741389971876886</v>
      </c>
      <c r="AC218" s="9"/>
      <c r="AD218" s="17">
        <f t="shared" si="77"/>
        <v>-0.17741389971876886</v>
      </c>
      <c r="AE218" s="102">
        <f t="shared" si="78"/>
        <v>4.6781204856227832E-2</v>
      </c>
      <c r="AF218" s="18">
        <f t="shared" si="79"/>
        <v>5.8146577831617204E-2</v>
      </c>
      <c r="AG218" s="9">
        <f t="shared" si="80"/>
        <v>2.9907995867549664E-3</v>
      </c>
    </row>
    <row r="219" spans="1:33" x14ac:dyDescent="0.2">
      <c r="A219" s="16">
        <v>1964</v>
      </c>
      <c r="B219" s="16">
        <v>2500</v>
      </c>
      <c r="C219" s="16">
        <v>0.04</v>
      </c>
      <c r="D219" s="16">
        <v>0.03</v>
      </c>
      <c r="E219" s="16">
        <v>320</v>
      </c>
      <c r="F219" s="16">
        <v>280</v>
      </c>
      <c r="G219" s="16">
        <v>320</v>
      </c>
      <c r="H219" s="16">
        <v>230</v>
      </c>
      <c r="I219" s="3">
        <f>Inputs_refs!$B$1-A219</f>
        <v>57.5</v>
      </c>
      <c r="J219" s="9">
        <f t="shared" si="64"/>
        <v>-0.125</v>
      </c>
      <c r="K219" s="10">
        <f t="shared" si="65"/>
        <v>0.875</v>
      </c>
      <c r="L219" s="11">
        <f t="shared" si="66"/>
        <v>-40</v>
      </c>
      <c r="N219" s="9">
        <f t="shared" si="67"/>
        <v>0.28125</v>
      </c>
      <c r="O219" s="12">
        <f t="shared" si="68"/>
        <v>0.71875</v>
      </c>
      <c r="P219" s="11">
        <f t="shared" si="69"/>
        <v>-90</v>
      </c>
      <c r="R219" s="35">
        <f t="shared" si="70"/>
        <v>-1300</v>
      </c>
      <c r="S219" s="62">
        <f t="shared" si="71"/>
        <v>-0.203125</v>
      </c>
      <c r="V219" s="13"/>
      <c r="W219" s="11">
        <f t="shared" si="72"/>
        <v>232.62373551090789</v>
      </c>
      <c r="X219" s="11">
        <f t="shared" si="73"/>
        <v>1.1407545699599531E-2</v>
      </c>
      <c r="Z219" s="35">
        <f t="shared" si="74"/>
        <v>-1287.6210221126048</v>
      </c>
      <c r="AA219" s="44">
        <f t="shared" si="75"/>
        <v>-0.20119078470509449</v>
      </c>
      <c r="AB219" s="9">
        <f t="shared" si="76"/>
        <v>9.6138364276508615E-3</v>
      </c>
      <c r="AC219" s="9"/>
      <c r="AD219" s="17">
        <f t="shared" si="77"/>
        <v>9.6138364276508615E-3</v>
      </c>
      <c r="AE219" s="102">
        <f t="shared" si="78"/>
        <v>-1.9342152949055058E-3</v>
      </c>
      <c r="AF219" s="18">
        <f t="shared" si="79"/>
        <v>0.17857142857142858</v>
      </c>
      <c r="AG219" s="9">
        <f t="shared" si="80"/>
        <v>9.7873042252566433E-3</v>
      </c>
    </row>
    <row r="220" spans="1:33" x14ac:dyDescent="0.2">
      <c r="A220" s="16">
        <v>1964</v>
      </c>
      <c r="B220" s="16">
        <v>7500</v>
      </c>
      <c r="C220" s="16">
        <v>0.04</v>
      </c>
      <c r="D220" s="16">
        <v>0.03</v>
      </c>
      <c r="E220" s="16">
        <v>960</v>
      </c>
      <c r="F220" s="16">
        <v>840</v>
      </c>
      <c r="G220" s="16">
        <v>960</v>
      </c>
      <c r="H220" s="16">
        <v>700</v>
      </c>
      <c r="I220" s="3">
        <f>Inputs_refs!$B$1-A220</f>
        <v>57.5</v>
      </c>
      <c r="J220" s="9">
        <f t="shared" si="64"/>
        <v>-0.125</v>
      </c>
      <c r="K220" s="10">
        <f t="shared" si="65"/>
        <v>0.875</v>
      </c>
      <c r="L220" s="11">
        <f t="shared" si="66"/>
        <v>-120</v>
      </c>
      <c r="N220" s="9">
        <f t="shared" si="67"/>
        <v>0.27083333333333331</v>
      </c>
      <c r="O220" s="12">
        <f t="shared" si="68"/>
        <v>0.72916666666666663</v>
      </c>
      <c r="P220" s="11">
        <f t="shared" si="69"/>
        <v>-260</v>
      </c>
      <c r="R220" s="35">
        <f t="shared" si="70"/>
        <v>-3800</v>
      </c>
      <c r="S220" s="62">
        <f t="shared" si="71"/>
        <v>-0.19791666666666666</v>
      </c>
      <c r="V220" s="13"/>
      <c r="W220" s="11">
        <f t="shared" si="72"/>
        <v>697.8712065327237</v>
      </c>
      <c r="X220" s="11">
        <f t="shared" si="73"/>
        <v>-3.0411335246804225E-3</v>
      </c>
      <c r="Z220" s="35">
        <f t="shared" si="74"/>
        <v>-3862.8630663378153</v>
      </c>
      <c r="AA220" s="44">
        <f t="shared" si="75"/>
        <v>-0.20119078470509455</v>
      </c>
      <c r="AB220" s="9">
        <f t="shared" si="76"/>
        <v>-1.6273697839725033E-2</v>
      </c>
      <c r="AC220" s="9"/>
      <c r="AD220" s="17">
        <f t="shared" si="77"/>
        <v>-1.6273697839725033E-2</v>
      </c>
      <c r="AE220" s="102">
        <f t="shared" si="78"/>
        <v>3.2741180384278923E-3</v>
      </c>
      <c r="AF220" s="18">
        <f t="shared" si="79"/>
        <v>0.16666666666666666</v>
      </c>
      <c r="AG220" s="9">
        <f t="shared" si="80"/>
        <v>9.074652376924619E-3</v>
      </c>
    </row>
    <row r="221" spans="1:33" x14ac:dyDescent="0.2">
      <c r="A221" s="16">
        <v>1964</v>
      </c>
      <c r="B221" s="16">
        <v>12500</v>
      </c>
      <c r="C221" s="16">
        <v>0.04</v>
      </c>
      <c r="D221" s="16">
        <v>0.03</v>
      </c>
      <c r="E221" s="16">
        <v>1620</v>
      </c>
      <c r="F221" s="16">
        <v>1410</v>
      </c>
      <c r="G221" s="16">
        <v>1620</v>
      </c>
      <c r="H221" s="16">
        <v>1180</v>
      </c>
      <c r="I221" s="3">
        <f>Inputs_refs!$B$1-A221</f>
        <v>57.5</v>
      </c>
      <c r="J221" s="9">
        <f t="shared" si="64"/>
        <v>-0.12962962962962962</v>
      </c>
      <c r="K221" s="10">
        <f t="shared" si="65"/>
        <v>0.87037037037037035</v>
      </c>
      <c r="L221" s="11">
        <f t="shared" si="66"/>
        <v>-210</v>
      </c>
      <c r="N221" s="9">
        <f t="shared" si="67"/>
        <v>0.27160493827160492</v>
      </c>
      <c r="O221" s="12">
        <f t="shared" si="68"/>
        <v>0.72839506172839508</v>
      </c>
      <c r="P221" s="11">
        <f t="shared" si="69"/>
        <v>-440</v>
      </c>
      <c r="R221" s="35">
        <f t="shared" si="70"/>
        <v>-6500</v>
      </c>
      <c r="S221" s="62">
        <f t="shared" si="71"/>
        <v>-0.20061728395061729</v>
      </c>
      <c r="V221" s="13"/>
      <c r="W221" s="11">
        <f t="shared" si="72"/>
        <v>1171.4266681085005</v>
      </c>
      <c r="X221" s="11">
        <f t="shared" si="73"/>
        <v>-7.2655355012707567E-3</v>
      </c>
      <c r="Z221" s="35">
        <f t="shared" si="74"/>
        <v>-6655.5201470670436</v>
      </c>
      <c r="AA221" s="44">
        <f t="shared" si="75"/>
        <v>-0.20541728848972357</v>
      </c>
      <c r="AB221" s="9">
        <f t="shared" si="76"/>
        <v>-2.3367091321266339E-2</v>
      </c>
      <c r="AC221" s="9"/>
      <c r="AD221" s="17">
        <f t="shared" si="77"/>
        <v>-2.3367091321266339E-2</v>
      </c>
      <c r="AE221" s="102">
        <f t="shared" si="78"/>
        <v>4.800004539106284E-3</v>
      </c>
      <c r="AF221" s="18">
        <f t="shared" si="79"/>
        <v>0.16312056737588654</v>
      </c>
      <c r="AG221" s="9">
        <f t="shared" si="80"/>
        <v>8.8642421777518354E-3</v>
      </c>
    </row>
    <row r="222" spans="1:33" x14ac:dyDescent="0.2">
      <c r="A222" s="16">
        <v>1964</v>
      </c>
      <c r="B222" s="16">
        <v>17500</v>
      </c>
      <c r="C222" s="16">
        <v>0.04</v>
      </c>
      <c r="D222" s="16">
        <v>0.03</v>
      </c>
      <c r="E222" s="16">
        <v>2270</v>
      </c>
      <c r="F222" s="16">
        <v>1970</v>
      </c>
      <c r="G222" s="16">
        <v>2270</v>
      </c>
      <c r="H222" s="16">
        <v>1650</v>
      </c>
      <c r="I222" s="3">
        <f>Inputs_refs!$B$1-A222</f>
        <v>57.5</v>
      </c>
      <c r="J222" s="9">
        <f t="shared" si="64"/>
        <v>-0.13215859030837004</v>
      </c>
      <c r="K222" s="10">
        <f t="shared" si="65"/>
        <v>0.86784140969162993</v>
      </c>
      <c r="L222" s="11">
        <f t="shared" si="66"/>
        <v>-300</v>
      </c>
      <c r="N222" s="9">
        <f t="shared" si="67"/>
        <v>0.27312775330396477</v>
      </c>
      <c r="O222" s="12">
        <f t="shared" si="68"/>
        <v>0.72687224669603523</v>
      </c>
      <c r="P222" s="11">
        <f t="shared" si="69"/>
        <v>-620</v>
      </c>
      <c r="R222" s="35">
        <f t="shared" si="70"/>
        <v>-9200</v>
      </c>
      <c r="S222" s="62">
        <f t="shared" si="71"/>
        <v>-0.20264317180616739</v>
      </c>
      <c r="V222" s="13"/>
      <c r="W222" s="11">
        <f t="shared" si="72"/>
        <v>1636.6741391303162</v>
      </c>
      <c r="X222" s="11">
        <f t="shared" si="73"/>
        <v>-8.0762793149598573E-3</v>
      </c>
      <c r="Z222" s="35">
        <f t="shared" si="74"/>
        <v>-9430.762191292255</v>
      </c>
      <c r="AA222" s="44">
        <f t="shared" si="75"/>
        <v>-0.20772603945577653</v>
      </c>
      <c r="AB222" s="9">
        <f t="shared" si="76"/>
        <v>-2.446909238209035E-2</v>
      </c>
      <c r="AC222" s="9"/>
      <c r="AD222" s="17">
        <f t="shared" si="77"/>
        <v>-2.446909238209035E-2</v>
      </c>
      <c r="AE222" s="102">
        <f t="shared" si="78"/>
        <v>5.0828676496091352E-3</v>
      </c>
      <c r="AF222" s="18">
        <f t="shared" si="79"/>
        <v>0.16243654822335024</v>
      </c>
      <c r="AG222" s="9">
        <f t="shared" si="80"/>
        <v>8.8237529061996334E-3</v>
      </c>
    </row>
    <row r="223" spans="1:33" x14ac:dyDescent="0.2">
      <c r="A223" s="16">
        <v>1964</v>
      </c>
      <c r="B223" s="16">
        <v>22500</v>
      </c>
      <c r="C223" s="16">
        <v>0.04</v>
      </c>
      <c r="D223" s="16">
        <v>0.03</v>
      </c>
      <c r="E223" s="16">
        <v>2920</v>
      </c>
      <c r="F223" s="16">
        <v>2540</v>
      </c>
      <c r="G223" s="16">
        <v>2920</v>
      </c>
      <c r="H223" s="16">
        <v>2140</v>
      </c>
      <c r="I223" s="3">
        <f>Inputs_refs!$B$1-A223</f>
        <v>57.5</v>
      </c>
      <c r="J223" s="9">
        <f t="shared" si="64"/>
        <v>-0.13013698630136986</v>
      </c>
      <c r="K223" s="10">
        <f t="shared" si="65"/>
        <v>0.86986301369863017</v>
      </c>
      <c r="L223" s="11">
        <f t="shared" si="66"/>
        <v>-380</v>
      </c>
      <c r="N223" s="9">
        <f t="shared" si="67"/>
        <v>0.26712328767123289</v>
      </c>
      <c r="O223" s="12">
        <f t="shared" si="68"/>
        <v>0.73287671232876717</v>
      </c>
      <c r="P223" s="11">
        <f t="shared" si="69"/>
        <v>-780</v>
      </c>
      <c r="R223" s="35">
        <f t="shared" si="70"/>
        <v>-11600</v>
      </c>
      <c r="S223" s="62">
        <f t="shared" si="71"/>
        <v>-0.19863013698630136</v>
      </c>
      <c r="V223" s="13"/>
      <c r="W223" s="11">
        <f t="shared" si="72"/>
        <v>2110.2296007060932</v>
      </c>
      <c r="X223" s="11">
        <f t="shared" si="73"/>
        <v>-1.3911401539208808E-2</v>
      </c>
      <c r="Z223" s="35">
        <f t="shared" si="74"/>
        <v>-12023.419272021485</v>
      </c>
      <c r="AA223" s="44">
        <f t="shared" si="75"/>
        <v>-0.20588046698666926</v>
      </c>
      <c r="AB223" s="9">
        <f t="shared" si="76"/>
        <v>-3.5216211166051774E-2</v>
      </c>
      <c r="AC223" s="9"/>
      <c r="AD223" s="17">
        <f t="shared" si="77"/>
        <v>-3.5216211166051774E-2</v>
      </c>
      <c r="AE223" s="102">
        <f t="shared" si="78"/>
        <v>7.2503300003678994E-3</v>
      </c>
      <c r="AF223" s="18">
        <f t="shared" si="79"/>
        <v>0.15748031496062992</v>
      </c>
      <c r="AG223" s="9">
        <f t="shared" si="80"/>
        <v>8.5313126396848737E-3</v>
      </c>
    </row>
    <row r="224" spans="1:33" x14ac:dyDescent="0.2">
      <c r="A224" s="16">
        <v>1964</v>
      </c>
      <c r="B224" s="16">
        <v>27500</v>
      </c>
      <c r="C224" s="16">
        <v>0.04</v>
      </c>
      <c r="D224" s="16">
        <v>0.03</v>
      </c>
      <c r="E224" s="16">
        <v>3580</v>
      </c>
      <c r="F224" s="16">
        <v>3110</v>
      </c>
      <c r="G224" s="16">
        <v>3580</v>
      </c>
      <c r="H224" s="16">
        <v>2620</v>
      </c>
      <c r="I224" s="3">
        <f>Inputs_refs!$B$1-A224</f>
        <v>57.5</v>
      </c>
      <c r="J224" s="9">
        <f t="shared" si="64"/>
        <v>-0.13128491620111732</v>
      </c>
      <c r="K224" s="10">
        <f t="shared" si="65"/>
        <v>0.86871508379888274</v>
      </c>
      <c r="L224" s="11">
        <f t="shared" si="66"/>
        <v>-470</v>
      </c>
      <c r="N224" s="9">
        <f t="shared" si="67"/>
        <v>0.26815642458100558</v>
      </c>
      <c r="O224" s="12">
        <f t="shared" si="68"/>
        <v>0.73184357541899436</v>
      </c>
      <c r="P224" s="11">
        <f t="shared" si="69"/>
        <v>-960</v>
      </c>
      <c r="R224" s="35">
        <f t="shared" si="70"/>
        <v>-14300</v>
      </c>
      <c r="S224" s="62">
        <f t="shared" si="71"/>
        <v>-0.19972067039106145</v>
      </c>
      <c r="V224" s="13"/>
      <c r="W224" s="11">
        <f t="shared" si="72"/>
        <v>2583.7850622818701</v>
      </c>
      <c r="X224" s="11">
        <f t="shared" si="73"/>
        <v>-1.3822495312263332E-2</v>
      </c>
      <c r="Z224" s="35">
        <f t="shared" si="74"/>
        <v>-14816.076352750708</v>
      </c>
      <c r="AA224" s="44">
        <f t="shared" si="75"/>
        <v>-0.20692844068087582</v>
      </c>
      <c r="AB224" s="9">
        <f t="shared" si="76"/>
        <v>-3.48321877171546E-2</v>
      </c>
      <c r="AC224" s="9"/>
      <c r="AD224" s="17">
        <f t="shared" si="77"/>
        <v>-3.48321877171546E-2</v>
      </c>
      <c r="AE224" s="102">
        <f t="shared" si="78"/>
        <v>7.2077702898143692E-3</v>
      </c>
      <c r="AF224" s="18">
        <f t="shared" si="79"/>
        <v>0.15755627009646303</v>
      </c>
      <c r="AG224" s="9">
        <f t="shared" si="80"/>
        <v>8.5357819930530487E-3</v>
      </c>
    </row>
    <row r="225" spans="1:33" x14ac:dyDescent="0.2">
      <c r="A225" s="16">
        <v>1964</v>
      </c>
      <c r="B225" s="16">
        <v>32500</v>
      </c>
      <c r="C225" s="16">
        <v>0.04</v>
      </c>
      <c r="D225" s="16">
        <v>0.03</v>
      </c>
      <c r="E225" s="16">
        <v>4220</v>
      </c>
      <c r="F225" s="16">
        <v>3670</v>
      </c>
      <c r="G225" s="16">
        <v>4220</v>
      </c>
      <c r="H225" s="16">
        <v>3090</v>
      </c>
      <c r="I225" s="3">
        <f>Inputs_refs!$B$1-A225</f>
        <v>57.5</v>
      </c>
      <c r="J225" s="9">
        <f t="shared" si="64"/>
        <v>-0.13033175355450238</v>
      </c>
      <c r="K225" s="10">
        <f t="shared" si="65"/>
        <v>0.86966824644549767</v>
      </c>
      <c r="L225" s="11">
        <f t="shared" si="66"/>
        <v>-550</v>
      </c>
      <c r="N225" s="9">
        <f t="shared" si="67"/>
        <v>0.26777251184834122</v>
      </c>
      <c r="O225" s="12">
        <f t="shared" si="68"/>
        <v>0.73222748815165872</v>
      </c>
      <c r="P225" s="11">
        <f t="shared" si="69"/>
        <v>-1130</v>
      </c>
      <c r="R225" s="35">
        <f t="shared" si="70"/>
        <v>-16800</v>
      </c>
      <c r="S225" s="62">
        <f t="shared" si="71"/>
        <v>-0.1990521327014218</v>
      </c>
      <c r="V225" s="13"/>
      <c r="W225" s="11">
        <f t="shared" si="72"/>
        <v>3049.0325333036858</v>
      </c>
      <c r="X225" s="11">
        <f t="shared" si="73"/>
        <v>-1.3258079836994887E-2</v>
      </c>
      <c r="Z225" s="35">
        <f t="shared" si="74"/>
        <v>-17391.318396975927</v>
      </c>
      <c r="AA225" s="44">
        <f t="shared" si="75"/>
        <v>-0.20605827484568634</v>
      </c>
      <c r="AB225" s="9">
        <f t="shared" si="76"/>
        <v>-3.4000780359397451E-2</v>
      </c>
      <c r="AC225" s="9"/>
      <c r="AD225" s="17">
        <f t="shared" si="77"/>
        <v>-3.4000780359397451E-2</v>
      </c>
      <c r="AE225" s="102">
        <f t="shared" si="78"/>
        <v>7.0061421442645377E-3</v>
      </c>
      <c r="AF225" s="18">
        <f t="shared" si="79"/>
        <v>0.15803814713896458</v>
      </c>
      <c r="AG225" s="9">
        <f t="shared" si="80"/>
        <v>8.5641455314513504E-3</v>
      </c>
    </row>
    <row r="226" spans="1:33" x14ac:dyDescent="0.2">
      <c r="A226" s="16">
        <v>1964</v>
      </c>
      <c r="B226" s="16">
        <v>37500</v>
      </c>
      <c r="C226" s="16">
        <v>0.04</v>
      </c>
      <c r="D226" s="16">
        <v>0.03</v>
      </c>
      <c r="E226" s="16">
        <v>4880</v>
      </c>
      <c r="F226" s="16">
        <v>4110</v>
      </c>
      <c r="G226" s="16">
        <v>4880</v>
      </c>
      <c r="H226" s="16">
        <v>3470</v>
      </c>
      <c r="I226" s="3">
        <f>Inputs_refs!$B$1-A226</f>
        <v>57.5</v>
      </c>
      <c r="J226" s="9">
        <f t="shared" si="64"/>
        <v>-0.15778688524590165</v>
      </c>
      <c r="K226" s="10">
        <f t="shared" si="65"/>
        <v>0.84221311475409832</v>
      </c>
      <c r="L226" s="11">
        <f t="shared" si="66"/>
        <v>-770</v>
      </c>
      <c r="N226" s="9">
        <f t="shared" si="67"/>
        <v>0.28893442622950821</v>
      </c>
      <c r="O226" s="12">
        <f t="shared" si="68"/>
        <v>0.71106557377049184</v>
      </c>
      <c r="P226" s="11">
        <f t="shared" si="69"/>
        <v>-1410</v>
      </c>
      <c r="R226" s="35">
        <f t="shared" si="70"/>
        <v>-21800</v>
      </c>
      <c r="S226" s="62">
        <f t="shared" si="71"/>
        <v>-0.22336065573770492</v>
      </c>
      <c r="V226" s="13"/>
      <c r="W226" s="11">
        <f t="shared" si="72"/>
        <v>3414.5841176779695</v>
      </c>
      <c r="X226" s="11">
        <f t="shared" si="73"/>
        <v>-1.5969994905484289E-2</v>
      </c>
      <c r="Z226" s="35">
        <f t="shared" si="74"/>
        <v>-22557.580003152878</v>
      </c>
      <c r="AA226" s="44">
        <f t="shared" si="75"/>
        <v>-0.23112274593394341</v>
      </c>
      <c r="AB226" s="9">
        <f t="shared" si="76"/>
        <v>-3.358427646258999E-2</v>
      </c>
      <c r="AC226" s="9"/>
      <c r="AD226" s="17">
        <f t="shared" si="77"/>
        <v>-3.358427646258999E-2</v>
      </c>
      <c r="AE226" s="102">
        <f t="shared" si="78"/>
        <v>7.7620901962384969E-3</v>
      </c>
      <c r="AF226" s="18">
        <f t="shared" si="79"/>
        <v>0.15571776155717762</v>
      </c>
      <c r="AG226" s="9">
        <f t="shared" si="80"/>
        <v>8.4277077988336169E-3</v>
      </c>
    </row>
    <row r="227" spans="1:33" x14ac:dyDescent="0.2">
      <c r="A227" s="16">
        <v>1964</v>
      </c>
      <c r="B227" s="16">
        <v>42500</v>
      </c>
      <c r="C227" s="16">
        <v>0.04</v>
      </c>
      <c r="D227" s="16">
        <v>0.03</v>
      </c>
      <c r="E227" s="16">
        <v>5530</v>
      </c>
      <c r="F227" s="16">
        <v>4350</v>
      </c>
      <c r="G227" s="16">
        <v>5530</v>
      </c>
      <c r="H227" s="16">
        <v>3710</v>
      </c>
      <c r="I227" s="3">
        <f>Inputs_refs!$B$1-A227</f>
        <v>57.5</v>
      </c>
      <c r="J227" s="9">
        <f t="shared" si="64"/>
        <v>-0.21338155515370705</v>
      </c>
      <c r="K227" s="10">
        <f t="shared" si="65"/>
        <v>0.78661844484629295</v>
      </c>
      <c r="L227" s="11">
        <f t="shared" si="66"/>
        <v>-1180</v>
      </c>
      <c r="N227" s="9">
        <f t="shared" si="67"/>
        <v>0.32911392405063289</v>
      </c>
      <c r="O227" s="12">
        <f t="shared" si="68"/>
        <v>0.67088607594936711</v>
      </c>
      <c r="P227" s="11">
        <f t="shared" si="69"/>
        <v>-1820</v>
      </c>
      <c r="R227" s="35">
        <f t="shared" si="70"/>
        <v>-30000</v>
      </c>
      <c r="S227" s="62">
        <f t="shared" si="71"/>
        <v>-0.27124773960216997</v>
      </c>
      <c r="V227" s="13"/>
      <c r="W227" s="11">
        <f t="shared" si="72"/>
        <v>3613.9758909730335</v>
      </c>
      <c r="X227" s="11">
        <f t="shared" si="73"/>
        <v>-2.5882509171689074E-2</v>
      </c>
      <c r="Z227" s="35">
        <f t="shared" si="74"/>
        <v>-31175.540879249384</v>
      </c>
      <c r="AA227" s="44">
        <f t="shared" si="75"/>
        <v>-0.28187649981238139</v>
      </c>
      <c r="AB227" s="9">
        <f t="shared" si="76"/>
        <v>-3.7707152661842998E-2</v>
      </c>
      <c r="AC227" s="9"/>
      <c r="AD227" s="17">
        <f t="shared" si="77"/>
        <v>-3.7707152661842998E-2</v>
      </c>
      <c r="AE227" s="102">
        <f t="shared" si="78"/>
        <v>1.0628760210211419E-2</v>
      </c>
      <c r="AF227" s="18">
        <f t="shared" si="79"/>
        <v>0.14712643678160919</v>
      </c>
      <c r="AG227" s="9">
        <f t="shared" si="80"/>
        <v>7.9256237249022421E-3</v>
      </c>
    </row>
    <row r="228" spans="1:33" x14ac:dyDescent="0.2">
      <c r="A228" s="16">
        <v>1964</v>
      </c>
      <c r="B228" s="16">
        <v>47500</v>
      </c>
      <c r="C228" s="16">
        <v>0.04</v>
      </c>
      <c r="D228" s="16">
        <v>0.03</v>
      </c>
      <c r="E228" s="16">
        <v>6180</v>
      </c>
      <c r="F228" s="16">
        <v>4600</v>
      </c>
      <c r="G228" s="16">
        <v>6180</v>
      </c>
      <c r="H228" s="16">
        <v>3960</v>
      </c>
      <c r="I228" s="3">
        <f>Inputs_refs!$B$1-A228</f>
        <v>57.5</v>
      </c>
      <c r="J228" s="9">
        <f t="shared" si="64"/>
        <v>-0.25566343042071199</v>
      </c>
      <c r="K228" s="10">
        <f t="shared" si="65"/>
        <v>0.74433656957928807</v>
      </c>
      <c r="L228" s="11">
        <f t="shared" si="66"/>
        <v>-1580</v>
      </c>
      <c r="N228" s="9">
        <f t="shared" si="67"/>
        <v>0.35922330097087379</v>
      </c>
      <c r="O228" s="12">
        <f t="shared" si="68"/>
        <v>0.64077669902912626</v>
      </c>
      <c r="P228" s="11">
        <f t="shared" si="69"/>
        <v>-2220</v>
      </c>
      <c r="R228" s="35">
        <f t="shared" si="70"/>
        <v>-38000</v>
      </c>
      <c r="S228" s="62">
        <f t="shared" si="71"/>
        <v>-0.30744336569579289</v>
      </c>
      <c r="V228" s="13"/>
      <c r="W228" s="11">
        <f t="shared" si="72"/>
        <v>3821.6756548220583</v>
      </c>
      <c r="X228" s="11">
        <f t="shared" si="73"/>
        <v>-3.4930390196449931E-2</v>
      </c>
      <c r="Z228" s="35">
        <f t="shared" si="74"/>
        <v>-39610.91679184993</v>
      </c>
      <c r="AA228" s="44">
        <f t="shared" si="75"/>
        <v>-0.32047667307321948</v>
      </c>
      <c r="AB228" s="9">
        <f t="shared" si="76"/>
        <v>-4.0668505612103903E-2</v>
      </c>
      <c r="AC228" s="9"/>
      <c r="AD228" s="17">
        <f t="shared" si="77"/>
        <v>-4.0668505612103903E-2</v>
      </c>
      <c r="AE228" s="102">
        <f t="shared" si="78"/>
        <v>1.3033307377426584E-2</v>
      </c>
      <c r="AF228" s="18">
        <f t="shared" si="79"/>
        <v>0.1391304347826087</v>
      </c>
      <c r="AG228" s="9">
        <f t="shared" si="80"/>
        <v>7.4626291809134493E-3</v>
      </c>
    </row>
    <row r="229" spans="1:33" x14ac:dyDescent="0.2">
      <c r="A229" s="16">
        <v>1964</v>
      </c>
      <c r="B229" s="16">
        <v>52500</v>
      </c>
      <c r="C229" s="16">
        <v>0.04</v>
      </c>
      <c r="D229" s="16">
        <v>0.03</v>
      </c>
      <c r="E229" s="16">
        <v>6830</v>
      </c>
      <c r="F229" s="16">
        <v>4840</v>
      </c>
      <c r="G229" s="16">
        <v>6830</v>
      </c>
      <c r="H229" s="16">
        <v>4200</v>
      </c>
      <c r="I229" s="3">
        <f>Inputs_refs!$B$1-A229</f>
        <v>57.5</v>
      </c>
      <c r="J229" s="9">
        <f t="shared" si="64"/>
        <v>-0.29136163982430452</v>
      </c>
      <c r="K229" s="10">
        <f t="shared" si="65"/>
        <v>0.70863836017569548</v>
      </c>
      <c r="L229" s="11">
        <f t="shared" si="66"/>
        <v>-1990</v>
      </c>
      <c r="N229" s="9">
        <f t="shared" si="67"/>
        <v>0.3850658857979502</v>
      </c>
      <c r="O229" s="12">
        <f t="shared" si="68"/>
        <v>0.6149341142020498</v>
      </c>
      <c r="P229" s="11">
        <f t="shared" si="69"/>
        <v>-2630</v>
      </c>
      <c r="R229" s="35">
        <f t="shared" si="70"/>
        <v>-46200</v>
      </c>
      <c r="S229" s="62">
        <f t="shared" si="71"/>
        <v>-0.33821376281112736</v>
      </c>
      <c r="V229" s="13"/>
      <c r="W229" s="11">
        <f t="shared" si="72"/>
        <v>4021.0674281171223</v>
      </c>
      <c r="X229" s="11">
        <f t="shared" si="73"/>
        <v>-4.2602993305447076E-2</v>
      </c>
      <c r="Z229" s="35">
        <f t="shared" si="74"/>
        <v>-48228.87766794645</v>
      </c>
      <c r="AA229" s="44">
        <f t="shared" si="75"/>
        <v>-0.35306645437735323</v>
      </c>
      <c r="AB229" s="9">
        <f t="shared" si="76"/>
        <v>-4.2067694005138934E-2</v>
      </c>
      <c r="AC229" s="9"/>
      <c r="AD229" s="17">
        <f t="shared" si="77"/>
        <v>-4.2067694005138934E-2</v>
      </c>
      <c r="AE229" s="102">
        <f t="shared" si="78"/>
        <v>1.4852691566225873E-2</v>
      </c>
      <c r="AF229" s="18">
        <f t="shared" si="79"/>
        <v>0.13223140495867769</v>
      </c>
      <c r="AG229" s="9">
        <f t="shared" si="80"/>
        <v>7.0664243494037438E-3</v>
      </c>
    </row>
    <row r="230" spans="1:33" x14ac:dyDescent="0.2">
      <c r="A230" s="16">
        <v>1964</v>
      </c>
      <c r="B230" s="16">
        <v>57500</v>
      </c>
      <c r="C230" s="16">
        <v>0.04</v>
      </c>
      <c r="D230" s="16">
        <v>0.03</v>
      </c>
      <c r="E230" s="16">
        <v>7410</v>
      </c>
      <c r="F230" s="16">
        <v>5080</v>
      </c>
      <c r="G230" s="16">
        <v>7410</v>
      </c>
      <c r="H230" s="16">
        <v>4440</v>
      </c>
      <c r="I230" s="3">
        <f>Inputs_refs!$B$1-A230</f>
        <v>57.5</v>
      </c>
      <c r="J230" s="9">
        <f t="shared" si="64"/>
        <v>-0.31443994601889341</v>
      </c>
      <c r="K230" s="10">
        <f t="shared" si="65"/>
        <v>0.68556005398110664</v>
      </c>
      <c r="L230" s="11">
        <f t="shared" si="66"/>
        <v>-2330</v>
      </c>
      <c r="N230" s="9">
        <f t="shared" si="67"/>
        <v>0.40080971659919029</v>
      </c>
      <c r="O230" s="12">
        <f t="shared" si="68"/>
        <v>0.59919028340080971</v>
      </c>
      <c r="P230" s="11">
        <f t="shared" si="69"/>
        <v>-2970</v>
      </c>
      <c r="R230" s="35">
        <f t="shared" si="70"/>
        <v>-53000</v>
      </c>
      <c r="S230" s="62">
        <f t="shared" si="71"/>
        <v>-0.35762483130904182</v>
      </c>
      <c r="V230" s="13"/>
      <c r="W230" s="11">
        <f t="shared" si="72"/>
        <v>4220.4592014121863</v>
      </c>
      <c r="X230" s="11">
        <f t="shared" si="73"/>
        <v>-4.9446125808066149E-2</v>
      </c>
      <c r="Z230" s="35">
        <f t="shared" si="74"/>
        <v>-55446.83854404297</v>
      </c>
      <c r="AA230" s="44">
        <f t="shared" si="75"/>
        <v>-0.37413521284779333</v>
      </c>
      <c r="AB230" s="9">
        <f t="shared" si="76"/>
        <v>-4.4129450989335996E-2</v>
      </c>
      <c r="AC230" s="9"/>
      <c r="AD230" s="17">
        <f t="shared" si="77"/>
        <v>-4.4129450989335996E-2</v>
      </c>
      <c r="AE230" s="102">
        <f t="shared" si="78"/>
        <v>1.6510381538751506E-2</v>
      </c>
      <c r="AF230" s="18">
        <f t="shared" si="79"/>
        <v>0.12598425196850394</v>
      </c>
      <c r="AG230" s="9">
        <f t="shared" si="80"/>
        <v>6.7102294438855514E-3</v>
      </c>
    </row>
    <row r="231" spans="1:33" x14ac:dyDescent="0.2">
      <c r="A231" s="16">
        <v>1964</v>
      </c>
      <c r="B231" s="16">
        <v>62500</v>
      </c>
      <c r="C231" s="16">
        <v>0.04</v>
      </c>
      <c r="D231" s="16">
        <v>0.03</v>
      </c>
      <c r="E231" s="16">
        <v>7660</v>
      </c>
      <c r="F231" s="16">
        <v>5300</v>
      </c>
      <c r="G231" s="16">
        <v>7660</v>
      </c>
      <c r="H231" s="16">
        <v>4660</v>
      </c>
      <c r="I231" s="3">
        <f>Inputs_refs!$B$1-A231</f>
        <v>57.5</v>
      </c>
      <c r="J231" s="9">
        <f t="shared" si="64"/>
        <v>-0.30809399477806787</v>
      </c>
      <c r="K231" s="10">
        <f t="shared" si="65"/>
        <v>0.69190600522193213</v>
      </c>
      <c r="L231" s="11">
        <f t="shared" si="66"/>
        <v>-2360</v>
      </c>
      <c r="N231" s="9">
        <f t="shared" si="67"/>
        <v>0.391644908616188</v>
      </c>
      <c r="O231" s="12">
        <f t="shared" si="68"/>
        <v>0.60835509138381205</v>
      </c>
      <c r="P231" s="11">
        <f t="shared" si="69"/>
        <v>-3000</v>
      </c>
      <c r="R231" s="35">
        <f t="shared" si="70"/>
        <v>-53600</v>
      </c>
      <c r="S231" s="62">
        <f t="shared" si="71"/>
        <v>-0.34986945169712796</v>
      </c>
      <c r="V231" s="13"/>
      <c r="W231" s="11">
        <f t="shared" si="72"/>
        <v>4403.2349935993279</v>
      </c>
      <c r="X231" s="11">
        <f t="shared" si="73"/>
        <v>-5.5099786781260103E-2</v>
      </c>
      <c r="Z231" s="35">
        <f t="shared" si="74"/>
        <v>-56429.969347131453</v>
      </c>
      <c r="AA231" s="44">
        <f t="shared" si="75"/>
        <v>-0.36834183646952645</v>
      </c>
      <c r="AB231" s="9">
        <f t="shared" si="76"/>
        <v>-5.0150113137981192E-2</v>
      </c>
      <c r="AC231" s="9"/>
      <c r="AD231" s="17">
        <f t="shared" si="77"/>
        <v>-5.0150113137981192E-2</v>
      </c>
      <c r="AE231" s="102">
        <f t="shared" si="78"/>
        <v>1.8472384772398487E-2</v>
      </c>
      <c r="AF231" s="18">
        <f t="shared" si="79"/>
        <v>0.12075471698113208</v>
      </c>
      <c r="AG231" s="9">
        <f t="shared" si="80"/>
        <v>6.4139111154837281E-3</v>
      </c>
    </row>
    <row r="232" spans="1:33" x14ac:dyDescent="0.2">
      <c r="A232" s="16">
        <v>1964</v>
      </c>
      <c r="B232" s="16">
        <v>67500</v>
      </c>
      <c r="C232" s="16">
        <v>0.04</v>
      </c>
      <c r="D232" s="16">
        <v>0.03</v>
      </c>
      <c r="E232" s="16">
        <v>7860</v>
      </c>
      <c r="F232" s="16">
        <v>5500</v>
      </c>
      <c r="G232" s="16">
        <v>7860</v>
      </c>
      <c r="H232" s="16">
        <v>4860</v>
      </c>
      <c r="I232" s="3">
        <f>Inputs_refs!$B$1-A232</f>
        <v>57.5</v>
      </c>
      <c r="J232" s="9">
        <f t="shared" si="64"/>
        <v>-0.30025445292620867</v>
      </c>
      <c r="K232" s="10">
        <f t="shared" si="65"/>
        <v>0.69974554707379133</v>
      </c>
      <c r="L232" s="11">
        <f t="shared" si="66"/>
        <v>-2360</v>
      </c>
      <c r="N232" s="9">
        <f t="shared" si="67"/>
        <v>0.38167938931297712</v>
      </c>
      <c r="O232" s="12">
        <f t="shared" si="68"/>
        <v>0.61832061068702293</v>
      </c>
      <c r="P232" s="11">
        <f t="shared" si="69"/>
        <v>-3000</v>
      </c>
      <c r="R232" s="35">
        <f t="shared" si="70"/>
        <v>-53600</v>
      </c>
      <c r="S232" s="62">
        <f t="shared" si="71"/>
        <v>-0.34096692111959287</v>
      </c>
      <c r="V232" s="13"/>
      <c r="W232" s="11">
        <f t="shared" si="72"/>
        <v>4569.3948046785481</v>
      </c>
      <c r="X232" s="11">
        <f t="shared" si="73"/>
        <v>-5.9795307679311092E-2</v>
      </c>
      <c r="Z232" s="35">
        <f t="shared" si="74"/>
        <v>-56778.27007721187</v>
      </c>
      <c r="AA232" s="44">
        <f t="shared" si="75"/>
        <v>-0.3611849241552918</v>
      </c>
      <c r="AB232" s="9">
        <f t="shared" si="76"/>
        <v>-5.5976874126136472E-2</v>
      </c>
      <c r="AC232" s="9"/>
      <c r="AD232" s="17">
        <f t="shared" si="77"/>
        <v>-5.5976874126136472E-2</v>
      </c>
      <c r="AE232" s="102">
        <f t="shared" si="78"/>
        <v>2.0218003035698928E-2</v>
      </c>
      <c r="AF232" s="18">
        <f t="shared" si="79"/>
        <v>0.11636363636363636</v>
      </c>
      <c r="AG232" s="9">
        <f t="shared" si="80"/>
        <v>6.1663920001302497E-3</v>
      </c>
    </row>
    <row r="233" spans="1:33" x14ac:dyDescent="0.2">
      <c r="A233" s="16">
        <v>1964</v>
      </c>
      <c r="B233" s="16">
        <v>72500</v>
      </c>
      <c r="C233" s="16">
        <v>0.04</v>
      </c>
      <c r="D233" s="16">
        <v>0.03</v>
      </c>
      <c r="E233" s="16">
        <v>8060</v>
      </c>
      <c r="F233" s="16">
        <v>5690</v>
      </c>
      <c r="G233" s="16">
        <v>8060</v>
      </c>
      <c r="H233" s="16">
        <v>5050</v>
      </c>
      <c r="I233" s="3">
        <f>Inputs_refs!$B$1-A233</f>
        <v>57.5</v>
      </c>
      <c r="J233" s="9">
        <f t="shared" si="64"/>
        <v>-0.29404466501240695</v>
      </c>
      <c r="K233" s="10">
        <f t="shared" si="65"/>
        <v>0.705955334987593</v>
      </c>
      <c r="L233" s="11">
        <f t="shared" si="66"/>
        <v>-2370</v>
      </c>
      <c r="N233" s="9">
        <f t="shared" si="67"/>
        <v>0.37344913151364767</v>
      </c>
      <c r="O233" s="12">
        <f t="shared" si="68"/>
        <v>0.62655086848635233</v>
      </c>
      <c r="P233" s="11">
        <f t="shared" si="69"/>
        <v>-3010</v>
      </c>
      <c r="R233" s="35">
        <f t="shared" si="70"/>
        <v>-53800</v>
      </c>
      <c r="S233" s="62">
        <f t="shared" si="71"/>
        <v>-0.33374689826302728</v>
      </c>
      <c r="V233" s="13"/>
      <c r="W233" s="11">
        <f t="shared" si="72"/>
        <v>4727.2466252038075</v>
      </c>
      <c r="X233" s="11">
        <f t="shared" si="73"/>
        <v>-6.3911559365582668E-2</v>
      </c>
      <c r="Z233" s="35">
        <f t="shared" si="74"/>
        <v>-57309.155770788289</v>
      </c>
      <c r="AA233" s="44">
        <f t="shared" si="75"/>
        <v>-0.35551585465749558</v>
      </c>
      <c r="AB233" s="9">
        <f t="shared" si="76"/>
        <v>-6.1232026952610978E-2</v>
      </c>
      <c r="AC233" s="9"/>
      <c r="AD233" s="17">
        <f t="shared" si="77"/>
        <v>-6.1232026952610978E-2</v>
      </c>
      <c r="AE233" s="102">
        <f t="shared" si="78"/>
        <v>2.1768956394468297E-2</v>
      </c>
      <c r="AF233" s="18">
        <f t="shared" si="79"/>
        <v>0.11247803163444639</v>
      </c>
      <c r="AG233" s="9">
        <f t="shared" si="80"/>
        <v>5.9483384070149192E-3</v>
      </c>
    </row>
    <row r="234" spans="1:33" x14ac:dyDescent="0.2">
      <c r="A234" s="16">
        <v>1964</v>
      </c>
      <c r="B234" s="16">
        <v>77500</v>
      </c>
      <c r="C234" s="16">
        <v>0.04</v>
      </c>
      <c r="D234" s="16">
        <v>0.03</v>
      </c>
      <c r="E234" s="16">
        <v>8260</v>
      </c>
      <c r="F234" s="16">
        <v>5890</v>
      </c>
      <c r="G234" s="16">
        <v>8260</v>
      </c>
      <c r="H234" s="16">
        <v>5250</v>
      </c>
      <c r="I234" s="3">
        <f>Inputs_refs!$B$1-A234</f>
        <v>57.5</v>
      </c>
      <c r="J234" s="9">
        <f t="shared" si="64"/>
        <v>-0.28692493946731235</v>
      </c>
      <c r="K234" s="10">
        <f t="shared" si="65"/>
        <v>0.71307506053268765</v>
      </c>
      <c r="L234" s="11">
        <f t="shared" si="66"/>
        <v>-2370</v>
      </c>
      <c r="N234" s="9">
        <f t="shared" si="67"/>
        <v>0.36440677966101692</v>
      </c>
      <c r="O234" s="12">
        <f t="shared" si="68"/>
        <v>0.63559322033898302</v>
      </c>
      <c r="P234" s="11">
        <f t="shared" si="69"/>
        <v>-3010</v>
      </c>
      <c r="R234" s="35">
        <f t="shared" si="70"/>
        <v>-53800</v>
      </c>
      <c r="S234" s="62">
        <f t="shared" si="71"/>
        <v>-0.32566585956416466</v>
      </c>
      <c r="V234" s="13"/>
      <c r="W234" s="11">
        <f t="shared" si="72"/>
        <v>4893.4064362830268</v>
      </c>
      <c r="X234" s="11">
        <f t="shared" si="73"/>
        <v>-6.7922583565137751E-2</v>
      </c>
      <c r="Z234" s="35">
        <f t="shared" si="74"/>
        <v>-57657.456500868706</v>
      </c>
      <c r="AA234" s="44">
        <f t="shared" si="75"/>
        <v>-0.34901608051373306</v>
      </c>
      <c r="AB234" s="9">
        <f t="shared" si="76"/>
        <v>-6.6902994598982815E-2</v>
      </c>
      <c r="AC234" s="9"/>
      <c r="AD234" s="17">
        <f t="shared" si="77"/>
        <v>-6.6902994598982815E-2</v>
      </c>
      <c r="AE234" s="102">
        <f t="shared" si="78"/>
        <v>2.3350220949568401E-2</v>
      </c>
      <c r="AF234" s="18">
        <f t="shared" si="79"/>
        <v>0.10865874363327674</v>
      </c>
      <c r="AG234" s="9">
        <f t="shared" si="80"/>
        <v>5.7348884371599684E-3</v>
      </c>
    </row>
    <row r="235" spans="1:33" x14ac:dyDescent="0.2">
      <c r="A235" s="16">
        <v>1964</v>
      </c>
      <c r="B235" s="16">
        <v>82500</v>
      </c>
      <c r="C235" s="16">
        <v>0.04</v>
      </c>
      <c r="D235" s="16">
        <v>0.03</v>
      </c>
      <c r="E235" s="16">
        <v>8450</v>
      </c>
      <c r="F235" s="16">
        <v>6090</v>
      </c>
      <c r="G235" s="16">
        <v>8450</v>
      </c>
      <c r="H235" s="16">
        <v>5450</v>
      </c>
      <c r="I235" s="3">
        <f>Inputs_refs!$B$1-A235</f>
        <v>57.5</v>
      </c>
      <c r="J235" s="9">
        <f t="shared" si="64"/>
        <v>-0.27928994082840236</v>
      </c>
      <c r="K235" s="10">
        <f t="shared" si="65"/>
        <v>0.72071005917159758</v>
      </c>
      <c r="L235" s="11">
        <f t="shared" si="66"/>
        <v>-2360</v>
      </c>
      <c r="N235" s="9">
        <f t="shared" si="67"/>
        <v>0.35502958579881655</v>
      </c>
      <c r="O235" s="12">
        <f t="shared" si="68"/>
        <v>0.6449704142011834</v>
      </c>
      <c r="P235" s="11">
        <f t="shared" si="69"/>
        <v>-3000</v>
      </c>
      <c r="R235" s="35">
        <f t="shared" si="70"/>
        <v>-53600</v>
      </c>
      <c r="S235" s="62">
        <f t="shared" si="71"/>
        <v>-0.31715976331360946</v>
      </c>
      <c r="V235" s="13"/>
      <c r="W235" s="11">
        <f t="shared" si="72"/>
        <v>5059.5662473622469</v>
      </c>
      <c r="X235" s="11">
        <f t="shared" si="73"/>
        <v>-7.1639220667477632E-2</v>
      </c>
      <c r="Z235" s="35">
        <f t="shared" si="74"/>
        <v>-57805.757230949137</v>
      </c>
      <c r="AA235" s="44">
        <f t="shared" si="75"/>
        <v>-0.34204590077484698</v>
      </c>
      <c r="AB235" s="9">
        <f t="shared" si="76"/>
        <v>-7.2756718922408287E-2</v>
      </c>
      <c r="AC235" s="9"/>
      <c r="AD235" s="17">
        <f t="shared" si="77"/>
        <v>-7.2756718922408287E-2</v>
      </c>
      <c r="AE235" s="102">
        <f t="shared" si="78"/>
        <v>2.4886137461237523E-2</v>
      </c>
      <c r="AF235" s="18">
        <f t="shared" si="79"/>
        <v>0.10509031198686371</v>
      </c>
      <c r="AG235" s="9">
        <f t="shared" si="80"/>
        <v>5.5362418675347635E-3</v>
      </c>
    </row>
    <row r="236" spans="1:33" x14ac:dyDescent="0.2">
      <c r="A236" s="16">
        <v>1964</v>
      </c>
      <c r="B236" s="16">
        <v>87500</v>
      </c>
      <c r="C236" s="16">
        <v>0.04</v>
      </c>
      <c r="D236" s="16">
        <v>0.03</v>
      </c>
      <c r="E236" s="16">
        <v>8650</v>
      </c>
      <c r="F236" s="16">
        <v>6290</v>
      </c>
      <c r="G236" s="16">
        <v>8650</v>
      </c>
      <c r="H236" s="16">
        <v>5650</v>
      </c>
      <c r="I236" s="3">
        <f>Inputs_refs!$B$1-A236</f>
        <v>57.5</v>
      </c>
      <c r="J236" s="9">
        <f t="shared" si="64"/>
        <v>-0.27283236994219651</v>
      </c>
      <c r="K236" s="10">
        <f t="shared" si="65"/>
        <v>0.72716763005780349</v>
      </c>
      <c r="L236" s="11">
        <f t="shared" si="66"/>
        <v>-2360</v>
      </c>
      <c r="N236" s="9">
        <f t="shared" si="67"/>
        <v>0.34682080924855491</v>
      </c>
      <c r="O236" s="12">
        <f t="shared" si="68"/>
        <v>0.65317919075144504</v>
      </c>
      <c r="P236" s="11">
        <f t="shared" si="69"/>
        <v>-3000</v>
      </c>
      <c r="R236" s="35">
        <f t="shared" si="70"/>
        <v>-53600</v>
      </c>
      <c r="S236" s="62">
        <f t="shared" si="71"/>
        <v>-0.30982658959537573</v>
      </c>
      <c r="V236" s="13"/>
      <c r="W236" s="11">
        <f t="shared" si="72"/>
        <v>5225.7260584414671</v>
      </c>
      <c r="X236" s="11">
        <f t="shared" si="73"/>
        <v>-7.5092733019209365E-2</v>
      </c>
      <c r="Z236" s="35">
        <f t="shared" si="74"/>
        <v>-58154.057961029583</v>
      </c>
      <c r="AA236" s="44">
        <f t="shared" si="75"/>
        <v>-0.33615062405219415</v>
      </c>
      <c r="AB236" s="9">
        <f t="shared" si="76"/>
        <v>-7.8310235273372761E-2</v>
      </c>
      <c r="AC236" s="9"/>
      <c r="AD236" s="17">
        <f t="shared" si="77"/>
        <v>-7.8310235273372761E-2</v>
      </c>
      <c r="AE236" s="102">
        <f t="shared" si="78"/>
        <v>2.6324034456818413E-2</v>
      </c>
      <c r="AF236" s="18">
        <f t="shared" si="79"/>
        <v>0.10174880763116058</v>
      </c>
      <c r="AG236" s="9">
        <f t="shared" si="80"/>
        <v>5.3509088894186929E-3</v>
      </c>
    </row>
    <row r="237" spans="1:33" x14ac:dyDescent="0.2">
      <c r="A237" s="16">
        <v>1964</v>
      </c>
      <c r="B237" s="16">
        <v>92500</v>
      </c>
      <c r="C237" s="16">
        <v>0.04</v>
      </c>
      <c r="D237" s="16">
        <v>0.03</v>
      </c>
      <c r="E237" s="16">
        <v>8850</v>
      </c>
      <c r="F237" s="16">
        <v>6490</v>
      </c>
      <c r="G237" s="16">
        <v>8850</v>
      </c>
      <c r="H237" s="16">
        <v>5850</v>
      </c>
      <c r="I237" s="3">
        <f>Inputs_refs!$B$1-A237</f>
        <v>57.5</v>
      </c>
      <c r="J237" s="9">
        <f t="shared" si="64"/>
        <v>-0.26666666666666666</v>
      </c>
      <c r="K237" s="10">
        <f t="shared" si="65"/>
        <v>0.73333333333333328</v>
      </c>
      <c r="L237" s="11">
        <f t="shared" si="66"/>
        <v>-2360</v>
      </c>
      <c r="N237" s="9">
        <f t="shared" si="67"/>
        <v>0.33898305084745761</v>
      </c>
      <c r="O237" s="12">
        <f t="shared" si="68"/>
        <v>0.66101694915254239</v>
      </c>
      <c r="P237" s="11">
        <f t="shared" si="69"/>
        <v>-3000</v>
      </c>
      <c r="R237" s="35">
        <f t="shared" si="70"/>
        <v>-53600</v>
      </c>
      <c r="S237" s="62">
        <f t="shared" si="71"/>
        <v>-0.30282485875706217</v>
      </c>
      <c r="V237" s="13"/>
      <c r="W237" s="11">
        <f t="shared" si="72"/>
        <v>5391.8858695206864</v>
      </c>
      <c r="X237" s="11">
        <f t="shared" si="73"/>
        <v>-7.8310107774241647E-2</v>
      </c>
      <c r="Z237" s="35">
        <f t="shared" si="74"/>
        <v>-58502.358691110014</v>
      </c>
      <c r="AA237" s="44">
        <f t="shared" si="75"/>
        <v>-0.33052180051474583</v>
      </c>
      <c r="AB237" s="9">
        <f t="shared" si="76"/>
        <v>-8.3797624587997568E-2</v>
      </c>
      <c r="AC237" s="9"/>
      <c r="AD237" s="17">
        <f t="shared" si="77"/>
        <v>-8.3797624587997568E-2</v>
      </c>
      <c r="AE237" s="102">
        <f t="shared" si="78"/>
        <v>2.7696941757683669E-2</v>
      </c>
      <c r="AF237" s="18">
        <f t="shared" si="79"/>
        <v>9.861325115562404E-2</v>
      </c>
      <c r="AG237" s="9">
        <f t="shared" si="80"/>
        <v>5.1775932909977618E-3</v>
      </c>
    </row>
    <row r="238" spans="1:33" x14ac:dyDescent="0.2">
      <c r="A238" s="16">
        <v>1964</v>
      </c>
      <c r="B238" s="16">
        <v>97500</v>
      </c>
      <c r="C238" s="16">
        <v>0.04</v>
      </c>
      <c r="D238" s="16">
        <v>0.03</v>
      </c>
      <c r="E238" s="16">
        <v>9050</v>
      </c>
      <c r="F238" s="16">
        <v>6680</v>
      </c>
      <c r="G238" s="16">
        <v>9050</v>
      </c>
      <c r="H238" s="16">
        <v>6040</v>
      </c>
      <c r="I238" s="3">
        <f>Inputs_refs!$B$1-A238</f>
        <v>57.5</v>
      </c>
      <c r="J238" s="9">
        <f t="shared" si="64"/>
        <v>-0.26187845303867402</v>
      </c>
      <c r="K238" s="10">
        <f t="shared" si="65"/>
        <v>0.73812154696132593</v>
      </c>
      <c r="L238" s="11">
        <f t="shared" si="66"/>
        <v>-2370</v>
      </c>
      <c r="N238" s="9">
        <f t="shared" si="67"/>
        <v>0.33259668508287293</v>
      </c>
      <c r="O238" s="12">
        <f t="shared" si="68"/>
        <v>0.66740331491712712</v>
      </c>
      <c r="P238" s="11">
        <f t="shared" si="69"/>
        <v>-3010</v>
      </c>
      <c r="R238" s="35">
        <f t="shared" si="70"/>
        <v>-53800</v>
      </c>
      <c r="S238" s="62">
        <f t="shared" si="71"/>
        <v>-0.29723756906077348</v>
      </c>
      <c r="V238" s="13"/>
      <c r="W238" s="11">
        <f t="shared" si="72"/>
        <v>5549.7376900459458</v>
      </c>
      <c r="X238" s="11">
        <f t="shared" si="73"/>
        <v>-8.1169256614909632E-2</v>
      </c>
      <c r="Z238" s="35">
        <f t="shared" si="74"/>
        <v>-59033.244384686419</v>
      </c>
      <c r="AA238" s="44">
        <f t="shared" si="75"/>
        <v>-0.3261505214623559</v>
      </c>
      <c r="AB238" s="9">
        <f t="shared" si="76"/>
        <v>-8.8649106774215419E-2</v>
      </c>
      <c r="AC238" s="9"/>
      <c r="AD238" s="17">
        <f t="shared" si="77"/>
        <v>-8.8649106774215419E-2</v>
      </c>
      <c r="AE238" s="102">
        <f t="shared" si="78"/>
        <v>2.8912952401582426E-2</v>
      </c>
      <c r="AF238" s="18">
        <f t="shared" si="79"/>
        <v>9.580838323353294E-2</v>
      </c>
      <c r="AG238" s="9">
        <f t="shared" si="80"/>
        <v>5.0230409049848435E-3</v>
      </c>
    </row>
    <row r="239" spans="1:33" x14ac:dyDescent="0.2">
      <c r="A239" s="16">
        <v>1964</v>
      </c>
      <c r="B239" s="16">
        <v>102500</v>
      </c>
      <c r="C239" s="16">
        <v>0.04</v>
      </c>
      <c r="D239" s="16">
        <v>0.03</v>
      </c>
      <c r="E239" s="16">
        <v>9240</v>
      </c>
      <c r="F239" s="16">
        <v>6880</v>
      </c>
      <c r="G239" s="16">
        <v>9240</v>
      </c>
      <c r="H239" s="16">
        <v>6240</v>
      </c>
      <c r="I239" s="3">
        <f>Inputs_refs!$B$1-A239</f>
        <v>57.5</v>
      </c>
      <c r="J239" s="9">
        <f t="shared" si="64"/>
        <v>-0.25541125541125542</v>
      </c>
      <c r="K239" s="10">
        <f t="shared" si="65"/>
        <v>0.74458874458874458</v>
      </c>
      <c r="L239" s="11">
        <f t="shared" si="66"/>
        <v>-2360</v>
      </c>
      <c r="N239" s="9">
        <f t="shared" si="67"/>
        <v>0.32467532467532467</v>
      </c>
      <c r="O239" s="12">
        <f t="shared" si="68"/>
        <v>0.67532467532467533</v>
      </c>
      <c r="P239" s="11">
        <f t="shared" si="69"/>
        <v>-3000</v>
      </c>
      <c r="R239" s="35">
        <f t="shared" si="70"/>
        <v>-53600</v>
      </c>
      <c r="S239" s="62">
        <f t="shared" si="71"/>
        <v>-0.29004329004329005</v>
      </c>
      <c r="V239" s="13"/>
      <c r="W239" s="11">
        <f t="shared" si="72"/>
        <v>5715.8975011251659</v>
      </c>
      <c r="X239" s="11">
        <f t="shared" si="73"/>
        <v>-8.3990785076095198E-2</v>
      </c>
      <c r="Z239" s="35">
        <f t="shared" si="74"/>
        <v>-59181.54511476685</v>
      </c>
      <c r="AA239" s="44">
        <f t="shared" si="75"/>
        <v>-0.32024645624873838</v>
      </c>
      <c r="AB239" s="9">
        <f t="shared" si="76"/>
        <v>-9.4312257375891911E-2</v>
      </c>
      <c r="AC239" s="9"/>
      <c r="AD239" s="17">
        <f t="shared" si="77"/>
        <v>-9.4312257375891911E-2</v>
      </c>
      <c r="AE239" s="102">
        <f t="shared" si="78"/>
        <v>3.0203166205448329E-2</v>
      </c>
      <c r="AF239" s="18">
        <f t="shared" si="79"/>
        <v>9.3023255813953487E-2</v>
      </c>
      <c r="AG239" s="9">
        <f t="shared" si="80"/>
        <v>4.8700262580855247E-3</v>
      </c>
    </row>
    <row r="240" spans="1:33" x14ac:dyDescent="0.2">
      <c r="A240" s="16">
        <v>1964</v>
      </c>
      <c r="B240" s="16">
        <v>107500</v>
      </c>
      <c r="C240" s="16">
        <v>0.04</v>
      </c>
      <c r="D240" s="16">
        <v>0.03</v>
      </c>
      <c r="E240" s="16">
        <v>9440</v>
      </c>
      <c r="F240" s="16">
        <v>7080</v>
      </c>
      <c r="G240" s="16">
        <v>9440</v>
      </c>
      <c r="H240" s="16">
        <v>6440</v>
      </c>
      <c r="I240" s="3">
        <f>Inputs_refs!$B$1-A240</f>
        <v>57.5</v>
      </c>
      <c r="J240" s="9">
        <f t="shared" si="64"/>
        <v>-0.25</v>
      </c>
      <c r="K240" s="10">
        <f t="shared" si="65"/>
        <v>0.75</v>
      </c>
      <c r="L240" s="11">
        <f t="shared" si="66"/>
        <v>-2360</v>
      </c>
      <c r="N240" s="9">
        <f t="shared" si="67"/>
        <v>0.31779661016949151</v>
      </c>
      <c r="O240" s="12">
        <f t="shared" si="68"/>
        <v>0.68220338983050843</v>
      </c>
      <c r="P240" s="11">
        <f t="shared" si="69"/>
        <v>-3000</v>
      </c>
      <c r="R240" s="35">
        <f t="shared" si="70"/>
        <v>-53600</v>
      </c>
      <c r="S240" s="62">
        <f t="shared" si="71"/>
        <v>-0.28389830508474578</v>
      </c>
      <c r="V240" s="13"/>
      <c r="W240" s="11">
        <f t="shared" si="72"/>
        <v>5882.0573122043852</v>
      </c>
      <c r="X240" s="11">
        <f t="shared" si="73"/>
        <v>-8.6637063322300437E-2</v>
      </c>
      <c r="Z240" s="35">
        <f t="shared" si="74"/>
        <v>-59529.845844847281</v>
      </c>
      <c r="AA240" s="44">
        <f t="shared" si="75"/>
        <v>-0.31530638689008095</v>
      </c>
      <c r="AB240" s="9">
        <f t="shared" si="76"/>
        <v>-9.961130859136183E-2</v>
      </c>
      <c r="AC240" s="9"/>
      <c r="AD240" s="17">
        <f t="shared" si="77"/>
        <v>-9.961130859136183E-2</v>
      </c>
      <c r="AE240" s="102">
        <f t="shared" si="78"/>
        <v>3.1408081805335164E-2</v>
      </c>
      <c r="AF240" s="18">
        <f t="shared" si="79"/>
        <v>9.03954802259887E-2</v>
      </c>
      <c r="AG240" s="9">
        <f t="shared" si="80"/>
        <v>4.7260652213891863E-3</v>
      </c>
    </row>
    <row r="241" spans="1:33" x14ac:dyDescent="0.2">
      <c r="A241" s="16">
        <v>1964</v>
      </c>
      <c r="B241" s="16">
        <v>112500</v>
      </c>
      <c r="C241" s="16">
        <v>0.04</v>
      </c>
      <c r="D241" s="16">
        <v>0.03</v>
      </c>
      <c r="E241" s="16">
        <v>9640</v>
      </c>
      <c r="F241" s="16">
        <v>7280</v>
      </c>
      <c r="G241" s="16">
        <v>9640</v>
      </c>
      <c r="H241" s="16">
        <v>6640</v>
      </c>
      <c r="I241" s="3">
        <f>Inputs_refs!$B$1-A241</f>
        <v>57.5</v>
      </c>
      <c r="J241" s="9">
        <f t="shared" si="64"/>
        <v>-0.24481327800829875</v>
      </c>
      <c r="K241" s="10">
        <f t="shared" si="65"/>
        <v>0.75518672199170123</v>
      </c>
      <c r="L241" s="11">
        <f t="shared" si="66"/>
        <v>-2360</v>
      </c>
      <c r="N241" s="9">
        <f t="shared" si="67"/>
        <v>0.31120331950207469</v>
      </c>
      <c r="O241" s="12">
        <f t="shared" si="68"/>
        <v>0.68879668049792531</v>
      </c>
      <c r="P241" s="11">
        <f t="shared" si="69"/>
        <v>-3000</v>
      </c>
      <c r="R241" s="35">
        <f t="shared" si="70"/>
        <v>-53600</v>
      </c>
      <c r="S241" s="62">
        <f t="shared" si="71"/>
        <v>-0.27800829875518673</v>
      </c>
      <c r="V241" s="13"/>
      <c r="W241" s="11">
        <f t="shared" si="72"/>
        <v>6048.2171232836054</v>
      </c>
      <c r="X241" s="11">
        <f t="shared" si="73"/>
        <v>-8.9123927216324492E-2</v>
      </c>
      <c r="Z241" s="35">
        <f t="shared" si="74"/>
        <v>-59878.146574927727</v>
      </c>
      <c r="AA241" s="44">
        <f t="shared" si="75"/>
        <v>-0.3105712996624882</v>
      </c>
      <c r="AB241" s="9">
        <f t="shared" si="76"/>
        <v>-0.10484871249432631</v>
      </c>
      <c r="AC241" s="9"/>
      <c r="AD241" s="17">
        <f t="shared" si="77"/>
        <v>-0.10484871249432631</v>
      </c>
      <c r="AE241" s="102">
        <f t="shared" si="78"/>
        <v>3.2563000907301465E-2</v>
      </c>
      <c r="AF241" s="18">
        <f t="shared" si="79"/>
        <v>8.7912087912087919E-2</v>
      </c>
      <c r="AG241" s="9">
        <f t="shared" si="80"/>
        <v>4.5903768028724423E-3</v>
      </c>
    </row>
    <row r="242" spans="1:33" x14ac:dyDescent="0.2">
      <c r="A242" s="16">
        <v>1964</v>
      </c>
      <c r="B242" s="16">
        <v>117500</v>
      </c>
      <c r="C242" s="16">
        <v>0.04</v>
      </c>
      <c r="D242" s="16">
        <v>0.03</v>
      </c>
      <c r="E242" s="16">
        <v>9840</v>
      </c>
      <c r="F242" s="16">
        <v>7470</v>
      </c>
      <c r="G242" s="16">
        <v>9840</v>
      </c>
      <c r="H242" s="16">
        <v>6830</v>
      </c>
      <c r="I242" s="3">
        <f>Inputs_refs!$B$1-A242</f>
        <v>57.5</v>
      </c>
      <c r="J242" s="9">
        <f t="shared" si="64"/>
        <v>-0.24085365853658536</v>
      </c>
      <c r="K242" s="10">
        <f t="shared" si="65"/>
        <v>0.75914634146341464</v>
      </c>
      <c r="L242" s="11">
        <f t="shared" si="66"/>
        <v>-2370</v>
      </c>
      <c r="N242" s="9">
        <f t="shared" si="67"/>
        <v>0.30589430894308944</v>
      </c>
      <c r="O242" s="12">
        <f t="shared" si="68"/>
        <v>0.69410569105691056</v>
      </c>
      <c r="P242" s="11">
        <f t="shared" si="69"/>
        <v>-3010</v>
      </c>
      <c r="R242" s="35">
        <f t="shared" si="70"/>
        <v>-53800</v>
      </c>
      <c r="S242" s="62">
        <f t="shared" si="71"/>
        <v>-0.2733739837398374</v>
      </c>
      <c r="V242" s="13"/>
      <c r="W242" s="11">
        <f t="shared" si="72"/>
        <v>6206.0689438088648</v>
      </c>
      <c r="X242" s="11">
        <f t="shared" si="73"/>
        <v>-9.1351545562391681E-2</v>
      </c>
      <c r="Z242" s="35">
        <f t="shared" si="74"/>
        <v>-60409.032268504117</v>
      </c>
      <c r="AA242" s="44">
        <f t="shared" si="75"/>
        <v>-0.30695646477898436</v>
      </c>
      <c r="AB242" s="9">
        <f t="shared" si="76"/>
        <v>-0.1094047035736064</v>
      </c>
      <c r="AC242" s="9"/>
      <c r="AD242" s="17">
        <f t="shared" si="77"/>
        <v>-0.1094047035736064</v>
      </c>
      <c r="AE242" s="102">
        <f t="shared" si="78"/>
        <v>3.3582481039146961E-2</v>
      </c>
      <c r="AF242" s="18">
        <f t="shared" si="79"/>
        <v>8.5676037483266396E-2</v>
      </c>
      <c r="AG242" s="9">
        <f t="shared" si="80"/>
        <v>4.468502678341868E-3</v>
      </c>
    </row>
    <row r="243" spans="1:33" x14ac:dyDescent="0.2">
      <c r="A243" s="16">
        <v>1964</v>
      </c>
      <c r="B243" s="16">
        <v>122500</v>
      </c>
      <c r="C243" s="16">
        <v>0.04</v>
      </c>
      <c r="D243" s="16">
        <v>0.03</v>
      </c>
      <c r="E243" s="16">
        <v>10040</v>
      </c>
      <c r="F243" s="16">
        <v>7670</v>
      </c>
      <c r="G243" s="16">
        <v>10040</v>
      </c>
      <c r="H243" s="16">
        <v>7030</v>
      </c>
      <c r="I243" s="3">
        <f>Inputs_refs!$B$1-A243</f>
        <v>57.5</v>
      </c>
      <c r="J243" s="9">
        <f t="shared" si="64"/>
        <v>-0.23605577689243029</v>
      </c>
      <c r="K243" s="10">
        <f t="shared" si="65"/>
        <v>0.76394422310756971</v>
      </c>
      <c r="L243" s="11">
        <f t="shared" si="66"/>
        <v>-2370</v>
      </c>
      <c r="N243" s="9">
        <f t="shared" si="67"/>
        <v>0.29980079681274902</v>
      </c>
      <c r="O243" s="12">
        <f t="shared" si="68"/>
        <v>0.70019920318725104</v>
      </c>
      <c r="P243" s="11">
        <f t="shared" si="69"/>
        <v>-3010</v>
      </c>
      <c r="R243" s="35">
        <f t="shared" si="70"/>
        <v>-53800</v>
      </c>
      <c r="S243" s="62">
        <f t="shared" si="71"/>
        <v>-0.26792828685258963</v>
      </c>
      <c r="V243" s="13"/>
      <c r="W243" s="11">
        <f t="shared" si="72"/>
        <v>6372.228754888084</v>
      </c>
      <c r="X243" s="11">
        <f t="shared" si="73"/>
        <v>-9.3566322206531424E-2</v>
      </c>
      <c r="Z243" s="35">
        <f t="shared" si="74"/>
        <v>-60757.332998584548</v>
      </c>
      <c r="AA243" s="44">
        <f t="shared" si="75"/>
        <v>-0.30257635955470391</v>
      </c>
      <c r="AB243" s="9">
        <f t="shared" si="76"/>
        <v>-0.1145101777055723</v>
      </c>
      <c r="AC243" s="9"/>
      <c r="AD243" s="17">
        <f t="shared" si="77"/>
        <v>-0.1145101777055723</v>
      </c>
      <c r="AE243" s="102">
        <f t="shared" si="78"/>
        <v>3.4648072702114285E-2</v>
      </c>
      <c r="AF243" s="18">
        <f t="shared" si="79"/>
        <v>8.344198174706649E-2</v>
      </c>
      <c r="AG243" s="9">
        <f t="shared" si="80"/>
        <v>4.3470197167695401E-3</v>
      </c>
    </row>
    <row r="244" spans="1:33" x14ac:dyDescent="0.2">
      <c r="A244" s="16">
        <v>1964</v>
      </c>
      <c r="B244" s="16">
        <v>127500</v>
      </c>
      <c r="C244" s="16">
        <v>0.04</v>
      </c>
      <c r="D244" s="16">
        <v>0.03</v>
      </c>
      <c r="E244" s="16">
        <v>10230</v>
      </c>
      <c r="F244" s="16">
        <v>7870</v>
      </c>
      <c r="G244" s="16">
        <v>10230</v>
      </c>
      <c r="H244" s="16">
        <v>7230</v>
      </c>
      <c r="I244" s="3">
        <f>Inputs_refs!$B$1-A244</f>
        <v>57.5</v>
      </c>
      <c r="J244" s="9">
        <f t="shared" si="64"/>
        <v>-0.23069403714565004</v>
      </c>
      <c r="K244" s="10">
        <f t="shared" si="65"/>
        <v>0.76930596285434993</v>
      </c>
      <c r="L244" s="11">
        <f t="shared" si="66"/>
        <v>-2360</v>
      </c>
      <c r="N244" s="9">
        <f t="shared" si="67"/>
        <v>0.2932551319648094</v>
      </c>
      <c r="O244" s="12">
        <f t="shared" si="68"/>
        <v>0.70674486803519065</v>
      </c>
      <c r="P244" s="11">
        <f t="shared" si="69"/>
        <v>-3000</v>
      </c>
      <c r="R244" s="35">
        <f t="shared" si="70"/>
        <v>-53600</v>
      </c>
      <c r="S244" s="62">
        <f t="shared" si="71"/>
        <v>-0.26197458455522971</v>
      </c>
      <c r="V244" s="13"/>
      <c r="W244" s="11">
        <f t="shared" si="72"/>
        <v>6538.3885659673042</v>
      </c>
      <c r="X244" s="11">
        <f t="shared" si="73"/>
        <v>-9.5658566256251146E-2</v>
      </c>
      <c r="Z244" s="35">
        <f t="shared" si="74"/>
        <v>-60905.63372866498</v>
      </c>
      <c r="AA244" s="44">
        <f t="shared" si="75"/>
        <v>-0.2976814942749999</v>
      </c>
      <c r="AB244" s="9">
        <f t="shared" si="76"/>
        <v>-0.11995004864757879</v>
      </c>
      <c r="AC244" s="9"/>
      <c r="AD244" s="17">
        <f t="shared" si="77"/>
        <v>-0.11995004864757879</v>
      </c>
      <c r="AE244" s="102">
        <f t="shared" si="78"/>
        <v>3.5706909719770197E-2</v>
      </c>
      <c r="AF244" s="18">
        <f t="shared" si="79"/>
        <v>8.1321473951715378E-2</v>
      </c>
      <c r="AG244" s="9">
        <f t="shared" si="80"/>
        <v>4.2319711781693137E-3</v>
      </c>
    </row>
    <row r="245" spans="1:33" x14ac:dyDescent="0.2">
      <c r="A245" s="16">
        <v>1964</v>
      </c>
      <c r="B245" s="16">
        <v>132500</v>
      </c>
      <c r="C245" s="16">
        <v>0.04</v>
      </c>
      <c r="D245" s="16">
        <v>0.03</v>
      </c>
      <c r="E245" s="16">
        <v>10430</v>
      </c>
      <c r="F245" s="16">
        <v>8070</v>
      </c>
      <c r="G245" s="16">
        <v>10430</v>
      </c>
      <c r="H245" s="16">
        <v>7430</v>
      </c>
      <c r="I245" s="3">
        <f>Inputs_refs!$B$1-A245</f>
        <v>57.5</v>
      </c>
      <c r="J245" s="9">
        <f t="shared" si="64"/>
        <v>-0.22627037392138064</v>
      </c>
      <c r="K245" s="10">
        <f t="shared" si="65"/>
        <v>0.77372962607861939</v>
      </c>
      <c r="L245" s="11">
        <f t="shared" si="66"/>
        <v>-2360</v>
      </c>
      <c r="N245" s="9">
        <f t="shared" si="67"/>
        <v>0.28763183125599234</v>
      </c>
      <c r="O245" s="12">
        <f t="shared" si="68"/>
        <v>0.71236816874400766</v>
      </c>
      <c r="P245" s="11">
        <f t="shared" si="69"/>
        <v>-3000</v>
      </c>
      <c r="R245" s="35">
        <f t="shared" si="70"/>
        <v>-53600</v>
      </c>
      <c r="S245" s="62">
        <f t="shared" si="71"/>
        <v>-0.25695110258868648</v>
      </c>
      <c r="V245" s="13"/>
      <c r="W245" s="11">
        <f t="shared" si="72"/>
        <v>6704.5483770465244</v>
      </c>
      <c r="X245" s="11">
        <f t="shared" si="73"/>
        <v>-9.7638172672069395E-2</v>
      </c>
      <c r="Z245" s="35">
        <f t="shared" si="74"/>
        <v>-61253.934458745411</v>
      </c>
      <c r="AA245" s="44">
        <f t="shared" si="75"/>
        <v>-0.29364302233339123</v>
      </c>
      <c r="AB245" s="9">
        <f t="shared" si="76"/>
        <v>-0.12495416868120274</v>
      </c>
      <c r="AC245" s="9"/>
      <c r="AD245" s="17">
        <f t="shared" si="77"/>
        <v>-0.12495416868120274</v>
      </c>
      <c r="AE245" s="102">
        <f t="shared" si="78"/>
        <v>3.669191974470476E-2</v>
      </c>
      <c r="AF245" s="18">
        <f t="shared" si="79"/>
        <v>7.9306071871127634E-2</v>
      </c>
      <c r="AG245" s="9">
        <f t="shared" si="80"/>
        <v>4.1228587628795443E-3</v>
      </c>
    </row>
    <row r="246" spans="1:33" x14ac:dyDescent="0.2">
      <c r="A246" s="16">
        <v>1964</v>
      </c>
      <c r="B246" s="16">
        <v>137500</v>
      </c>
      <c r="C246" s="16">
        <v>0.04</v>
      </c>
      <c r="D246" s="16">
        <v>0.03</v>
      </c>
      <c r="E246" s="16">
        <v>10630</v>
      </c>
      <c r="F246" s="16">
        <v>8270</v>
      </c>
      <c r="G246" s="16">
        <v>10630</v>
      </c>
      <c r="H246" s="16">
        <v>7630</v>
      </c>
      <c r="I246" s="3">
        <f>Inputs_refs!$B$1-A246</f>
        <v>57.5</v>
      </c>
      <c r="J246" s="9">
        <f t="shared" si="64"/>
        <v>-0.22201317027281278</v>
      </c>
      <c r="K246" s="10">
        <f t="shared" si="65"/>
        <v>0.77798682972718725</v>
      </c>
      <c r="L246" s="11">
        <f t="shared" si="66"/>
        <v>-2360</v>
      </c>
      <c r="N246" s="9">
        <f t="shared" si="67"/>
        <v>0.28222013170272814</v>
      </c>
      <c r="O246" s="12">
        <f t="shared" si="68"/>
        <v>0.71777986829727192</v>
      </c>
      <c r="P246" s="11">
        <f t="shared" si="69"/>
        <v>-3000</v>
      </c>
      <c r="R246" s="35">
        <f t="shared" si="70"/>
        <v>-53600</v>
      </c>
      <c r="S246" s="62">
        <f t="shared" si="71"/>
        <v>-0.25211665098777047</v>
      </c>
      <c r="V246" s="13"/>
      <c r="W246" s="11">
        <f t="shared" si="72"/>
        <v>6870.7081881257445</v>
      </c>
      <c r="X246" s="11">
        <f t="shared" si="73"/>
        <v>-9.9513998935026923E-2</v>
      </c>
      <c r="Z246" s="35">
        <f t="shared" si="74"/>
        <v>-61602.235188825842</v>
      </c>
      <c r="AA246" s="44">
        <f t="shared" si="75"/>
        <v>-0.28975651546954773</v>
      </c>
      <c r="AB246" s="9">
        <f t="shared" si="76"/>
        <v>-0.12990170185054234</v>
      </c>
      <c r="AC246" s="9"/>
      <c r="AD246" s="17">
        <f t="shared" si="77"/>
        <v>-0.12990170185054234</v>
      </c>
      <c r="AE246" s="102">
        <f t="shared" si="78"/>
        <v>3.7639864481777252E-2</v>
      </c>
      <c r="AF246" s="18">
        <f t="shared" si="79"/>
        <v>7.7388149939540504E-2</v>
      </c>
      <c r="AG246" s="9">
        <f t="shared" si="80"/>
        <v>4.0192343565397248E-3</v>
      </c>
    </row>
    <row r="247" spans="1:33" x14ac:dyDescent="0.2">
      <c r="A247" s="16">
        <v>1964</v>
      </c>
      <c r="B247" s="16">
        <v>142500</v>
      </c>
      <c r="C247" s="16">
        <v>0.04</v>
      </c>
      <c r="D247" s="16">
        <v>0.03</v>
      </c>
      <c r="E247" s="16">
        <v>10830</v>
      </c>
      <c r="F247" s="16">
        <v>8460</v>
      </c>
      <c r="G247" s="16">
        <v>10830</v>
      </c>
      <c r="H247" s="16">
        <v>7820</v>
      </c>
      <c r="I247" s="3">
        <f>Inputs_refs!$B$1-A247</f>
        <v>57.5</v>
      </c>
      <c r="J247" s="9">
        <f t="shared" si="64"/>
        <v>-0.2188365650969529</v>
      </c>
      <c r="K247" s="10">
        <f t="shared" si="65"/>
        <v>0.78116343490304707</v>
      </c>
      <c r="L247" s="11">
        <f t="shared" si="66"/>
        <v>-2370</v>
      </c>
      <c r="N247" s="9">
        <f t="shared" si="67"/>
        <v>0.27793167128347185</v>
      </c>
      <c r="O247" s="12">
        <f t="shared" si="68"/>
        <v>0.72206832871652815</v>
      </c>
      <c r="P247" s="11">
        <f t="shared" si="69"/>
        <v>-3010</v>
      </c>
      <c r="R247" s="35">
        <f t="shared" si="70"/>
        <v>-53800</v>
      </c>
      <c r="S247" s="62">
        <f t="shared" si="71"/>
        <v>-0.24838411819021236</v>
      </c>
      <c r="V247" s="13"/>
      <c r="W247" s="11">
        <f t="shared" si="72"/>
        <v>7028.560008651003</v>
      </c>
      <c r="X247" s="11">
        <f t="shared" si="73"/>
        <v>-0.10120716001905332</v>
      </c>
      <c r="Z247" s="35">
        <f t="shared" si="74"/>
        <v>-62133.120882402261</v>
      </c>
      <c r="AA247" s="44">
        <f t="shared" si="75"/>
        <v>-0.28685651376917021</v>
      </c>
      <c r="AB247" s="9">
        <f t="shared" si="76"/>
        <v>-0.13411721098275656</v>
      </c>
      <c r="AC247" s="9"/>
      <c r="AD247" s="17">
        <f t="shared" si="77"/>
        <v>-0.13411721098275656</v>
      </c>
      <c r="AE247" s="102">
        <f t="shared" si="78"/>
        <v>3.8472395578957846E-2</v>
      </c>
      <c r="AF247" s="18">
        <f t="shared" si="79"/>
        <v>7.5650118203309691E-2</v>
      </c>
      <c r="AG247" s="9">
        <f t="shared" si="80"/>
        <v>3.9255059315972396E-3</v>
      </c>
    </row>
    <row r="248" spans="1:33" x14ac:dyDescent="0.2">
      <c r="A248" s="16">
        <v>1964</v>
      </c>
      <c r="B248" s="16">
        <v>147500</v>
      </c>
      <c r="C248" s="16">
        <v>0.04</v>
      </c>
      <c r="D248" s="16">
        <v>0.03</v>
      </c>
      <c r="E248" s="16">
        <v>11020</v>
      </c>
      <c r="F248" s="16">
        <v>8660</v>
      </c>
      <c r="G248" s="16">
        <v>11020</v>
      </c>
      <c r="H248" s="16">
        <v>8020</v>
      </c>
      <c r="I248" s="3">
        <f>Inputs_refs!$B$1-A248</f>
        <v>57.5</v>
      </c>
      <c r="J248" s="9">
        <f t="shared" si="64"/>
        <v>-0.21415607985480944</v>
      </c>
      <c r="K248" s="10">
        <f t="shared" si="65"/>
        <v>0.78584392014519056</v>
      </c>
      <c r="L248" s="11">
        <f t="shared" si="66"/>
        <v>-2360</v>
      </c>
      <c r="N248" s="9">
        <f t="shared" si="67"/>
        <v>0.27223230490018147</v>
      </c>
      <c r="O248" s="12">
        <f t="shared" si="68"/>
        <v>0.72776769509981853</v>
      </c>
      <c r="P248" s="11">
        <f t="shared" si="69"/>
        <v>-3000</v>
      </c>
      <c r="R248" s="35">
        <f t="shared" si="70"/>
        <v>-53600</v>
      </c>
      <c r="S248" s="62">
        <f t="shared" si="71"/>
        <v>-0.24319419237749546</v>
      </c>
      <c r="V248" s="13"/>
      <c r="W248" s="11">
        <f t="shared" si="72"/>
        <v>7194.7198197302232</v>
      </c>
      <c r="X248" s="11">
        <f t="shared" si="73"/>
        <v>-0.10290276561967292</v>
      </c>
      <c r="Z248" s="35">
        <f t="shared" si="74"/>
        <v>-62281.421612482693</v>
      </c>
      <c r="AA248" s="44">
        <f t="shared" si="75"/>
        <v>-0.28258358263376904</v>
      </c>
      <c r="AB248" s="9">
        <f t="shared" si="76"/>
        <v>-0.1393902288630921</v>
      </c>
      <c r="AC248" s="9"/>
      <c r="AD248" s="17">
        <f t="shared" si="77"/>
        <v>-0.1393902288630921</v>
      </c>
      <c r="AE248" s="102">
        <f t="shared" si="78"/>
        <v>3.9389390256273582E-2</v>
      </c>
      <c r="AF248" s="18">
        <f t="shared" si="79"/>
        <v>7.3903002309468821E-2</v>
      </c>
      <c r="AG248" s="9">
        <f t="shared" si="80"/>
        <v>3.8314562037689015E-3</v>
      </c>
    </row>
    <row r="249" spans="1:33" x14ac:dyDescent="0.2">
      <c r="A249" s="16">
        <v>1964</v>
      </c>
      <c r="B249" s="16">
        <v>200000</v>
      </c>
      <c r="C249" s="16">
        <v>0.04</v>
      </c>
      <c r="D249" s="16">
        <v>0.03</v>
      </c>
      <c r="E249" s="16">
        <v>13100</v>
      </c>
      <c r="F249" s="16">
        <v>10740</v>
      </c>
      <c r="G249" s="16">
        <v>13100</v>
      </c>
      <c r="H249" s="16">
        <v>10100</v>
      </c>
      <c r="I249" s="3">
        <f>Inputs_refs!$B$1-A249</f>
        <v>57.5</v>
      </c>
      <c r="J249" s="9">
        <f t="shared" si="64"/>
        <v>-0.18015267175572519</v>
      </c>
      <c r="K249" s="10">
        <f t="shared" si="65"/>
        <v>0.81984732824427486</v>
      </c>
      <c r="L249" s="11">
        <f t="shared" si="66"/>
        <v>-2360</v>
      </c>
      <c r="N249" s="9">
        <f t="shared" si="67"/>
        <v>0.22900763358778625</v>
      </c>
      <c r="O249" s="12">
        <f t="shared" si="68"/>
        <v>0.77099236641221369</v>
      </c>
      <c r="P249" s="11">
        <f t="shared" si="69"/>
        <v>-3000</v>
      </c>
      <c r="R249" s="35">
        <f t="shared" si="70"/>
        <v>-53600</v>
      </c>
      <c r="S249" s="62">
        <f t="shared" si="71"/>
        <v>-0.20458015267175572</v>
      </c>
      <c r="V249" s="13"/>
      <c r="W249" s="11">
        <f t="shared" si="72"/>
        <v>8922.7818549541098</v>
      </c>
      <c r="X249" s="11">
        <f t="shared" si="73"/>
        <v>-0.11655625198474161</v>
      </c>
      <c r="Z249" s="35">
        <f t="shared" si="74"/>
        <v>-65903.749205319182</v>
      </c>
      <c r="AA249" s="44">
        <f t="shared" si="75"/>
        <v>-0.25154102750121826</v>
      </c>
      <c r="AB249" s="9">
        <f t="shared" si="76"/>
        <v>-0.18669270494744675</v>
      </c>
      <c r="AC249" s="9"/>
      <c r="AD249" s="17">
        <f t="shared" si="77"/>
        <v>-0.18669270494744675</v>
      </c>
      <c r="AE249" s="102">
        <f t="shared" si="78"/>
        <v>4.696087482946254E-2</v>
      </c>
      <c r="AF249" s="18">
        <f t="shared" si="79"/>
        <v>5.9590316573556797E-2</v>
      </c>
      <c r="AG249" s="9">
        <f t="shared" si="80"/>
        <v>3.0672695491459345E-3</v>
      </c>
    </row>
    <row r="250" spans="1:33" x14ac:dyDescent="0.2">
      <c r="A250" s="16">
        <v>1959</v>
      </c>
      <c r="B250" s="16">
        <v>2500</v>
      </c>
      <c r="C250" s="16">
        <v>0.04</v>
      </c>
      <c r="D250" s="16">
        <v>0.03</v>
      </c>
      <c r="E250" s="16">
        <v>140</v>
      </c>
      <c r="F250" s="16">
        <v>130</v>
      </c>
      <c r="G250" s="16">
        <v>140</v>
      </c>
      <c r="H250" s="16">
        <v>110</v>
      </c>
      <c r="I250" s="3">
        <f>Inputs_refs!$B$1-A250</f>
        <v>62.5</v>
      </c>
      <c r="J250" s="9">
        <f t="shared" si="64"/>
        <v>-7.1428571428571425E-2</v>
      </c>
      <c r="K250" s="10">
        <f t="shared" si="65"/>
        <v>0.9285714285714286</v>
      </c>
      <c r="L250" s="11">
        <f t="shared" si="66"/>
        <v>-10</v>
      </c>
      <c r="N250" s="9">
        <f t="shared" si="67"/>
        <v>0.21428571428571427</v>
      </c>
      <c r="O250" s="12">
        <f t="shared" si="68"/>
        <v>0.7857142857142857</v>
      </c>
      <c r="P250" s="11">
        <f t="shared" si="69"/>
        <v>-30</v>
      </c>
      <c r="R250" s="35">
        <f t="shared" si="70"/>
        <v>-400</v>
      </c>
      <c r="S250" s="62">
        <f t="shared" si="71"/>
        <v>-0.14285714285714285</v>
      </c>
      <c r="V250" s="13"/>
      <c r="W250" s="11">
        <f t="shared" si="72"/>
        <v>108.00387720149295</v>
      </c>
      <c r="X250" s="11">
        <f t="shared" si="73"/>
        <v>-1.8146570895518591E-2</v>
      </c>
      <c r="Z250" s="35">
        <f t="shared" si="74"/>
        <v>-426.39547455228058</v>
      </c>
      <c r="AA250" s="44">
        <f t="shared" si="75"/>
        <v>-0.15228409805438592</v>
      </c>
      <c r="AB250" s="9">
        <f t="shared" si="76"/>
        <v>-6.1903739902483913E-2</v>
      </c>
      <c r="AC250" s="9"/>
      <c r="AD250" s="17">
        <f t="shared" si="77"/>
        <v>-6.1903739902483913E-2</v>
      </c>
      <c r="AE250" s="102">
        <f t="shared" si="78"/>
        <v>9.4269551972430699E-3</v>
      </c>
      <c r="AF250" s="18">
        <f t="shared" si="79"/>
        <v>0.15384615384615385</v>
      </c>
      <c r="AG250" s="9">
        <f t="shared" si="80"/>
        <v>8.3179173214623647E-3</v>
      </c>
    </row>
    <row r="251" spans="1:33" x14ac:dyDescent="0.2">
      <c r="A251" s="16">
        <v>1959</v>
      </c>
      <c r="B251" s="16">
        <v>7500</v>
      </c>
      <c r="C251" s="16">
        <v>0.04</v>
      </c>
      <c r="D251" s="16">
        <v>0.03</v>
      </c>
      <c r="E251" s="16">
        <v>440</v>
      </c>
      <c r="F251" s="16">
        <v>390</v>
      </c>
      <c r="G251" s="16">
        <v>440</v>
      </c>
      <c r="H251" s="16">
        <v>330</v>
      </c>
      <c r="I251" s="3">
        <f>Inputs_refs!$B$1-A251</f>
        <v>62.5</v>
      </c>
      <c r="J251" s="9">
        <f t="shared" si="64"/>
        <v>-0.11363636363636363</v>
      </c>
      <c r="K251" s="10">
        <f t="shared" si="65"/>
        <v>0.88636363636363635</v>
      </c>
      <c r="L251" s="11">
        <f t="shared" si="66"/>
        <v>-50</v>
      </c>
      <c r="N251" s="9">
        <f t="shared" si="67"/>
        <v>0.25</v>
      </c>
      <c r="O251" s="12">
        <f t="shared" si="68"/>
        <v>0.75</v>
      </c>
      <c r="P251" s="11">
        <f t="shared" si="69"/>
        <v>-110</v>
      </c>
      <c r="R251" s="35">
        <f t="shared" si="70"/>
        <v>-1600</v>
      </c>
      <c r="S251" s="62">
        <f t="shared" si="71"/>
        <v>-0.18181818181818182</v>
      </c>
      <c r="V251" s="13"/>
      <c r="W251" s="11">
        <f t="shared" si="72"/>
        <v>324.01163160447885</v>
      </c>
      <c r="X251" s="11">
        <f t="shared" si="73"/>
        <v>-1.8146570895518636E-2</v>
      </c>
      <c r="Z251" s="35">
        <f t="shared" si="74"/>
        <v>-1679.1864236568417</v>
      </c>
      <c r="AA251" s="44">
        <f t="shared" si="75"/>
        <v>-0.19081663905191384</v>
      </c>
      <c r="AB251" s="9">
        <f t="shared" si="76"/>
        <v>-4.7157613080502279E-2</v>
      </c>
      <c r="AC251" s="9"/>
      <c r="AD251" s="17">
        <f t="shared" si="77"/>
        <v>-4.7157613080502279E-2</v>
      </c>
      <c r="AE251" s="102">
        <f t="shared" si="78"/>
        <v>8.9984572337320212E-3</v>
      </c>
      <c r="AF251" s="18">
        <f t="shared" si="79"/>
        <v>0.15384615384615385</v>
      </c>
      <c r="AG251" s="9">
        <f t="shared" si="80"/>
        <v>8.3179173214623647E-3</v>
      </c>
    </row>
    <row r="252" spans="1:33" x14ac:dyDescent="0.2">
      <c r="A252" s="16">
        <v>1959</v>
      </c>
      <c r="B252" s="16">
        <v>12500</v>
      </c>
      <c r="C252" s="16">
        <v>0.04</v>
      </c>
      <c r="D252" s="16">
        <v>0.03</v>
      </c>
      <c r="E252" s="16">
        <v>750</v>
      </c>
      <c r="F252" s="16">
        <v>670</v>
      </c>
      <c r="G252" s="16">
        <v>750</v>
      </c>
      <c r="H252" s="16">
        <v>570</v>
      </c>
      <c r="I252" s="3">
        <f>Inputs_refs!$B$1-A252</f>
        <v>62.5</v>
      </c>
      <c r="J252" s="9">
        <f t="shared" si="64"/>
        <v>-0.10666666666666667</v>
      </c>
      <c r="K252" s="10">
        <f t="shared" si="65"/>
        <v>0.89333333333333331</v>
      </c>
      <c r="L252" s="11">
        <f t="shared" si="66"/>
        <v>-80</v>
      </c>
      <c r="N252" s="9">
        <f t="shared" si="67"/>
        <v>0.24</v>
      </c>
      <c r="O252" s="12">
        <f t="shared" si="68"/>
        <v>0.76</v>
      </c>
      <c r="P252" s="11">
        <f t="shared" si="69"/>
        <v>-180</v>
      </c>
      <c r="R252" s="35">
        <f t="shared" si="70"/>
        <v>-2600</v>
      </c>
      <c r="S252" s="62">
        <f t="shared" si="71"/>
        <v>-0.17333333333333334</v>
      </c>
      <c r="V252" s="13"/>
      <c r="W252" s="11">
        <f t="shared" si="72"/>
        <v>556.63536711538677</v>
      </c>
      <c r="X252" s="11">
        <f t="shared" si="73"/>
        <v>-2.3446724358970578E-2</v>
      </c>
      <c r="Z252" s="35">
        <f t="shared" si="74"/>
        <v>-2766.8074457694474</v>
      </c>
      <c r="AA252" s="44">
        <f t="shared" si="75"/>
        <v>-0.18445382971796317</v>
      </c>
      <c r="AB252" s="9">
        <f t="shared" si="76"/>
        <v>-6.0288780133399701E-2</v>
      </c>
      <c r="AC252" s="9"/>
      <c r="AD252" s="17">
        <f t="shared" si="77"/>
        <v>-6.0288780133399701E-2</v>
      </c>
      <c r="AE252" s="102">
        <f t="shared" si="78"/>
        <v>1.1120496384629835E-2</v>
      </c>
      <c r="AF252" s="18">
        <f t="shared" si="79"/>
        <v>0.14925373134328357</v>
      </c>
      <c r="AG252" s="9">
        <f t="shared" si="80"/>
        <v>8.049495478691604E-3</v>
      </c>
    </row>
    <row r="253" spans="1:33" x14ac:dyDescent="0.2">
      <c r="A253" s="16">
        <v>1959</v>
      </c>
      <c r="B253" s="16">
        <v>17500</v>
      </c>
      <c r="C253" s="16">
        <v>0.04</v>
      </c>
      <c r="D253" s="16">
        <v>0.03</v>
      </c>
      <c r="E253" s="16">
        <v>1040</v>
      </c>
      <c r="F253" s="16">
        <v>940</v>
      </c>
      <c r="G253" s="16">
        <v>1040</v>
      </c>
      <c r="H253" s="16">
        <v>810</v>
      </c>
      <c r="I253" s="3">
        <f>Inputs_refs!$B$1-A253</f>
        <v>62.5</v>
      </c>
      <c r="J253" s="9">
        <f t="shared" si="64"/>
        <v>-9.6153846153846159E-2</v>
      </c>
      <c r="K253" s="10">
        <f t="shared" si="65"/>
        <v>0.90384615384615385</v>
      </c>
      <c r="L253" s="11">
        <f t="shared" si="66"/>
        <v>-100</v>
      </c>
      <c r="N253" s="9">
        <f t="shared" si="67"/>
        <v>0.22115384615384615</v>
      </c>
      <c r="O253" s="12">
        <f t="shared" si="68"/>
        <v>0.77884615384615385</v>
      </c>
      <c r="P253" s="11">
        <f t="shared" si="69"/>
        <v>-230</v>
      </c>
      <c r="R253" s="35">
        <f t="shared" si="70"/>
        <v>-3300</v>
      </c>
      <c r="S253" s="62">
        <f t="shared" si="71"/>
        <v>-0.15865384615384615</v>
      </c>
      <c r="V253" s="13"/>
      <c r="W253" s="11">
        <f t="shared" si="72"/>
        <v>780.95111207233367</v>
      </c>
      <c r="X253" s="11">
        <f t="shared" si="73"/>
        <v>-3.5862824602057197E-2</v>
      </c>
      <c r="Z253" s="35">
        <f t="shared" si="74"/>
        <v>-3637.0134313780291</v>
      </c>
      <c r="AA253" s="44">
        <f t="shared" si="75"/>
        <v>-0.17485641497009755</v>
      </c>
      <c r="AB253" s="9">
        <f t="shared" si="76"/>
        <v>-9.2662135495699266E-2</v>
      </c>
      <c r="AC253" s="9"/>
      <c r="AD253" s="17">
        <f t="shared" si="77"/>
        <v>-9.2662135495699266E-2</v>
      </c>
      <c r="AE253" s="102">
        <f t="shared" si="78"/>
        <v>1.62025688162514E-2</v>
      </c>
      <c r="AF253" s="18">
        <f t="shared" si="79"/>
        <v>0.13829787234042554</v>
      </c>
      <c r="AG253" s="9">
        <f t="shared" si="80"/>
        <v>7.4146561778001274E-3</v>
      </c>
    </row>
    <row r="254" spans="1:33" x14ac:dyDescent="0.2">
      <c r="A254" s="16">
        <v>1959</v>
      </c>
      <c r="B254" s="16">
        <v>22500</v>
      </c>
      <c r="C254" s="16">
        <v>0.04</v>
      </c>
      <c r="D254" s="16">
        <v>0.03</v>
      </c>
      <c r="E254" s="16">
        <v>1350</v>
      </c>
      <c r="F254" s="16">
        <v>1210</v>
      </c>
      <c r="G254" s="16">
        <v>1350</v>
      </c>
      <c r="H254" s="16">
        <v>1040</v>
      </c>
      <c r="I254" s="3">
        <f>Inputs_refs!$B$1-A254</f>
        <v>62.5</v>
      </c>
      <c r="J254" s="9">
        <f t="shared" si="64"/>
        <v>-0.1037037037037037</v>
      </c>
      <c r="K254" s="10">
        <f t="shared" si="65"/>
        <v>0.89629629629629626</v>
      </c>
      <c r="L254" s="11">
        <f t="shared" si="66"/>
        <v>-140</v>
      </c>
      <c r="N254" s="9">
        <f t="shared" si="67"/>
        <v>0.22962962962962963</v>
      </c>
      <c r="O254" s="12">
        <f t="shared" si="68"/>
        <v>0.77037037037037037</v>
      </c>
      <c r="P254" s="11">
        <f t="shared" si="69"/>
        <v>-310</v>
      </c>
      <c r="R254" s="35">
        <f t="shared" si="70"/>
        <v>-4500</v>
      </c>
      <c r="S254" s="62">
        <f t="shared" si="71"/>
        <v>-0.16666666666666666</v>
      </c>
      <c r="V254" s="13"/>
      <c r="W254" s="11">
        <f t="shared" si="72"/>
        <v>1005.2668570292806</v>
      </c>
      <c r="X254" s="11">
        <f t="shared" si="73"/>
        <v>-3.3397252856460988E-2</v>
      </c>
      <c r="Z254" s="35">
        <f t="shared" si="74"/>
        <v>-4907.2194169866125</v>
      </c>
      <c r="AA254" s="44">
        <f t="shared" si="75"/>
        <v>-0.18174886729580048</v>
      </c>
      <c r="AB254" s="9">
        <f t="shared" si="76"/>
        <v>-8.2983739340653867E-2</v>
      </c>
      <c r="AC254" s="9"/>
      <c r="AD254" s="17">
        <f t="shared" si="77"/>
        <v>-8.2983739340653867E-2</v>
      </c>
      <c r="AE254" s="102">
        <f t="shared" si="78"/>
        <v>1.5082200629133818E-2</v>
      </c>
      <c r="AF254" s="18">
        <f t="shared" si="79"/>
        <v>0.14049586776859505</v>
      </c>
      <c r="AG254" s="9">
        <f t="shared" si="80"/>
        <v>7.5414021691415645E-3</v>
      </c>
    </row>
    <row r="255" spans="1:33" x14ac:dyDescent="0.2">
      <c r="A255" s="16">
        <v>1959</v>
      </c>
      <c r="B255" s="16">
        <v>27500</v>
      </c>
      <c r="C255" s="16">
        <v>0.04</v>
      </c>
      <c r="D255" s="16">
        <v>0.03</v>
      </c>
      <c r="E255" s="16">
        <v>1650</v>
      </c>
      <c r="F255" s="16">
        <v>1490</v>
      </c>
      <c r="G255" s="16">
        <v>1650</v>
      </c>
      <c r="H255" s="16">
        <v>1280</v>
      </c>
      <c r="I255" s="3">
        <f>Inputs_refs!$B$1-A255</f>
        <v>62.5</v>
      </c>
      <c r="J255" s="9">
        <f t="shared" si="64"/>
        <v>-9.696969696969697E-2</v>
      </c>
      <c r="K255" s="10">
        <f t="shared" si="65"/>
        <v>0.90303030303030307</v>
      </c>
      <c r="L255" s="11">
        <f t="shared" si="66"/>
        <v>-160</v>
      </c>
      <c r="N255" s="9">
        <f t="shared" si="67"/>
        <v>0.22424242424242424</v>
      </c>
      <c r="O255" s="12">
        <f t="shared" si="68"/>
        <v>0.77575757575757576</v>
      </c>
      <c r="P255" s="11">
        <f t="shared" si="69"/>
        <v>-370</v>
      </c>
      <c r="R255" s="35">
        <f t="shared" si="70"/>
        <v>-5300</v>
      </c>
      <c r="S255" s="62">
        <f t="shared" si="71"/>
        <v>-0.16060606060606061</v>
      </c>
      <c r="V255" s="13"/>
      <c r="W255" s="11">
        <f t="shared" si="72"/>
        <v>1237.8905925401884</v>
      </c>
      <c r="X255" s="11">
        <f t="shared" si="73"/>
        <v>-3.2897974577977787E-2</v>
      </c>
      <c r="Z255" s="35">
        <f t="shared" si="74"/>
        <v>-5794.8404390992146</v>
      </c>
      <c r="AA255" s="44">
        <f t="shared" si="75"/>
        <v>-0.17560122542724893</v>
      </c>
      <c r="AB255" s="9">
        <f t="shared" si="76"/>
        <v>-8.539328119552772E-2</v>
      </c>
      <c r="AC255" s="9"/>
      <c r="AD255" s="17">
        <f t="shared" si="77"/>
        <v>-8.539328119552772E-2</v>
      </c>
      <c r="AE255" s="102">
        <f t="shared" si="78"/>
        <v>1.4995164821188317E-2</v>
      </c>
      <c r="AF255" s="18">
        <f t="shared" si="79"/>
        <v>0.14093959731543623</v>
      </c>
      <c r="AG255" s="9">
        <f t="shared" si="80"/>
        <v>7.5670268995177148E-3</v>
      </c>
    </row>
    <row r="256" spans="1:33" x14ac:dyDescent="0.2">
      <c r="A256" s="16">
        <v>1959</v>
      </c>
      <c r="B256" s="16">
        <v>32500</v>
      </c>
      <c r="C256" s="16">
        <v>0.04</v>
      </c>
      <c r="D256" s="16">
        <v>0.03</v>
      </c>
      <c r="E256" s="16">
        <v>1950</v>
      </c>
      <c r="F256" s="16">
        <v>1760</v>
      </c>
      <c r="G256" s="16">
        <v>1950</v>
      </c>
      <c r="H256" s="16">
        <v>1520</v>
      </c>
      <c r="I256" s="3">
        <f>Inputs_refs!$B$1-A256</f>
        <v>62.5</v>
      </c>
      <c r="J256" s="9">
        <f t="shared" si="64"/>
        <v>-9.7435897435897437E-2</v>
      </c>
      <c r="K256" s="10">
        <f t="shared" si="65"/>
        <v>0.90256410256410258</v>
      </c>
      <c r="L256" s="11">
        <f t="shared" si="66"/>
        <v>-190</v>
      </c>
      <c r="N256" s="9">
        <f t="shared" si="67"/>
        <v>0.22051282051282051</v>
      </c>
      <c r="O256" s="12">
        <f t="shared" si="68"/>
        <v>0.77948717948717949</v>
      </c>
      <c r="P256" s="11">
        <f t="shared" si="69"/>
        <v>-430</v>
      </c>
      <c r="R256" s="35">
        <f t="shared" si="70"/>
        <v>-6200</v>
      </c>
      <c r="S256" s="62">
        <f t="shared" si="71"/>
        <v>-0.15897435897435896</v>
      </c>
      <c r="V256" s="13"/>
      <c r="W256" s="11">
        <f t="shared" si="72"/>
        <v>1462.2063374971353</v>
      </c>
      <c r="X256" s="11">
        <f t="shared" si="73"/>
        <v>-3.8022146383463594E-2</v>
      </c>
      <c r="Z256" s="35">
        <f t="shared" si="74"/>
        <v>-6865.0464247078016</v>
      </c>
      <c r="AA256" s="44">
        <f t="shared" si="75"/>
        <v>-0.17602683140276415</v>
      </c>
      <c r="AB256" s="9">
        <f t="shared" si="76"/>
        <v>-9.6874279293181639E-2</v>
      </c>
      <c r="AC256" s="9"/>
      <c r="AD256" s="17">
        <f t="shared" si="77"/>
        <v>-9.6874279293181639E-2</v>
      </c>
      <c r="AE256" s="102">
        <f t="shared" si="78"/>
        <v>1.7052472428405185E-2</v>
      </c>
      <c r="AF256" s="18">
        <f t="shared" si="79"/>
        <v>0.13636363636363635</v>
      </c>
      <c r="AG256" s="9">
        <f t="shared" si="80"/>
        <v>7.3033735096418306E-3</v>
      </c>
    </row>
    <row r="257" spans="1:33" x14ac:dyDescent="0.2">
      <c r="A257" s="16">
        <v>1959</v>
      </c>
      <c r="B257" s="16">
        <v>37500</v>
      </c>
      <c r="C257" s="16">
        <v>0.04</v>
      </c>
      <c r="D257" s="16">
        <v>0.03</v>
      </c>
      <c r="E257" s="16">
        <v>2260</v>
      </c>
      <c r="F257" s="16">
        <v>2020</v>
      </c>
      <c r="G257" s="16">
        <v>2260</v>
      </c>
      <c r="H257" s="16">
        <v>1740</v>
      </c>
      <c r="I257" s="3">
        <f>Inputs_refs!$B$1-A257</f>
        <v>62.5</v>
      </c>
      <c r="J257" s="9">
        <f t="shared" si="64"/>
        <v>-0.10619469026548672</v>
      </c>
      <c r="K257" s="10">
        <f t="shared" si="65"/>
        <v>0.89380530973451322</v>
      </c>
      <c r="L257" s="11">
        <f t="shared" si="66"/>
        <v>-240</v>
      </c>
      <c r="N257" s="9">
        <f t="shared" si="67"/>
        <v>0.23008849557522124</v>
      </c>
      <c r="O257" s="12">
        <f t="shared" si="68"/>
        <v>0.76991150442477874</v>
      </c>
      <c r="P257" s="11">
        <f t="shared" si="69"/>
        <v>-520</v>
      </c>
      <c r="R257" s="35">
        <f t="shared" si="70"/>
        <v>-7600</v>
      </c>
      <c r="S257" s="62">
        <f t="shared" si="71"/>
        <v>-0.16814159292035399</v>
      </c>
      <c r="V257" s="13"/>
      <c r="W257" s="11">
        <f t="shared" si="72"/>
        <v>1678.2140919001213</v>
      </c>
      <c r="X257" s="11">
        <f t="shared" si="73"/>
        <v>-3.5509142586137195E-2</v>
      </c>
      <c r="Z257" s="35">
        <f t="shared" si="74"/>
        <v>-8317.8373738123628</v>
      </c>
      <c r="AA257" s="44">
        <f t="shared" si="75"/>
        <v>-0.18402295074806113</v>
      </c>
      <c r="AB257" s="9">
        <f t="shared" si="76"/>
        <v>-8.6300962804632494E-2</v>
      </c>
      <c r="AC257" s="9"/>
      <c r="AD257" s="17">
        <f t="shared" si="77"/>
        <v>-8.6300962804632494E-2</v>
      </c>
      <c r="AE257" s="102">
        <f t="shared" si="78"/>
        <v>1.5881357827707138E-2</v>
      </c>
      <c r="AF257" s="18">
        <f t="shared" si="79"/>
        <v>0.13861386138613863</v>
      </c>
      <c r="AG257" s="9">
        <f t="shared" si="80"/>
        <v>7.4328585664619196E-3</v>
      </c>
    </row>
    <row r="258" spans="1:33" x14ac:dyDescent="0.2">
      <c r="A258" s="16">
        <v>1959</v>
      </c>
      <c r="B258" s="16">
        <v>42500</v>
      </c>
      <c r="C258" s="16">
        <v>0.04</v>
      </c>
      <c r="D258" s="16">
        <v>0.03</v>
      </c>
      <c r="E258" s="16">
        <v>2550</v>
      </c>
      <c r="F258" s="16">
        <v>2160</v>
      </c>
      <c r="G258" s="16">
        <v>2550</v>
      </c>
      <c r="H258" s="16">
        <v>1880</v>
      </c>
      <c r="I258" s="3">
        <f>Inputs_refs!$B$1-A258</f>
        <v>62.5</v>
      </c>
      <c r="J258" s="9">
        <f t="shared" si="64"/>
        <v>-0.15294117647058825</v>
      </c>
      <c r="K258" s="10">
        <f t="shared" si="65"/>
        <v>0.84705882352941175</v>
      </c>
      <c r="L258" s="11">
        <f t="shared" si="66"/>
        <v>-390</v>
      </c>
      <c r="N258" s="9">
        <f t="shared" si="67"/>
        <v>0.2627450980392157</v>
      </c>
      <c r="O258" s="12">
        <f t="shared" si="68"/>
        <v>0.73725490196078436</v>
      </c>
      <c r="P258" s="11">
        <f t="shared" si="69"/>
        <v>-670</v>
      </c>
      <c r="R258" s="35">
        <f t="shared" si="70"/>
        <v>-10600</v>
      </c>
      <c r="S258" s="62">
        <f t="shared" si="71"/>
        <v>-0.20784313725490197</v>
      </c>
      <c r="V258" s="13"/>
      <c r="W258" s="11">
        <f t="shared" si="72"/>
        <v>1794.5259596555752</v>
      </c>
      <c r="X258" s="11">
        <f t="shared" si="73"/>
        <v>-4.5464915076821696E-2</v>
      </c>
      <c r="Z258" s="35">
        <f t="shared" si="74"/>
        <v>-11561.64788486866</v>
      </c>
      <c r="AA258" s="44">
        <f t="shared" si="75"/>
        <v>-0.22669897813467962</v>
      </c>
      <c r="AB258" s="9">
        <f t="shared" si="76"/>
        <v>-8.3175676551023453E-2</v>
      </c>
      <c r="AC258" s="9"/>
      <c r="AD258" s="17">
        <f t="shared" si="77"/>
        <v>-8.3175676551023453E-2</v>
      </c>
      <c r="AE258" s="102">
        <f t="shared" si="78"/>
        <v>1.8855840879777652E-2</v>
      </c>
      <c r="AF258" s="18">
        <f t="shared" si="79"/>
        <v>0.12962962962962962</v>
      </c>
      <c r="AG258" s="9">
        <f t="shared" si="80"/>
        <v>6.9177834511883196E-3</v>
      </c>
    </row>
    <row r="259" spans="1:33" x14ac:dyDescent="0.2">
      <c r="A259" s="16">
        <v>1959</v>
      </c>
      <c r="B259" s="16">
        <v>47500</v>
      </c>
      <c r="C259" s="16">
        <v>0.04</v>
      </c>
      <c r="D259" s="16">
        <v>0.03</v>
      </c>
      <c r="E259" s="16">
        <v>2860</v>
      </c>
      <c r="F259" s="16">
        <v>2300</v>
      </c>
      <c r="G259" s="16">
        <v>2860</v>
      </c>
      <c r="H259" s="16">
        <v>2020</v>
      </c>
      <c r="I259" s="3">
        <f>Inputs_refs!$B$1-A259</f>
        <v>62.5</v>
      </c>
      <c r="J259" s="9">
        <f t="shared" ref="J259:J311" si="81">-(E259-F259)/E259</f>
        <v>-0.19580419580419581</v>
      </c>
      <c r="K259" s="10">
        <f t="shared" ref="K259:K311" si="82">F259/E259</f>
        <v>0.80419580419580416</v>
      </c>
      <c r="L259" s="11">
        <f t="shared" ref="L259:L311" si="83">F259-E259</f>
        <v>-560</v>
      </c>
      <c r="N259" s="9">
        <f t="shared" ref="N259:N311" si="84">(G259-H259)/G259</f>
        <v>0.2937062937062937</v>
      </c>
      <c r="O259" s="12">
        <f t="shared" ref="O259:O311" si="85">H259/G259</f>
        <v>0.70629370629370625</v>
      </c>
      <c r="P259" s="11">
        <f t="shared" ref="P259:P311" si="86">H259-G259</f>
        <v>-840</v>
      </c>
      <c r="R259" s="35">
        <f t="shared" ref="R259:R311" si="87">20*(L259+P259)/2</f>
        <v>-14000</v>
      </c>
      <c r="S259" s="62">
        <f t="shared" ref="S259:S311" si="88">(R259)/(E259*20)</f>
        <v>-0.24475524475524477</v>
      </c>
      <c r="V259" s="13"/>
      <c r="W259" s="11">
        <f t="shared" ref="W259:W311" si="89">F259*$V$2^(19)</f>
        <v>1910.8378274110291</v>
      </c>
      <c r="X259" s="11">
        <f t="shared" ref="X259:X311" si="90">(W259-H259)/H259</f>
        <v>-5.4040679499490527E-2</v>
      </c>
      <c r="Z259" s="35">
        <f t="shared" ref="Z259:Z311" si="91">-(E259*20-F259*(1-$V$2^(20))/(1-$V$2))</f>
        <v>-15205.458395924965</v>
      </c>
      <c r="AA259" s="44">
        <f t="shared" ref="AA259:AA311" si="92">(Z259)/(E259*20)</f>
        <v>-0.26582969223645042</v>
      </c>
      <c r="AB259" s="9">
        <f t="shared" ref="AB259:AB311" si="93">(R259-Z259)/Z259</f>
        <v>-7.9278004288777348E-2</v>
      </c>
      <c r="AC259" s="9"/>
      <c r="AD259" s="17">
        <f t="shared" ref="AD259:AD311" si="94">(R259-Z259)/Z259</f>
        <v>-7.9278004288777348E-2</v>
      </c>
      <c r="AE259" s="102">
        <f t="shared" ref="AE259:AE311" si="95">S259-AA259</f>
        <v>2.1074447481205655E-2</v>
      </c>
      <c r="AF259" s="18">
        <f t="shared" ref="AF259:AF311" si="96">(F259-H259)/F259</f>
        <v>0.12173913043478261</v>
      </c>
      <c r="AG259" s="9">
        <f t="shared" ref="AG259:AG311" si="97">1-(1-AF259)^(1/20)</f>
        <v>6.4695622562768174E-3</v>
      </c>
    </row>
    <row r="260" spans="1:33" x14ac:dyDescent="0.2">
      <c r="A260" s="16">
        <v>1959</v>
      </c>
      <c r="B260" s="16">
        <v>52500</v>
      </c>
      <c r="C260" s="16">
        <v>0.04</v>
      </c>
      <c r="D260" s="16">
        <v>0.03</v>
      </c>
      <c r="E260" s="16">
        <v>3150</v>
      </c>
      <c r="F260" s="16">
        <v>2430</v>
      </c>
      <c r="G260" s="16">
        <v>3150</v>
      </c>
      <c r="H260" s="16">
        <v>2150</v>
      </c>
      <c r="I260" s="3">
        <f>Inputs_refs!$B$1-A260</f>
        <v>62.5</v>
      </c>
      <c r="J260" s="9">
        <f t="shared" si="81"/>
        <v>-0.22857142857142856</v>
      </c>
      <c r="K260" s="10">
        <f t="shared" si="82"/>
        <v>0.77142857142857146</v>
      </c>
      <c r="L260" s="11">
        <f t="shared" si="83"/>
        <v>-720</v>
      </c>
      <c r="N260" s="9">
        <f t="shared" si="84"/>
        <v>0.31746031746031744</v>
      </c>
      <c r="O260" s="12">
        <f t="shared" si="85"/>
        <v>0.68253968253968256</v>
      </c>
      <c r="P260" s="11">
        <f t="shared" si="86"/>
        <v>-1000</v>
      </c>
      <c r="R260" s="35">
        <f t="shared" si="87"/>
        <v>-17200</v>
      </c>
      <c r="S260" s="62">
        <f t="shared" si="88"/>
        <v>-0.27301587301587299</v>
      </c>
      <c r="V260" s="13"/>
      <c r="W260" s="11">
        <f t="shared" si="89"/>
        <v>2018.8417046125221</v>
      </c>
      <c r="X260" s="11">
        <f t="shared" si="90"/>
        <v>-6.1003858319757159E-2</v>
      </c>
      <c r="Z260" s="35">
        <f t="shared" si="91"/>
        <v>-18631.853870477244</v>
      </c>
      <c r="AA260" s="44">
        <f t="shared" si="92"/>
        <v>-0.29574371222979751</v>
      </c>
      <c r="AB260" s="9">
        <f t="shared" si="93"/>
        <v>-7.684977997525308E-2</v>
      </c>
      <c r="AC260" s="9"/>
      <c r="AD260" s="17">
        <f t="shared" si="94"/>
        <v>-7.684977997525308E-2</v>
      </c>
      <c r="AE260" s="102">
        <f t="shared" si="95"/>
        <v>2.2727839213924517E-2</v>
      </c>
      <c r="AF260" s="18">
        <f t="shared" si="96"/>
        <v>0.11522633744855967</v>
      </c>
      <c r="AG260" s="9">
        <f t="shared" si="97"/>
        <v>6.1024745618964982E-3</v>
      </c>
    </row>
    <row r="261" spans="1:33" x14ac:dyDescent="0.2">
      <c r="A261" s="16">
        <v>1959</v>
      </c>
      <c r="B261" s="16">
        <v>57500</v>
      </c>
      <c r="C261" s="16">
        <v>0.04</v>
      </c>
      <c r="D261" s="16">
        <v>0.03</v>
      </c>
      <c r="E261" s="16">
        <v>3460</v>
      </c>
      <c r="F261" s="16">
        <v>2570</v>
      </c>
      <c r="G261" s="16">
        <v>3460</v>
      </c>
      <c r="H261" s="16">
        <v>2290</v>
      </c>
      <c r="I261" s="3">
        <f>Inputs_refs!$B$1-A261</f>
        <v>62.5</v>
      </c>
      <c r="J261" s="9">
        <f t="shared" si="81"/>
        <v>-0.25722543352601157</v>
      </c>
      <c r="K261" s="10">
        <f t="shared" si="82"/>
        <v>0.74277456647398843</v>
      </c>
      <c r="L261" s="11">
        <f t="shared" si="83"/>
        <v>-890</v>
      </c>
      <c r="N261" s="9">
        <f t="shared" si="84"/>
        <v>0.33815028901734107</v>
      </c>
      <c r="O261" s="12">
        <f t="shared" si="85"/>
        <v>0.66184971098265899</v>
      </c>
      <c r="P261" s="11">
        <f t="shared" si="86"/>
        <v>-1170</v>
      </c>
      <c r="R261" s="35">
        <f t="shared" si="87"/>
        <v>-20600</v>
      </c>
      <c r="S261" s="62">
        <f t="shared" si="88"/>
        <v>-0.29768786127167629</v>
      </c>
      <c r="V261" s="13"/>
      <c r="W261" s="11">
        <f t="shared" si="89"/>
        <v>2135.1535723679763</v>
      </c>
      <c r="X261" s="11">
        <f t="shared" si="90"/>
        <v>-6.7618527350228705E-2</v>
      </c>
      <c r="Z261" s="35">
        <f t="shared" si="91"/>
        <v>-22275.664381533548</v>
      </c>
      <c r="AA261" s="44">
        <f t="shared" si="92"/>
        <v>-0.32190266447302818</v>
      </c>
      <c r="AB261" s="9">
        <f t="shared" si="93"/>
        <v>-7.5223991205517912E-2</v>
      </c>
      <c r="AC261" s="9"/>
      <c r="AD261" s="17">
        <f t="shared" si="94"/>
        <v>-7.5223991205517912E-2</v>
      </c>
      <c r="AE261" s="102">
        <f t="shared" si="95"/>
        <v>2.4214803201351887E-2</v>
      </c>
      <c r="AF261" s="18">
        <f t="shared" si="96"/>
        <v>0.10894941634241245</v>
      </c>
      <c r="AG261" s="9">
        <f t="shared" si="97"/>
        <v>5.7511027943573101E-3</v>
      </c>
    </row>
    <row r="262" spans="1:33" x14ac:dyDescent="0.2">
      <c r="A262" s="16">
        <v>1959</v>
      </c>
      <c r="B262" s="16">
        <v>62500</v>
      </c>
      <c r="C262" s="16">
        <v>0.04</v>
      </c>
      <c r="D262" s="16">
        <v>0.03</v>
      </c>
      <c r="E262" s="16">
        <v>3600</v>
      </c>
      <c r="F262" s="16">
        <v>2680</v>
      </c>
      <c r="G262" s="16">
        <v>3600</v>
      </c>
      <c r="H262" s="16">
        <v>2400</v>
      </c>
      <c r="I262" s="3">
        <f>Inputs_refs!$B$1-A262</f>
        <v>62.5</v>
      </c>
      <c r="J262" s="9">
        <f t="shared" si="81"/>
        <v>-0.25555555555555554</v>
      </c>
      <c r="K262" s="10">
        <f t="shared" si="82"/>
        <v>0.74444444444444446</v>
      </c>
      <c r="L262" s="11">
        <f t="shared" si="83"/>
        <v>-920</v>
      </c>
      <c r="N262" s="9">
        <f t="shared" si="84"/>
        <v>0.33333333333333331</v>
      </c>
      <c r="O262" s="12">
        <f t="shared" si="85"/>
        <v>0.66666666666666663</v>
      </c>
      <c r="P262" s="11">
        <f t="shared" si="86"/>
        <v>-1200</v>
      </c>
      <c r="R262" s="35">
        <f t="shared" si="87"/>
        <v>-21200</v>
      </c>
      <c r="S262" s="62">
        <f t="shared" si="88"/>
        <v>-0.29444444444444445</v>
      </c>
      <c r="V262" s="13"/>
      <c r="W262" s="11">
        <f t="shared" si="89"/>
        <v>2226.5414684615471</v>
      </c>
      <c r="X262" s="11">
        <f t="shared" si="90"/>
        <v>-7.227438814102205E-2</v>
      </c>
      <c r="Z262" s="35">
        <f t="shared" si="91"/>
        <v>-23067.22978307779</v>
      </c>
      <c r="AA262" s="44">
        <f t="shared" si="92"/>
        <v>-0.32037819143163598</v>
      </c>
      <c r="AB262" s="9">
        <f t="shared" si="93"/>
        <v>-8.0947291921789274E-2</v>
      </c>
      <c r="AC262" s="9"/>
      <c r="AD262" s="17">
        <f t="shared" si="94"/>
        <v>-8.0947291921789274E-2</v>
      </c>
      <c r="AE262" s="102">
        <f t="shared" si="95"/>
        <v>2.593374698719153E-2</v>
      </c>
      <c r="AF262" s="18">
        <f t="shared" si="96"/>
        <v>0.1044776119402985</v>
      </c>
      <c r="AG262" s="9">
        <f t="shared" si="97"/>
        <v>5.5022099459408613E-3</v>
      </c>
    </row>
    <row r="263" spans="1:33" x14ac:dyDescent="0.2">
      <c r="A263" s="16">
        <v>1959</v>
      </c>
      <c r="B263" s="16">
        <v>67500</v>
      </c>
      <c r="C263" s="16">
        <v>0.04</v>
      </c>
      <c r="D263" s="16">
        <v>0.03</v>
      </c>
      <c r="E263" s="16">
        <v>3690</v>
      </c>
      <c r="F263" s="16">
        <v>2770</v>
      </c>
      <c r="G263" s="16">
        <v>3690</v>
      </c>
      <c r="H263" s="16">
        <v>2490</v>
      </c>
      <c r="I263" s="3">
        <f>Inputs_refs!$B$1-A263</f>
        <v>62.5</v>
      </c>
      <c r="J263" s="9">
        <f t="shared" si="81"/>
        <v>-0.24932249322493225</v>
      </c>
      <c r="K263" s="10">
        <f t="shared" si="82"/>
        <v>0.75067750677506773</v>
      </c>
      <c r="L263" s="11">
        <f t="shared" si="83"/>
        <v>-920</v>
      </c>
      <c r="N263" s="9">
        <f t="shared" si="84"/>
        <v>0.32520325203252032</v>
      </c>
      <c r="O263" s="12">
        <f t="shared" si="85"/>
        <v>0.67479674796747968</v>
      </c>
      <c r="P263" s="11">
        <f t="shared" si="86"/>
        <v>-1200</v>
      </c>
      <c r="R263" s="35">
        <f t="shared" si="87"/>
        <v>-21200</v>
      </c>
      <c r="S263" s="62">
        <f t="shared" si="88"/>
        <v>-0.2872628726287263</v>
      </c>
      <c r="V263" s="13"/>
      <c r="W263" s="11">
        <f t="shared" si="89"/>
        <v>2301.313383447196</v>
      </c>
      <c r="X263" s="11">
        <f t="shared" si="90"/>
        <v>-7.577775765172852E-2</v>
      </c>
      <c r="Z263" s="35">
        <f t="shared" si="91"/>
        <v>-23223.965111613979</v>
      </c>
      <c r="AA263" s="44">
        <f t="shared" si="92"/>
        <v>-0.31468787414111082</v>
      </c>
      <c r="AB263" s="9">
        <f t="shared" si="93"/>
        <v>-8.7149851538565345E-2</v>
      </c>
      <c r="AC263" s="9"/>
      <c r="AD263" s="17">
        <f t="shared" si="94"/>
        <v>-8.7149851538565345E-2</v>
      </c>
      <c r="AE263" s="102">
        <f t="shared" si="95"/>
        <v>2.7425001512384528E-2</v>
      </c>
      <c r="AF263" s="18">
        <f t="shared" si="96"/>
        <v>0.10108303249097472</v>
      </c>
      <c r="AG263" s="9">
        <f t="shared" si="97"/>
        <v>5.3140606439737725E-3</v>
      </c>
    </row>
    <row r="264" spans="1:33" x14ac:dyDescent="0.2">
      <c r="A264" s="16">
        <v>1959</v>
      </c>
      <c r="B264" s="16">
        <v>72500</v>
      </c>
      <c r="C264" s="16">
        <v>0.04</v>
      </c>
      <c r="D264" s="16">
        <v>0.03</v>
      </c>
      <c r="E264" s="16">
        <v>3780</v>
      </c>
      <c r="F264" s="16">
        <v>2860</v>
      </c>
      <c r="G264" s="16">
        <v>3780</v>
      </c>
      <c r="H264" s="16">
        <v>2580</v>
      </c>
      <c r="I264" s="3">
        <f>Inputs_refs!$B$1-A264</f>
        <v>62.5</v>
      </c>
      <c r="J264" s="9">
        <f t="shared" si="81"/>
        <v>-0.24338624338624337</v>
      </c>
      <c r="K264" s="10">
        <f t="shared" si="82"/>
        <v>0.75661375661375663</v>
      </c>
      <c r="L264" s="11">
        <f t="shared" si="83"/>
        <v>-920</v>
      </c>
      <c r="N264" s="9">
        <f t="shared" si="84"/>
        <v>0.31746031746031744</v>
      </c>
      <c r="O264" s="12">
        <f t="shared" si="85"/>
        <v>0.68253968253968256</v>
      </c>
      <c r="P264" s="11">
        <f t="shared" si="86"/>
        <v>-1200</v>
      </c>
      <c r="R264" s="35">
        <f t="shared" si="87"/>
        <v>-21200</v>
      </c>
      <c r="S264" s="62">
        <f t="shared" si="88"/>
        <v>-0.28042328042328041</v>
      </c>
      <c r="V264" s="13"/>
      <c r="W264" s="11">
        <f t="shared" si="89"/>
        <v>2376.0852984328449</v>
      </c>
      <c r="X264" s="11">
        <f t="shared" si="90"/>
        <v>-7.903670603378106E-2</v>
      </c>
      <c r="Z264" s="35">
        <f t="shared" si="91"/>
        <v>-23380.700440150176</v>
      </c>
      <c r="AA264" s="44">
        <f t="shared" si="92"/>
        <v>-0.30926852434061081</v>
      </c>
      <c r="AB264" s="9">
        <f t="shared" si="93"/>
        <v>-9.3269251951297372E-2</v>
      </c>
      <c r="AC264" s="9"/>
      <c r="AD264" s="17">
        <f t="shared" si="94"/>
        <v>-9.3269251951297372E-2</v>
      </c>
      <c r="AE264" s="102">
        <f t="shared" si="95"/>
        <v>2.8845243917330399E-2</v>
      </c>
      <c r="AF264" s="18">
        <f t="shared" si="96"/>
        <v>9.7902097902097904E-2</v>
      </c>
      <c r="AG264" s="9">
        <f t="shared" si="97"/>
        <v>5.1383645026484848E-3</v>
      </c>
    </row>
    <row r="265" spans="1:33" x14ac:dyDescent="0.2">
      <c r="A265" s="16">
        <v>1959</v>
      </c>
      <c r="B265" s="16">
        <v>77500</v>
      </c>
      <c r="C265" s="16">
        <v>0.04</v>
      </c>
      <c r="D265" s="16">
        <v>0.03</v>
      </c>
      <c r="E265" s="16">
        <v>3870</v>
      </c>
      <c r="F265" s="16">
        <v>2950</v>
      </c>
      <c r="G265" s="16">
        <v>3870</v>
      </c>
      <c r="H265" s="16">
        <v>2670</v>
      </c>
      <c r="I265" s="3">
        <f>Inputs_refs!$B$1-A265</f>
        <v>62.5</v>
      </c>
      <c r="J265" s="9">
        <f t="shared" si="81"/>
        <v>-0.23772609819121446</v>
      </c>
      <c r="K265" s="10">
        <f t="shared" si="82"/>
        <v>0.76227390180878551</v>
      </c>
      <c r="L265" s="11">
        <f t="shared" si="83"/>
        <v>-920</v>
      </c>
      <c r="N265" s="9">
        <f t="shared" si="84"/>
        <v>0.31007751937984496</v>
      </c>
      <c r="O265" s="12">
        <f t="shared" si="85"/>
        <v>0.68992248062015504</v>
      </c>
      <c r="P265" s="11">
        <f t="shared" si="86"/>
        <v>-1200</v>
      </c>
      <c r="R265" s="35">
        <f t="shared" si="87"/>
        <v>-21200</v>
      </c>
      <c r="S265" s="62">
        <f t="shared" si="88"/>
        <v>-0.27390180878552972</v>
      </c>
      <c r="V265" s="13"/>
      <c r="W265" s="11">
        <f t="shared" si="89"/>
        <v>2450.8572134184942</v>
      </c>
      <c r="X265" s="11">
        <f t="shared" si="90"/>
        <v>-8.2075950030526507E-2</v>
      </c>
      <c r="Z265" s="35">
        <f t="shared" si="91"/>
        <v>-23537.435768686366</v>
      </c>
      <c r="AA265" s="44">
        <f t="shared" si="92"/>
        <v>-0.30410123732152927</v>
      </c>
      <c r="AB265" s="9">
        <f t="shared" si="93"/>
        <v>-9.9307154426568151E-2</v>
      </c>
      <c r="AC265" s="9"/>
      <c r="AD265" s="17">
        <f t="shared" si="94"/>
        <v>-9.9307154426568151E-2</v>
      </c>
      <c r="AE265" s="102">
        <f t="shared" si="95"/>
        <v>3.0199428535999551E-2</v>
      </c>
      <c r="AF265" s="18">
        <f t="shared" si="96"/>
        <v>9.4915254237288138E-2</v>
      </c>
      <c r="AG265" s="9">
        <f t="shared" si="97"/>
        <v>4.9739237663796176E-3</v>
      </c>
    </row>
    <row r="266" spans="1:33" x14ac:dyDescent="0.2">
      <c r="A266" s="16">
        <v>1959</v>
      </c>
      <c r="B266" s="16">
        <v>82500</v>
      </c>
      <c r="C266" s="16">
        <v>0.04</v>
      </c>
      <c r="D266" s="16">
        <v>0.03</v>
      </c>
      <c r="E266" s="16">
        <v>3960</v>
      </c>
      <c r="F266" s="16">
        <v>3040</v>
      </c>
      <c r="G266" s="16">
        <v>3960</v>
      </c>
      <c r="H266" s="16">
        <v>2760</v>
      </c>
      <c r="I266" s="3">
        <f>Inputs_refs!$B$1-A266</f>
        <v>62.5</v>
      </c>
      <c r="J266" s="9">
        <f t="shared" si="81"/>
        <v>-0.23232323232323232</v>
      </c>
      <c r="K266" s="10">
        <f t="shared" si="82"/>
        <v>0.76767676767676762</v>
      </c>
      <c r="L266" s="11">
        <f t="shared" si="83"/>
        <v>-920</v>
      </c>
      <c r="N266" s="9">
        <f t="shared" si="84"/>
        <v>0.30303030303030304</v>
      </c>
      <c r="O266" s="12">
        <f t="shared" si="85"/>
        <v>0.69696969696969702</v>
      </c>
      <c r="P266" s="11">
        <f t="shared" si="86"/>
        <v>-1200</v>
      </c>
      <c r="R266" s="35">
        <f t="shared" si="87"/>
        <v>-21200</v>
      </c>
      <c r="S266" s="62">
        <f t="shared" si="88"/>
        <v>-0.26767676767676768</v>
      </c>
      <c r="V266" s="13"/>
      <c r="W266" s="11">
        <f t="shared" si="89"/>
        <v>2525.6291284041431</v>
      </c>
      <c r="X266" s="11">
        <f t="shared" si="90"/>
        <v>-8.4916982462266991E-2</v>
      </c>
      <c r="Z266" s="35">
        <f t="shared" si="91"/>
        <v>-23694.171097222556</v>
      </c>
      <c r="AA266" s="44">
        <f t="shared" si="92"/>
        <v>-0.29916882698513325</v>
      </c>
      <c r="AB266" s="9">
        <f t="shared" si="93"/>
        <v>-0.10526517627429996</v>
      </c>
      <c r="AC266" s="9"/>
      <c r="AD266" s="17">
        <f t="shared" si="94"/>
        <v>-0.10526517627429996</v>
      </c>
      <c r="AE266" s="102">
        <f t="shared" si="95"/>
        <v>3.1492059308365572E-2</v>
      </c>
      <c r="AF266" s="18">
        <f t="shared" si="96"/>
        <v>9.2105263157894732E-2</v>
      </c>
      <c r="AG266" s="9">
        <f t="shared" si="97"/>
        <v>4.8196896254746324E-3</v>
      </c>
    </row>
    <row r="267" spans="1:33" x14ac:dyDescent="0.2">
      <c r="A267" s="16">
        <v>1959</v>
      </c>
      <c r="B267" s="16">
        <v>87500</v>
      </c>
      <c r="C267" s="16">
        <v>0.04</v>
      </c>
      <c r="D267" s="16">
        <v>0.03</v>
      </c>
      <c r="E267" s="16">
        <v>4050</v>
      </c>
      <c r="F267" s="16">
        <v>3130</v>
      </c>
      <c r="G267" s="16">
        <v>4050</v>
      </c>
      <c r="H267" s="16">
        <v>2850</v>
      </c>
      <c r="I267" s="3">
        <f>Inputs_refs!$B$1-A267</f>
        <v>62.5</v>
      </c>
      <c r="J267" s="9">
        <f t="shared" si="81"/>
        <v>-0.2271604938271605</v>
      </c>
      <c r="K267" s="10">
        <f t="shared" si="82"/>
        <v>0.77283950617283947</v>
      </c>
      <c r="L267" s="11">
        <f t="shared" si="83"/>
        <v>-920</v>
      </c>
      <c r="N267" s="9">
        <f t="shared" si="84"/>
        <v>0.29629629629629628</v>
      </c>
      <c r="O267" s="12">
        <f t="shared" si="85"/>
        <v>0.70370370370370372</v>
      </c>
      <c r="P267" s="11">
        <f t="shared" si="86"/>
        <v>-1200</v>
      </c>
      <c r="R267" s="35">
        <f t="shared" si="87"/>
        <v>-21200</v>
      </c>
      <c r="S267" s="62">
        <f t="shared" si="88"/>
        <v>-0.2617283950617284</v>
      </c>
      <c r="V267" s="13"/>
      <c r="W267" s="11">
        <f t="shared" si="89"/>
        <v>2600.401043389792</v>
      </c>
      <c r="X267" s="11">
        <f t="shared" si="90"/>
        <v>-8.7578581266739647E-2</v>
      </c>
      <c r="Z267" s="35">
        <f t="shared" si="91"/>
        <v>-23850.90642575876</v>
      </c>
      <c r="AA267" s="44">
        <f t="shared" si="92"/>
        <v>-0.29445563488591059</v>
      </c>
      <c r="AB267" s="9">
        <f t="shared" si="93"/>
        <v>-0.11114489229205164</v>
      </c>
      <c r="AC267" s="9"/>
      <c r="AD267" s="17">
        <f t="shared" si="94"/>
        <v>-0.11114489229205164</v>
      </c>
      <c r="AE267" s="102">
        <f t="shared" si="95"/>
        <v>3.2727239824182186E-2</v>
      </c>
      <c r="AF267" s="18">
        <f t="shared" si="96"/>
        <v>8.9456869009584661E-2</v>
      </c>
      <c r="AG267" s="9">
        <f t="shared" si="97"/>
        <v>4.6747397452323591E-3</v>
      </c>
    </row>
    <row r="268" spans="1:33" x14ac:dyDescent="0.2">
      <c r="A268" s="16">
        <v>1959</v>
      </c>
      <c r="B268" s="16">
        <v>92500</v>
      </c>
      <c r="C268" s="16">
        <v>0.04</v>
      </c>
      <c r="D268" s="16">
        <v>0.03</v>
      </c>
      <c r="E268" s="16">
        <v>4140</v>
      </c>
      <c r="F268" s="16">
        <v>3220</v>
      </c>
      <c r="G268" s="16">
        <v>4140</v>
      </c>
      <c r="H268" s="16">
        <v>2940</v>
      </c>
      <c r="I268" s="3">
        <f>Inputs_refs!$B$1-A268</f>
        <v>62.5</v>
      </c>
      <c r="J268" s="9">
        <f t="shared" si="81"/>
        <v>-0.22222222222222221</v>
      </c>
      <c r="K268" s="10">
        <f t="shared" si="82"/>
        <v>0.77777777777777779</v>
      </c>
      <c r="L268" s="11">
        <f t="shared" si="83"/>
        <v>-920</v>
      </c>
      <c r="N268" s="9">
        <f t="shared" si="84"/>
        <v>0.28985507246376813</v>
      </c>
      <c r="O268" s="12">
        <f t="shared" si="85"/>
        <v>0.71014492753623193</v>
      </c>
      <c r="P268" s="11">
        <f t="shared" si="86"/>
        <v>-1200</v>
      </c>
      <c r="R268" s="35">
        <f t="shared" si="87"/>
        <v>-21200</v>
      </c>
      <c r="S268" s="62">
        <f t="shared" si="88"/>
        <v>-0.2560386473429952</v>
      </c>
      <c r="V268" s="13"/>
      <c r="W268" s="11">
        <f t="shared" si="89"/>
        <v>2675.1729583754409</v>
      </c>
      <c r="X268" s="11">
        <f t="shared" si="90"/>
        <v>-9.0077225042367051E-2</v>
      </c>
      <c r="Z268" s="35">
        <f t="shared" si="91"/>
        <v>-24007.641754294957</v>
      </c>
      <c r="AA268" s="44">
        <f t="shared" si="92"/>
        <v>-0.28994736418230627</v>
      </c>
      <c r="AB268" s="9">
        <f t="shared" si="93"/>
        <v>-0.11694783615273961</v>
      </c>
      <c r="AC268" s="9"/>
      <c r="AD268" s="17">
        <f t="shared" si="94"/>
        <v>-0.11694783615273961</v>
      </c>
      <c r="AE268" s="102">
        <f t="shared" si="95"/>
        <v>3.3908716839311071E-2</v>
      </c>
      <c r="AF268" s="18">
        <f t="shared" si="96"/>
        <v>8.6956521739130432E-2</v>
      </c>
      <c r="AG268" s="9">
        <f t="shared" si="97"/>
        <v>4.5382597467230612E-3</v>
      </c>
    </row>
    <row r="269" spans="1:33" x14ac:dyDescent="0.2">
      <c r="A269" s="16">
        <v>1959</v>
      </c>
      <c r="B269" s="16">
        <v>97500</v>
      </c>
      <c r="C269" s="16">
        <v>0.04</v>
      </c>
      <c r="D269" s="16">
        <v>0.03</v>
      </c>
      <c r="E269" s="16">
        <v>4230</v>
      </c>
      <c r="F269" s="16">
        <v>3310</v>
      </c>
      <c r="G269" s="16">
        <v>4230</v>
      </c>
      <c r="H269" s="16">
        <v>3030</v>
      </c>
      <c r="I269" s="3">
        <f>Inputs_refs!$B$1-A269</f>
        <v>62.5</v>
      </c>
      <c r="J269" s="9">
        <f t="shared" si="81"/>
        <v>-0.21749408983451538</v>
      </c>
      <c r="K269" s="10">
        <f t="shared" si="82"/>
        <v>0.78250591016548465</v>
      </c>
      <c r="L269" s="11">
        <f t="shared" si="83"/>
        <v>-920</v>
      </c>
      <c r="N269" s="9">
        <f t="shared" si="84"/>
        <v>0.28368794326241137</v>
      </c>
      <c r="O269" s="12">
        <f t="shared" si="85"/>
        <v>0.71631205673758869</v>
      </c>
      <c r="P269" s="11">
        <f t="shared" si="86"/>
        <v>-1200</v>
      </c>
      <c r="R269" s="35">
        <f t="shared" si="87"/>
        <v>-21200</v>
      </c>
      <c r="S269" s="62">
        <f t="shared" si="88"/>
        <v>-0.25059101654846333</v>
      </c>
      <c r="V269" s="13"/>
      <c r="W269" s="11">
        <f t="shared" si="89"/>
        <v>2749.9448733610898</v>
      </c>
      <c r="X269" s="11">
        <f t="shared" si="90"/>
        <v>-9.2427434534293806E-2</v>
      </c>
      <c r="Z269" s="35">
        <f t="shared" si="91"/>
        <v>-24164.377082831146</v>
      </c>
      <c r="AA269" s="44">
        <f t="shared" si="92"/>
        <v>-0.28563093478523816</v>
      </c>
      <c r="AB269" s="9">
        <f t="shared" si="93"/>
        <v>-0.12267550173835617</v>
      </c>
      <c r="AC269" s="9"/>
      <c r="AD269" s="17">
        <f t="shared" si="94"/>
        <v>-0.12267550173835617</v>
      </c>
      <c r="AE269" s="102">
        <f t="shared" si="95"/>
        <v>3.5039918236774825E-2</v>
      </c>
      <c r="AF269" s="18">
        <f t="shared" si="96"/>
        <v>8.4592145015105744E-2</v>
      </c>
      <c r="AG269" s="9">
        <f t="shared" si="97"/>
        <v>4.4095278510730695E-3</v>
      </c>
    </row>
    <row r="270" spans="1:33" x14ac:dyDescent="0.2">
      <c r="A270" s="16">
        <v>1959</v>
      </c>
      <c r="B270" s="16">
        <v>102500</v>
      </c>
      <c r="C270" s="16">
        <v>0.04</v>
      </c>
      <c r="D270" s="16">
        <v>0.03</v>
      </c>
      <c r="E270" s="16">
        <v>4320</v>
      </c>
      <c r="F270" s="16">
        <v>3400</v>
      </c>
      <c r="G270" s="16">
        <v>4320</v>
      </c>
      <c r="H270" s="16">
        <v>3120</v>
      </c>
      <c r="I270" s="3">
        <f>Inputs_refs!$B$1-A270</f>
        <v>62.5</v>
      </c>
      <c r="J270" s="9">
        <f t="shared" si="81"/>
        <v>-0.21296296296296297</v>
      </c>
      <c r="K270" s="10">
        <f t="shared" si="82"/>
        <v>0.78703703703703709</v>
      </c>
      <c r="L270" s="11">
        <f t="shared" si="83"/>
        <v>-920</v>
      </c>
      <c r="N270" s="9">
        <f t="shared" si="84"/>
        <v>0.27777777777777779</v>
      </c>
      <c r="O270" s="12">
        <f t="shared" si="85"/>
        <v>0.72222222222222221</v>
      </c>
      <c r="P270" s="11">
        <f t="shared" si="86"/>
        <v>-1200</v>
      </c>
      <c r="R270" s="35">
        <f t="shared" si="87"/>
        <v>-21200</v>
      </c>
      <c r="S270" s="62">
        <f t="shared" si="88"/>
        <v>-0.24537037037037038</v>
      </c>
      <c r="V270" s="13"/>
      <c r="W270" s="11">
        <f t="shared" si="89"/>
        <v>2824.7167883467387</v>
      </c>
      <c r="X270" s="11">
        <f t="shared" si="90"/>
        <v>-9.4642055017070945E-2</v>
      </c>
      <c r="Z270" s="35">
        <f t="shared" si="91"/>
        <v>-24321.112411367336</v>
      </c>
      <c r="AA270" s="44">
        <f t="shared" si="92"/>
        <v>-0.28149435661304789</v>
      </c>
      <c r="AB270" s="9">
        <f t="shared" si="93"/>
        <v>-0.12832934442211505</v>
      </c>
      <c r="AC270" s="9"/>
      <c r="AD270" s="17">
        <f t="shared" si="94"/>
        <v>-0.12832934442211505</v>
      </c>
      <c r="AE270" s="102">
        <f t="shared" si="95"/>
        <v>3.6123986242677514E-2</v>
      </c>
      <c r="AF270" s="18">
        <f t="shared" si="96"/>
        <v>8.2352941176470587E-2</v>
      </c>
      <c r="AG270" s="9">
        <f t="shared" si="97"/>
        <v>4.2879020738640916E-3</v>
      </c>
    </row>
    <row r="271" spans="1:33" x14ac:dyDescent="0.2">
      <c r="A271" s="16">
        <v>1959</v>
      </c>
      <c r="B271" s="16">
        <v>107500</v>
      </c>
      <c r="C271" s="16">
        <v>0.04</v>
      </c>
      <c r="D271" s="16">
        <v>0.03</v>
      </c>
      <c r="E271" s="16">
        <v>4420</v>
      </c>
      <c r="F271" s="16">
        <v>3490</v>
      </c>
      <c r="G271" s="16">
        <v>4420</v>
      </c>
      <c r="H271" s="16">
        <v>3210</v>
      </c>
      <c r="I271" s="3">
        <f>Inputs_refs!$B$1-A271</f>
        <v>62.5</v>
      </c>
      <c r="J271" s="9">
        <f t="shared" si="81"/>
        <v>-0.21040723981900453</v>
      </c>
      <c r="K271" s="10">
        <f t="shared" si="82"/>
        <v>0.78959276018099545</v>
      </c>
      <c r="L271" s="11">
        <f t="shared" si="83"/>
        <v>-930</v>
      </c>
      <c r="N271" s="9">
        <f t="shared" si="84"/>
        <v>0.27375565610859731</v>
      </c>
      <c r="O271" s="12">
        <f t="shared" si="85"/>
        <v>0.72624434389140269</v>
      </c>
      <c r="P271" s="11">
        <f t="shared" si="86"/>
        <v>-1210</v>
      </c>
      <c r="R271" s="35">
        <f t="shared" si="87"/>
        <v>-21400</v>
      </c>
      <c r="S271" s="62">
        <f t="shared" si="88"/>
        <v>-0.24208144796380091</v>
      </c>
      <c r="V271" s="13"/>
      <c r="W271" s="11">
        <f t="shared" si="89"/>
        <v>2899.488703332388</v>
      </c>
      <c r="X271" s="11">
        <f t="shared" si="90"/>
        <v>-9.6732491173710897E-2</v>
      </c>
      <c r="Z271" s="35">
        <f t="shared" si="91"/>
        <v>-24677.84773990354</v>
      </c>
      <c r="AA271" s="44">
        <f t="shared" si="92"/>
        <v>-0.27916117352832059</v>
      </c>
      <c r="AB271" s="9">
        <f t="shared" si="93"/>
        <v>-0.13282551114063856</v>
      </c>
      <c r="AC271" s="9"/>
      <c r="AD271" s="17">
        <f t="shared" si="94"/>
        <v>-0.13282551114063856</v>
      </c>
      <c r="AE271" s="102">
        <f t="shared" si="95"/>
        <v>3.7079725564519689E-2</v>
      </c>
      <c r="AF271" s="18">
        <f t="shared" si="96"/>
        <v>8.0229226361031525E-2</v>
      </c>
      <c r="AG271" s="9">
        <f t="shared" si="97"/>
        <v>4.1728094885973288E-3</v>
      </c>
    </row>
    <row r="272" spans="1:33" x14ac:dyDescent="0.2">
      <c r="A272" s="16">
        <v>1959</v>
      </c>
      <c r="B272" s="16">
        <v>112500</v>
      </c>
      <c r="C272" s="16">
        <v>0.04</v>
      </c>
      <c r="D272" s="16">
        <v>0.03</v>
      </c>
      <c r="E272" s="16">
        <v>4510</v>
      </c>
      <c r="F272" s="16">
        <v>3580</v>
      </c>
      <c r="G272" s="16">
        <v>4510</v>
      </c>
      <c r="H272" s="16">
        <v>3300</v>
      </c>
      <c r="I272" s="3">
        <f>Inputs_refs!$B$1-A272</f>
        <v>62.5</v>
      </c>
      <c r="J272" s="9">
        <f t="shared" si="81"/>
        <v>-0.20620842572062084</v>
      </c>
      <c r="K272" s="10">
        <f t="shared" si="82"/>
        <v>0.79379157427937919</v>
      </c>
      <c r="L272" s="11">
        <f t="shared" si="83"/>
        <v>-930</v>
      </c>
      <c r="N272" s="9">
        <f t="shared" si="84"/>
        <v>0.26829268292682928</v>
      </c>
      <c r="O272" s="12">
        <f t="shared" si="85"/>
        <v>0.73170731707317072</v>
      </c>
      <c r="P272" s="11">
        <f t="shared" si="86"/>
        <v>-1210</v>
      </c>
      <c r="R272" s="35">
        <f t="shared" si="87"/>
        <v>-21400</v>
      </c>
      <c r="S272" s="62">
        <f t="shared" si="88"/>
        <v>-0.23725055432372505</v>
      </c>
      <c r="V272" s="13"/>
      <c r="W272" s="11">
        <f t="shared" si="89"/>
        <v>2974.2606183180369</v>
      </c>
      <c r="X272" s="11">
        <f t="shared" si="90"/>
        <v>-9.8708903539988818E-2</v>
      </c>
      <c r="Z272" s="35">
        <f t="shared" si="91"/>
        <v>-24834.58306843973</v>
      </c>
      <c r="AA272" s="44">
        <f t="shared" si="92"/>
        <v>-0.27532797193392161</v>
      </c>
      <c r="AB272" s="9">
        <f t="shared" si="93"/>
        <v>-0.13829839860708049</v>
      </c>
      <c r="AC272" s="9"/>
      <c r="AD272" s="17">
        <f t="shared" si="94"/>
        <v>-0.13829839860708049</v>
      </c>
      <c r="AE272" s="102">
        <f t="shared" si="95"/>
        <v>3.8077417610196562E-2</v>
      </c>
      <c r="AF272" s="18">
        <f t="shared" si="96"/>
        <v>7.8212290502793297E-2</v>
      </c>
      <c r="AG272" s="9">
        <f t="shared" si="97"/>
        <v>4.0637371792134891E-3</v>
      </c>
    </row>
    <row r="273" spans="1:33" x14ac:dyDescent="0.2">
      <c r="A273" s="16">
        <v>1959</v>
      </c>
      <c r="B273" s="16">
        <v>117500</v>
      </c>
      <c r="C273" s="16">
        <v>0.04</v>
      </c>
      <c r="D273" s="16">
        <v>0.03</v>
      </c>
      <c r="E273" s="16">
        <v>4600</v>
      </c>
      <c r="F273" s="16">
        <v>3670</v>
      </c>
      <c r="G273" s="16">
        <v>4600</v>
      </c>
      <c r="H273" s="16">
        <v>3390</v>
      </c>
      <c r="I273" s="3">
        <f>Inputs_refs!$B$1-A273</f>
        <v>62.5</v>
      </c>
      <c r="J273" s="9">
        <f t="shared" si="81"/>
        <v>-0.20217391304347826</v>
      </c>
      <c r="K273" s="10">
        <f t="shared" si="82"/>
        <v>0.79782608695652169</v>
      </c>
      <c r="L273" s="11">
        <f t="shared" si="83"/>
        <v>-930</v>
      </c>
      <c r="N273" s="9">
        <f t="shared" si="84"/>
        <v>0.26304347826086955</v>
      </c>
      <c r="O273" s="12">
        <f t="shared" si="85"/>
        <v>0.7369565217391304</v>
      </c>
      <c r="P273" s="11">
        <f t="shared" si="86"/>
        <v>-1210</v>
      </c>
      <c r="R273" s="35">
        <f t="shared" si="87"/>
        <v>-21400</v>
      </c>
      <c r="S273" s="62">
        <f t="shared" si="88"/>
        <v>-0.2326086956521739</v>
      </c>
      <c r="V273" s="13"/>
      <c r="W273" s="11">
        <f t="shared" si="89"/>
        <v>3049.0325333036858</v>
      </c>
      <c r="X273" s="11">
        <f t="shared" si="90"/>
        <v>-0.10058037365672985</v>
      </c>
      <c r="Z273" s="35">
        <f t="shared" si="91"/>
        <v>-24991.318396975927</v>
      </c>
      <c r="AA273" s="44">
        <f t="shared" si="92"/>
        <v>-0.27164476518452096</v>
      </c>
      <c r="AB273" s="9">
        <f t="shared" si="93"/>
        <v>-0.14370263864952776</v>
      </c>
      <c r="AC273" s="9"/>
      <c r="AD273" s="17">
        <f t="shared" si="94"/>
        <v>-0.14370263864952776</v>
      </c>
      <c r="AE273" s="102">
        <f t="shared" si="95"/>
        <v>3.9036069532347062E-2</v>
      </c>
      <c r="AF273" s="18">
        <f t="shared" si="96"/>
        <v>7.6294277929155316E-2</v>
      </c>
      <c r="AG273" s="9">
        <f t="shared" si="97"/>
        <v>3.9602245794246871E-3</v>
      </c>
    </row>
    <row r="274" spans="1:33" x14ac:dyDescent="0.2">
      <c r="A274" s="16">
        <v>1959</v>
      </c>
      <c r="B274" s="16">
        <v>122500</v>
      </c>
      <c r="C274" s="16">
        <v>0.04</v>
      </c>
      <c r="D274" s="16">
        <v>0.03</v>
      </c>
      <c r="E274" s="16">
        <v>4690</v>
      </c>
      <c r="F274" s="16">
        <v>3760</v>
      </c>
      <c r="G274" s="16">
        <v>4690</v>
      </c>
      <c r="H274" s="16">
        <v>3480</v>
      </c>
      <c r="I274" s="3">
        <f>Inputs_refs!$B$1-A274</f>
        <v>62.5</v>
      </c>
      <c r="J274" s="9">
        <f t="shared" si="81"/>
        <v>-0.19829424307036247</v>
      </c>
      <c r="K274" s="10">
        <f t="shared" si="82"/>
        <v>0.80170575692963753</v>
      </c>
      <c r="L274" s="11">
        <f t="shared" si="83"/>
        <v>-930</v>
      </c>
      <c r="N274" s="9">
        <f t="shared" si="84"/>
        <v>0.25799573560767591</v>
      </c>
      <c r="O274" s="12">
        <f t="shared" si="85"/>
        <v>0.74200426439232414</v>
      </c>
      <c r="P274" s="11">
        <f t="shared" si="86"/>
        <v>-1210</v>
      </c>
      <c r="R274" s="35">
        <f t="shared" si="87"/>
        <v>-21400</v>
      </c>
      <c r="S274" s="62">
        <f t="shared" si="88"/>
        <v>-0.22814498933901919</v>
      </c>
      <c r="V274" s="13"/>
      <c r="W274" s="11">
        <f t="shared" si="89"/>
        <v>3123.8044482893347</v>
      </c>
      <c r="X274" s="11">
        <f t="shared" si="90"/>
        <v>-0.10235504359501876</v>
      </c>
      <c r="Z274" s="35">
        <f t="shared" si="91"/>
        <v>-25148.053725512116</v>
      </c>
      <c r="AA274" s="44">
        <f t="shared" si="92"/>
        <v>-0.26810291818243193</v>
      </c>
      <c r="AB274" s="9">
        <f t="shared" si="93"/>
        <v>-0.14903951480387537</v>
      </c>
      <c r="AC274" s="9"/>
      <c r="AD274" s="17">
        <f t="shared" si="94"/>
        <v>-0.14903951480387537</v>
      </c>
      <c r="AE274" s="102">
        <f t="shared" si="95"/>
        <v>3.9957928843412732E-2</v>
      </c>
      <c r="AF274" s="18">
        <f t="shared" si="96"/>
        <v>7.4468085106382975E-2</v>
      </c>
      <c r="AG274" s="9">
        <f t="shared" si="97"/>
        <v>3.8618569569145444E-3</v>
      </c>
    </row>
    <row r="275" spans="1:33" x14ac:dyDescent="0.2">
      <c r="A275" s="16">
        <v>1959</v>
      </c>
      <c r="B275" s="16">
        <v>127500</v>
      </c>
      <c r="C275" s="16">
        <v>0.04</v>
      </c>
      <c r="D275" s="16">
        <v>0.03</v>
      </c>
      <c r="E275" s="16">
        <v>4780</v>
      </c>
      <c r="F275" s="16">
        <v>3850</v>
      </c>
      <c r="G275" s="16">
        <v>4780</v>
      </c>
      <c r="H275" s="16">
        <v>3570</v>
      </c>
      <c r="I275" s="3">
        <f>Inputs_refs!$B$1-A275</f>
        <v>62.5</v>
      </c>
      <c r="J275" s="9">
        <f t="shared" si="81"/>
        <v>-0.19456066945606695</v>
      </c>
      <c r="K275" s="10">
        <f t="shared" si="82"/>
        <v>0.80543933054393302</v>
      </c>
      <c r="L275" s="11">
        <f t="shared" si="83"/>
        <v>-930</v>
      </c>
      <c r="N275" s="9">
        <f t="shared" si="84"/>
        <v>0.25313807531380755</v>
      </c>
      <c r="O275" s="12">
        <f t="shared" si="85"/>
        <v>0.7468619246861925</v>
      </c>
      <c r="P275" s="11">
        <f t="shared" si="86"/>
        <v>-1210</v>
      </c>
      <c r="R275" s="35">
        <f t="shared" si="87"/>
        <v>-21400</v>
      </c>
      <c r="S275" s="62">
        <f t="shared" si="88"/>
        <v>-0.22384937238493724</v>
      </c>
      <c r="V275" s="13"/>
      <c r="W275" s="11">
        <f t="shared" si="89"/>
        <v>3198.5763632749836</v>
      </c>
      <c r="X275" s="11">
        <f t="shared" si="90"/>
        <v>-0.1040402343767553</v>
      </c>
      <c r="Z275" s="35">
        <f t="shared" si="91"/>
        <v>-25304.78905404832</v>
      </c>
      <c r="AA275" s="44">
        <f t="shared" si="92"/>
        <v>-0.26469444617205357</v>
      </c>
      <c r="AB275" s="9">
        <f t="shared" si="93"/>
        <v>-0.15431027880564857</v>
      </c>
      <c r="AC275" s="9"/>
      <c r="AD275" s="17">
        <f t="shared" si="94"/>
        <v>-0.15431027880564857</v>
      </c>
      <c r="AE275" s="102">
        <f t="shared" si="95"/>
        <v>4.0845073787116326E-2</v>
      </c>
      <c r="AF275" s="18">
        <f t="shared" si="96"/>
        <v>7.2727272727272724E-2</v>
      </c>
      <c r="AG275" s="9">
        <f t="shared" si="97"/>
        <v>3.7682598475505813E-3</v>
      </c>
    </row>
    <row r="276" spans="1:33" x14ac:dyDescent="0.2">
      <c r="A276" s="16">
        <v>1959</v>
      </c>
      <c r="B276" s="16">
        <v>132500</v>
      </c>
      <c r="C276" s="16">
        <v>0.04</v>
      </c>
      <c r="D276" s="16">
        <v>0.03</v>
      </c>
      <c r="E276" s="16">
        <v>4870</v>
      </c>
      <c r="F276" s="16">
        <v>3940</v>
      </c>
      <c r="G276" s="16">
        <v>4870</v>
      </c>
      <c r="H276" s="16">
        <v>3660</v>
      </c>
      <c r="I276" s="3">
        <f>Inputs_refs!$B$1-A276</f>
        <v>62.5</v>
      </c>
      <c r="J276" s="9">
        <f t="shared" si="81"/>
        <v>-0.19096509240246407</v>
      </c>
      <c r="K276" s="10">
        <f t="shared" si="82"/>
        <v>0.80903490759753593</v>
      </c>
      <c r="L276" s="11">
        <f t="shared" si="83"/>
        <v>-930</v>
      </c>
      <c r="N276" s="9">
        <f t="shared" si="84"/>
        <v>0.24845995893223818</v>
      </c>
      <c r="O276" s="12">
        <f t="shared" si="85"/>
        <v>0.75154004106776184</v>
      </c>
      <c r="P276" s="11">
        <f t="shared" si="86"/>
        <v>-1210</v>
      </c>
      <c r="R276" s="35">
        <f t="shared" si="87"/>
        <v>-21400</v>
      </c>
      <c r="S276" s="62">
        <f t="shared" si="88"/>
        <v>-0.21971252566735114</v>
      </c>
      <c r="V276" s="13"/>
      <c r="W276" s="11">
        <f t="shared" si="89"/>
        <v>3273.3482782606325</v>
      </c>
      <c r="X276" s="11">
        <f t="shared" si="90"/>
        <v>-0.10564254692332446</v>
      </c>
      <c r="Z276" s="35">
        <f t="shared" si="91"/>
        <v>-25461.52438258451</v>
      </c>
      <c r="AA276" s="44">
        <f t="shared" si="92"/>
        <v>-0.26141195464665823</v>
      </c>
      <c r="AB276" s="9">
        <f t="shared" si="93"/>
        <v>-0.15951615156877888</v>
      </c>
      <c r="AC276" s="9"/>
      <c r="AD276" s="17">
        <f t="shared" si="94"/>
        <v>-0.15951615156877888</v>
      </c>
      <c r="AE276" s="102">
        <f t="shared" si="95"/>
        <v>4.169942897930709E-2</v>
      </c>
      <c r="AF276" s="18">
        <f t="shared" si="96"/>
        <v>7.1065989847715741E-2</v>
      </c>
      <c r="AG276" s="9">
        <f t="shared" si="97"/>
        <v>3.6790942817739314E-3</v>
      </c>
    </row>
    <row r="277" spans="1:33" x14ac:dyDescent="0.2">
      <c r="A277" s="16">
        <v>1959</v>
      </c>
      <c r="B277" s="16">
        <v>137500</v>
      </c>
      <c r="C277" s="16">
        <v>0.04</v>
      </c>
      <c r="D277" s="16">
        <v>0.03</v>
      </c>
      <c r="E277" s="16">
        <v>4960</v>
      </c>
      <c r="F277" s="16">
        <v>4040</v>
      </c>
      <c r="G277" s="16">
        <v>4960</v>
      </c>
      <c r="H277" s="16">
        <v>3760</v>
      </c>
      <c r="I277" s="3">
        <f>Inputs_refs!$B$1-A277</f>
        <v>62.5</v>
      </c>
      <c r="J277" s="9">
        <f t="shared" si="81"/>
        <v>-0.18548387096774194</v>
      </c>
      <c r="K277" s="10">
        <f t="shared" si="82"/>
        <v>0.81451612903225812</v>
      </c>
      <c r="L277" s="11">
        <f t="shared" si="83"/>
        <v>-920</v>
      </c>
      <c r="N277" s="9">
        <f t="shared" si="84"/>
        <v>0.24193548387096775</v>
      </c>
      <c r="O277" s="12">
        <f t="shared" si="85"/>
        <v>0.75806451612903225</v>
      </c>
      <c r="P277" s="11">
        <f t="shared" si="86"/>
        <v>-1200</v>
      </c>
      <c r="R277" s="35">
        <f t="shared" si="87"/>
        <v>-21200</v>
      </c>
      <c r="S277" s="62">
        <f t="shared" si="88"/>
        <v>-0.21370967741935484</v>
      </c>
      <c r="V277" s="13"/>
      <c r="W277" s="11">
        <f t="shared" si="89"/>
        <v>3356.4281838002426</v>
      </c>
      <c r="X277" s="11">
        <f t="shared" si="90"/>
        <v>-0.10733292984036102</v>
      </c>
      <c r="Z277" s="35">
        <f t="shared" si="91"/>
        <v>-25435.674747624726</v>
      </c>
      <c r="AA277" s="44">
        <f t="shared" si="92"/>
        <v>-0.25640801156879761</v>
      </c>
      <c r="AB277" s="9">
        <f t="shared" si="93"/>
        <v>-0.16652496108915954</v>
      </c>
      <c r="AC277" s="9"/>
      <c r="AD277" s="17">
        <f t="shared" si="94"/>
        <v>-0.16652496108915954</v>
      </c>
      <c r="AE277" s="102">
        <f t="shared" si="95"/>
        <v>4.2698334149442768E-2</v>
      </c>
      <c r="AF277" s="18">
        <f t="shared" si="96"/>
        <v>6.9306930693069313E-2</v>
      </c>
      <c r="AG277" s="9">
        <f t="shared" si="97"/>
        <v>3.5848457711280535E-3</v>
      </c>
    </row>
    <row r="278" spans="1:33" x14ac:dyDescent="0.2">
      <c r="A278" s="16">
        <v>1959</v>
      </c>
      <c r="B278" s="16">
        <v>142500</v>
      </c>
      <c r="C278" s="16">
        <v>0.04</v>
      </c>
      <c r="D278" s="16">
        <v>0.03</v>
      </c>
      <c r="E278" s="16">
        <v>5050</v>
      </c>
      <c r="F278" s="16">
        <v>4130</v>
      </c>
      <c r="G278" s="16">
        <v>5050</v>
      </c>
      <c r="H278" s="16">
        <v>3850</v>
      </c>
      <c r="I278" s="3">
        <f>Inputs_refs!$B$1-A278</f>
        <v>62.5</v>
      </c>
      <c r="J278" s="9">
        <f t="shared" si="81"/>
        <v>-0.18217821782178217</v>
      </c>
      <c r="K278" s="10">
        <f t="shared" si="82"/>
        <v>0.81782178217821777</v>
      </c>
      <c r="L278" s="11">
        <f t="shared" si="83"/>
        <v>-920</v>
      </c>
      <c r="N278" s="9">
        <f t="shared" si="84"/>
        <v>0.23762376237623761</v>
      </c>
      <c r="O278" s="12">
        <f t="shared" si="85"/>
        <v>0.76237623762376239</v>
      </c>
      <c r="P278" s="11">
        <f t="shared" si="86"/>
        <v>-1200</v>
      </c>
      <c r="R278" s="35">
        <f t="shared" si="87"/>
        <v>-21200</v>
      </c>
      <c r="S278" s="62">
        <f t="shared" si="88"/>
        <v>-0.20990099009900989</v>
      </c>
      <c r="V278" s="13"/>
      <c r="W278" s="11">
        <f t="shared" si="89"/>
        <v>3431.2000987858914</v>
      </c>
      <c r="X278" s="11">
        <f t="shared" si="90"/>
        <v>-0.10877919512054768</v>
      </c>
      <c r="Z278" s="35">
        <f t="shared" si="91"/>
        <v>-25592.410076160915</v>
      </c>
      <c r="AA278" s="44">
        <f t="shared" si="92"/>
        <v>-0.25339019877387042</v>
      </c>
      <c r="AB278" s="9">
        <f t="shared" si="93"/>
        <v>-0.17162940352586814</v>
      </c>
      <c r="AC278" s="9"/>
      <c r="AD278" s="17">
        <f t="shared" si="94"/>
        <v>-0.17162940352586814</v>
      </c>
      <c r="AE278" s="102">
        <f t="shared" si="95"/>
        <v>4.348920867486053E-2</v>
      </c>
      <c r="AF278" s="18">
        <f t="shared" si="96"/>
        <v>6.7796610169491525E-2</v>
      </c>
      <c r="AG278" s="9">
        <f t="shared" si="97"/>
        <v>3.5040593384914054E-3</v>
      </c>
    </row>
    <row r="279" spans="1:33" x14ac:dyDescent="0.2">
      <c r="A279" s="16">
        <v>1959</v>
      </c>
      <c r="B279" s="16">
        <v>147500</v>
      </c>
      <c r="C279" s="16">
        <v>0.04</v>
      </c>
      <c r="D279" s="16">
        <v>0.03</v>
      </c>
      <c r="E279" s="16">
        <v>5140</v>
      </c>
      <c r="F279" s="16">
        <v>4220</v>
      </c>
      <c r="G279" s="16">
        <v>5140</v>
      </c>
      <c r="H279" s="16">
        <v>3940</v>
      </c>
      <c r="I279" s="3">
        <f>Inputs_refs!$B$1-A279</f>
        <v>62.5</v>
      </c>
      <c r="J279" s="9">
        <f t="shared" si="81"/>
        <v>-0.17898832684824903</v>
      </c>
      <c r="K279" s="10">
        <f t="shared" si="82"/>
        <v>0.82101167315175094</v>
      </c>
      <c r="L279" s="11">
        <f t="shared" si="83"/>
        <v>-920</v>
      </c>
      <c r="N279" s="9">
        <f t="shared" si="84"/>
        <v>0.23346303501945526</v>
      </c>
      <c r="O279" s="12">
        <f t="shared" si="85"/>
        <v>0.7665369649805448</v>
      </c>
      <c r="P279" s="11">
        <f t="shared" si="86"/>
        <v>-1200</v>
      </c>
      <c r="R279" s="35">
        <f t="shared" si="87"/>
        <v>-21200</v>
      </c>
      <c r="S279" s="62">
        <f t="shared" si="88"/>
        <v>-0.20622568093385213</v>
      </c>
      <c r="V279" s="13"/>
      <c r="W279" s="11">
        <f t="shared" si="89"/>
        <v>3505.9720137715408</v>
      </c>
      <c r="X279" s="11">
        <f t="shared" si="90"/>
        <v>-0.11015938736762924</v>
      </c>
      <c r="Z279" s="35">
        <f t="shared" si="91"/>
        <v>-25749.145404697105</v>
      </c>
      <c r="AA279" s="44">
        <f t="shared" si="92"/>
        <v>-0.25047806813907691</v>
      </c>
      <c r="AB279" s="9">
        <f t="shared" si="93"/>
        <v>-0.1766717043691578</v>
      </c>
      <c r="AC279" s="9"/>
      <c r="AD279" s="17">
        <f t="shared" si="94"/>
        <v>-0.1766717043691578</v>
      </c>
      <c r="AE279" s="102">
        <f t="shared" si="95"/>
        <v>4.4252387205224786E-2</v>
      </c>
      <c r="AF279" s="18">
        <f t="shared" si="96"/>
        <v>6.6350710900473939E-2</v>
      </c>
      <c r="AG279" s="9">
        <f t="shared" si="97"/>
        <v>3.42683518862541E-3</v>
      </c>
    </row>
    <row r="280" spans="1:33" x14ac:dyDescent="0.2">
      <c r="A280" s="16">
        <v>1959</v>
      </c>
      <c r="B280" s="16">
        <v>200000</v>
      </c>
      <c r="C280" s="16">
        <v>0.04</v>
      </c>
      <c r="D280" s="16">
        <v>0.03</v>
      </c>
      <c r="E280" s="16">
        <v>6090</v>
      </c>
      <c r="F280" s="16">
        <v>5170</v>
      </c>
      <c r="G280" s="16">
        <v>6090</v>
      </c>
      <c r="H280" s="16">
        <v>4890</v>
      </c>
      <c r="I280" s="3">
        <f>Inputs_refs!$B$1-A280</f>
        <v>62.5</v>
      </c>
      <c r="J280" s="9">
        <f t="shared" si="81"/>
        <v>-0.15106732348111659</v>
      </c>
      <c r="K280" s="10">
        <f t="shared" si="82"/>
        <v>0.84893267651888338</v>
      </c>
      <c r="L280" s="11">
        <f t="shared" si="83"/>
        <v>-920</v>
      </c>
      <c r="N280" s="9">
        <f t="shared" si="84"/>
        <v>0.19704433497536947</v>
      </c>
      <c r="O280" s="12">
        <f t="shared" si="85"/>
        <v>0.80295566502463056</v>
      </c>
      <c r="P280" s="11">
        <f t="shared" si="86"/>
        <v>-1200</v>
      </c>
      <c r="R280" s="35">
        <f t="shared" si="87"/>
        <v>-21200</v>
      </c>
      <c r="S280" s="62">
        <f t="shared" si="88"/>
        <v>-0.17405582922824303</v>
      </c>
      <c r="V280" s="13"/>
      <c r="W280" s="11">
        <f t="shared" si="89"/>
        <v>4295.2311163978356</v>
      </c>
      <c r="X280" s="11">
        <f t="shared" si="90"/>
        <v>-0.12162962854849987</v>
      </c>
      <c r="Z280" s="35">
        <f t="shared" si="91"/>
        <v>-27403.57387257916</v>
      </c>
      <c r="AA280" s="44">
        <f t="shared" si="92"/>
        <v>-0.22498829123628211</v>
      </c>
      <c r="AB280" s="9">
        <f t="shared" si="93"/>
        <v>-0.22637827830138033</v>
      </c>
      <c r="AC280" s="9"/>
      <c r="AD280" s="17">
        <f t="shared" si="94"/>
        <v>-0.22637827830138033</v>
      </c>
      <c r="AE280" s="102">
        <f t="shared" si="95"/>
        <v>5.0932462008039081E-2</v>
      </c>
      <c r="AF280" s="18">
        <f t="shared" si="96"/>
        <v>5.4158607350096713E-2</v>
      </c>
      <c r="AG280" s="9">
        <f t="shared" si="97"/>
        <v>2.7801474639582713E-3</v>
      </c>
    </row>
    <row r="281" spans="1:33" x14ac:dyDescent="0.2">
      <c r="A281">
        <v>1956</v>
      </c>
      <c r="B281">
        <v>2500</v>
      </c>
      <c r="C281">
        <v>0.04</v>
      </c>
      <c r="D281">
        <v>0.03</v>
      </c>
      <c r="E281">
        <v>40</v>
      </c>
      <c r="F281">
        <v>40</v>
      </c>
      <c r="G281">
        <v>40</v>
      </c>
      <c r="H281">
        <v>30</v>
      </c>
      <c r="I281" s="3">
        <f>Inputs_refs!$B$1-A281</f>
        <v>65.5</v>
      </c>
      <c r="J281" s="9">
        <f t="shared" si="81"/>
        <v>0</v>
      </c>
      <c r="K281" s="10">
        <f t="shared" si="82"/>
        <v>1</v>
      </c>
      <c r="L281" s="11">
        <f t="shared" si="83"/>
        <v>0</v>
      </c>
      <c r="N281" s="9">
        <f t="shared" si="84"/>
        <v>0.25</v>
      </c>
      <c r="O281" s="12">
        <f t="shared" si="85"/>
        <v>0.75</v>
      </c>
      <c r="P281" s="11">
        <f t="shared" si="86"/>
        <v>-10</v>
      </c>
      <c r="R281" s="35">
        <f t="shared" si="87"/>
        <v>-100</v>
      </c>
      <c r="S281" s="62">
        <f t="shared" si="88"/>
        <v>-0.125</v>
      </c>
      <c r="V281" s="13"/>
      <c r="W281" s="11">
        <f t="shared" si="89"/>
        <v>33.231962215843986</v>
      </c>
      <c r="X281" s="11">
        <f t="shared" si="90"/>
        <v>0.10773207386146619</v>
      </c>
      <c r="Z281" s="35">
        <f t="shared" si="91"/>
        <v>-69.660146016086401</v>
      </c>
      <c r="AA281" s="44">
        <f t="shared" si="92"/>
        <v>-8.7075182520107999E-2</v>
      </c>
      <c r="AB281" s="9">
        <f t="shared" si="93"/>
        <v>0.43554106212908755</v>
      </c>
      <c r="AC281" s="9"/>
      <c r="AD281" s="17">
        <f t="shared" si="94"/>
        <v>0.43554106212908755</v>
      </c>
      <c r="AE281" s="102">
        <f t="shared" si="95"/>
        <v>-3.7924817479892001E-2</v>
      </c>
      <c r="AF281" s="18">
        <f t="shared" si="96"/>
        <v>0.25</v>
      </c>
      <c r="AG281" s="9">
        <f t="shared" si="97"/>
        <v>1.4281146643185361E-2</v>
      </c>
    </row>
    <row r="282" spans="1:33" x14ac:dyDescent="0.2">
      <c r="A282">
        <v>1956</v>
      </c>
      <c r="B282">
        <v>7500</v>
      </c>
      <c r="C282">
        <v>0.04</v>
      </c>
      <c r="D282">
        <v>0.03</v>
      </c>
      <c r="E282">
        <v>140</v>
      </c>
      <c r="F282">
        <v>130</v>
      </c>
      <c r="G282">
        <v>140</v>
      </c>
      <c r="H282">
        <v>120</v>
      </c>
      <c r="I282" s="3">
        <f>Inputs_refs!$B$1-A282</f>
        <v>65.5</v>
      </c>
      <c r="J282" s="9">
        <f t="shared" si="81"/>
        <v>-7.1428571428571425E-2</v>
      </c>
      <c r="K282" s="10">
        <f t="shared" si="82"/>
        <v>0.9285714285714286</v>
      </c>
      <c r="L282" s="11">
        <f t="shared" si="83"/>
        <v>-10</v>
      </c>
      <c r="N282" s="9">
        <f t="shared" si="84"/>
        <v>0.14285714285714285</v>
      </c>
      <c r="O282" s="12">
        <f t="shared" si="85"/>
        <v>0.8571428571428571</v>
      </c>
      <c r="P282" s="11">
        <f t="shared" si="86"/>
        <v>-20</v>
      </c>
      <c r="R282" s="35">
        <f t="shared" si="87"/>
        <v>-300</v>
      </c>
      <c r="S282" s="62">
        <f t="shared" si="88"/>
        <v>-0.10714285714285714</v>
      </c>
      <c r="V282" s="13"/>
      <c r="W282" s="11">
        <f t="shared" si="89"/>
        <v>108.00387720149295</v>
      </c>
      <c r="X282" s="11">
        <f t="shared" si="90"/>
        <v>-9.9967689987558714E-2</v>
      </c>
      <c r="Z282" s="35">
        <f t="shared" si="91"/>
        <v>-426.39547455228058</v>
      </c>
      <c r="AA282" s="44">
        <f t="shared" si="92"/>
        <v>-0.15228409805438592</v>
      </c>
      <c r="AB282" s="9">
        <f t="shared" si="93"/>
        <v>-0.29642780492686294</v>
      </c>
      <c r="AC282" s="9"/>
      <c r="AD282" s="17">
        <f t="shared" si="94"/>
        <v>-0.29642780492686294</v>
      </c>
      <c r="AE282" s="102">
        <f t="shared" si="95"/>
        <v>4.5141240911528782E-2</v>
      </c>
      <c r="AF282" s="18">
        <f t="shared" si="96"/>
        <v>7.6923076923076927E-2</v>
      </c>
      <c r="AG282" s="9">
        <f t="shared" si="97"/>
        <v>3.994137512940088E-3</v>
      </c>
    </row>
    <row r="283" spans="1:33" x14ac:dyDescent="0.2">
      <c r="A283">
        <v>1956</v>
      </c>
      <c r="B283">
        <v>12500</v>
      </c>
      <c r="C283">
        <v>0.04</v>
      </c>
      <c r="D283">
        <v>0.03</v>
      </c>
      <c r="E283">
        <v>240</v>
      </c>
      <c r="F283">
        <v>230</v>
      </c>
      <c r="G283">
        <v>240</v>
      </c>
      <c r="H283">
        <v>210</v>
      </c>
      <c r="I283" s="3">
        <f>Inputs_refs!$B$1-A283</f>
        <v>65.5</v>
      </c>
      <c r="J283" s="9">
        <f t="shared" si="81"/>
        <v>-4.1666666666666664E-2</v>
      </c>
      <c r="K283" s="10">
        <f t="shared" si="82"/>
        <v>0.95833333333333337</v>
      </c>
      <c r="L283" s="11">
        <f t="shared" si="83"/>
        <v>-10</v>
      </c>
      <c r="N283" s="9">
        <f t="shared" si="84"/>
        <v>0.125</v>
      </c>
      <c r="O283" s="12">
        <f t="shared" si="85"/>
        <v>0.875</v>
      </c>
      <c r="P283" s="11">
        <f t="shared" si="86"/>
        <v>-30</v>
      </c>
      <c r="R283" s="35">
        <f t="shared" si="87"/>
        <v>-400</v>
      </c>
      <c r="S283" s="62">
        <f t="shared" si="88"/>
        <v>-8.3333333333333329E-2</v>
      </c>
      <c r="V283" s="13"/>
      <c r="W283" s="11">
        <f t="shared" si="89"/>
        <v>191.08378274110291</v>
      </c>
      <c r="X283" s="11">
        <f t="shared" si="90"/>
        <v>-9.0077225042367107E-2</v>
      </c>
      <c r="Z283" s="35">
        <f t="shared" si="91"/>
        <v>-600.54583959249703</v>
      </c>
      <c r="AA283" s="44">
        <f t="shared" si="92"/>
        <v>-0.1251137165817702</v>
      </c>
      <c r="AB283" s="9">
        <f t="shared" si="93"/>
        <v>-0.33393927052858824</v>
      </c>
      <c r="AC283" s="9"/>
      <c r="AD283" s="17">
        <f t="shared" si="94"/>
        <v>-0.33393927052858824</v>
      </c>
      <c r="AE283" s="102">
        <f t="shared" si="95"/>
        <v>4.1780383248436873E-2</v>
      </c>
      <c r="AF283" s="18">
        <f t="shared" si="96"/>
        <v>8.6956521739130432E-2</v>
      </c>
      <c r="AG283" s="9">
        <f t="shared" si="97"/>
        <v>4.5382597467230612E-3</v>
      </c>
    </row>
    <row r="284" spans="1:33" x14ac:dyDescent="0.2">
      <c r="A284">
        <v>1956</v>
      </c>
      <c r="B284">
        <v>17500</v>
      </c>
      <c r="C284">
        <v>0.04</v>
      </c>
      <c r="D284">
        <v>0.03</v>
      </c>
      <c r="E284">
        <v>330</v>
      </c>
      <c r="F284">
        <v>320</v>
      </c>
      <c r="G284">
        <v>330</v>
      </c>
      <c r="H284">
        <v>300</v>
      </c>
      <c r="I284" s="3">
        <f>Inputs_refs!$B$1-A284</f>
        <v>65.5</v>
      </c>
      <c r="J284" s="9">
        <f t="shared" si="81"/>
        <v>-3.0303030303030304E-2</v>
      </c>
      <c r="K284" s="10">
        <f t="shared" si="82"/>
        <v>0.96969696969696972</v>
      </c>
      <c r="L284" s="11">
        <f t="shared" si="83"/>
        <v>-10</v>
      </c>
      <c r="N284" s="9">
        <f t="shared" si="84"/>
        <v>9.0909090909090912E-2</v>
      </c>
      <c r="O284" s="12">
        <f t="shared" si="85"/>
        <v>0.90909090909090906</v>
      </c>
      <c r="P284" s="11">
        <f t="shared" si="86"/>
        <v>-30</v>
      </c>
      <c r="R284" s="35">
        <f t="shared" si="87"/>
        <v>-400</v>
      </c>
      <c r="S284" s="62">
        <f t="shared" si="88"/>
        <v>-6.0606060606060608E-2</v>
      </c>
      <c r="V284" s="13"/>
      <c r="W284" s="11">
        <f t="shared" si="89"/>
        <v>265.85569772675188</v>
      </c>
      <c r="X284" s="11">
        <f t="shared" si="90"/>
        <v>-0.11381434091082705</v>
      </c>
      <c r="Z284" s="35">
        <f t="shared" si="91"/>
        <v>-757.28116812869121</v>
      </c>
      <c r="AA284" s="44">
        <f t="shared" si="92"/>
        <v>-0.11473957092858958</v>
      </c>
      <c r="AB284" s="9">
        <f t="shared" si="93"/>
        <v>-0.47179460306871829</v>
      </c>
      <c r="AC284" s="9"/>
      <c r="AD284" s="17">
        <f t="shared" si="94"/>
        <v>-0.47179460306871829</v>
      </c>
      <c r="AE284" s="102">
        <f t="shared" si="95"/>
        <v>5.4133510322528972E-2</v>
      </c>
      <c r="AF284" s="18">
        <f t="shared" si="96"/>
        <v>6.25E-2</v>
      </c>
      <c r="AG284" s="9">
        <f t="shared" si="97"/>
        <v>3.2217251268332747E-3</v>
      </c>
    </row>
    <row r="285" spans="1:33" x14ac:dyDescent="0.2">
      <c r="A285">
        <v>1956</v>
      </c>
      <c r="B285">
        <v>22500</v>
      </c>
      <c r="C285">
        <v>0.04</v>
      </c>
      <c r="D285">
        <v>0.03</v>
      </c>
      <c r="E285">
        <v>440</v>
      </c>
      <c r="F285">
        <v>420</v>
      </c>
      <c r="G285">
        <v>440</v>
      </c>
      <c r="H285">
        <v>390</v>
      </c>
      <c r="I285" s="3">
        <f>Inputs_refs!$B$1-A285</f>
        <v>65.5</v>
      </c>
      <c r="J285" s="9">
        <f t="shared" si="81"/>
        <v>-4.5454545454545456E-2</v>
      </c>
      <c r="K285" s="10">
        <f t="shared" si="82"/>
        <v>0.95454545454545459</v>
      </c>
      <c r="L285" s="11">
        <f t="shared" si="83"/>
        <v>-20</v>
      </c>
      <c r="N285" s="9">
        <f t="shared" si="84"/>
        <v>0.11363636363636363</v>
      </c>
      <c r="O285" s="12">
        <f t="shared" si="85"/>
        <v>0.88636363636363635</v>
      </c>
      <c r="P285" s="11">
        <f t="shared" si="86"/>
        <v>-50</v>
      </c>
      <c r="R285" s="35">
        <f t="shared" si="87"/>
        <v>-700</v>
      </c>
      <c r="S285" s="62">
        <f t="shared" si="88"/>
        <v>-7.9545454545454544E-2</v>
      </c>
      <c r="V285" s="13"/>
      <c r="W285" s="11">
        <f t="shared" si="89"/>
        <v>348.93560326636185</v>
      </c>
      <c r="X285" s="11">
        <f t="shared" si="90"/>
        <v>-0.10529332495804654</v>
      </c>
      <c r="Z285" s="35">
        <f t="shared" si="91"/>
        <v>-1131.4315331689077</v>
      </c>
      <c r="AA285" s="44">
        <f t="shared" si="92"/>
        <v>-0.12857176513283042</v>
      </c>
      <c r="AB285" s="9">
        <f t="shared" si="93"/>
        <v>-0.38131475084537941</v>
      </c>
      <c r="AC285" s="9"/>
      <c r="AD285" s="17">
        <f t="shared" si="94"/>
        <v>-0.38131475084537941</v>
      </c>
      <c r="AE285" s="102">
        <f t="shared" si="95"/>
        <v>4.9026310587375874E-2</v>
      </c>
      <c r="AF285" s="18">
        <f t="shared" si="96"/>
        <v>7.1428571428571425E-2</v>
      </c>
      <c r="AG285" s="9">
        <f t="shared" si="97"/>
        <v>3.6985420895904175E-3</v>
      </c>
    </row>
    <row r="286" spans="1:33" x14ac:dyDescent="0.2">
      <c r="A286">
        <v>1956</v>
      </c>
      <c r="B286">
        <v>27500</v>
      </c>
      <c r="C286">
        <v>0.04</v>
      </c>
      <c r="D286">
        <v>0.03</v>
      </c>
      <c r="E286">
        <v>540</v>
      </c>
      <c r="F286">
        <v>520</v>
      </c>
      <c r="G286">
        <v>540</v>
      </c>
      <c r="H286">
        <v>490</v>
      </c>
      <c r="I286" s="3">
        <f>Inputs_refs!$B$1-A286</f>
        <v>65.5</v>
      </c>
      <c r="J286" s="9">
        <f t="shared" si="81"/>
        <v>-3.7037037037037035E-2</v>
      </c>
      <c r="K286" s="10">
        <f t="shared" si="82"/>
        <v>0.96296296296296291</v>
      </c>
      <c r="L286" s="11">
        <f t="shared" si="83"/>
        <v>-20</v>
      </c>
      <c r="N286" s="9">
        <f t="shared" si="84"/>
        <v>9.2592592592592587E-2</v>
      </c>
      <c r="O286" s="12">
        <f t="shared" si="85"/>
        <v>0.90740740740740744</v>
      </c>
      <c r="P286" s="11">
        <f t="shared" si="86"/>
        <v>-50</v>
      </c>
      <c r="R286" s="35">
        <f t="shared" si="87"/>
        <v>-700</v>
      </c>
      <c r="S286" s="62">
        <f t="shared" si="88"/>
        <v>-6.4814814814814811E-2</v>
      </c>
      <c r="V286" s="13"/>
      <c r="W286" s="11">
        <f t="shared" si="89"/>
        <v>432.01550880597182</v>
      </c>
      <c r="X286" s="11">
        <f t="shared" si="90"/>
        <v>-0.11833569631434322</v>
      </c>
      <c r="Z286" s="35">
        <f t="shared" si="91"/>
        <v>-1305.5818982091223</v>
      </c>
      <c r="AA286" s="44">
        <f t="shared" si="92"/>
        <v>-0.12088721279714096</v>
      </c>
      <c r="AB286" s="9">
        <f t="shared" si="93"/>
        <v>-0.46384060551069534</v>
      </c>
      <c r="AC286" s="9"/>
      <c r="AD286" s="17">
        <f t="shared" si="94"/>
        <v>-0.46384060551069534</v>
      </c>
      <c r="AE286" s="102">
        <f t="shared" si="95"/>
        <v>5.6072397982326147E-2</v>
      </c>
      <c r="AF286" s="18">
        <f t="shared" si="96"/>
        <v>5.7692307692307696E-2</v>
      </c>
      <c r="AG286" s="9">
        <f t="shared" si="97"/>
        <v>2.9667614631815331E-3</v>
      </c>
    </row>
    <row r="287" spans="1:33" x14ac:dyDescent="0.2">
      <c r="A287">
        <v>1956</v>
      </c>
      <c r="B287">
        <v>32500</v>
      </c>
      <c r="C287">
        <v>0.04</v>
      </c>
      <c r="D287">
        <v>0.03</v>
      </c>
      <c r="E287">
        <v>640</v>
      </c>
      <c r="F287">
        <v>610</v>
      </c>
      <c r="G287">
        <v>640</v>
      </c>
      <c r="H287">
        <v>570</v>
      </c>
      <c r="I287" s="3">
        <f>Inputs_refs!$B$1-A287</f>
        <v>65.5</v>
      </c>
      <c r="J287" s="9">
        <f t="shared" si="81"/>
        <v>-4.6875E-2</v>
      </c>
      <c r="K287" s="10">
        <f t="shared" si="82"/>
        <v>0.953125</v>
      </c>
      <c r="L287" s="11">
        <f t="shared" si="83"/>
        <v>-30</v>
      </c>
      <c r="N287" s="9">
        <f t="shared" si="84"/>
        <v>0.109375</v>
      </c>
      <c r="O287" s="12">
        <f t="shared" si="85"/>
        <v>0.890625</v>
      </c>
      <c r="P287" s="11">
        <f t="shared" si="86"/>
        <v>-70</v>
      </c>
      <c r="R287" s="35">
        <f t="shared" si="87"/>
        <v>-1000</v>
      </c>
      <c r="S287" s="62">
        <f t="shared" si="88"/>
        <v>-7.8125E-2</v>
      </c>
      <c r="V287" s="13"/>
      <c r="W287" s="11">
        <f t="shared" si="89"/>
        <v>506.78742379162077</v>
      </c>
      <c r="X287" s="11">
        <f t="shared" si="90"/>
        <v>-0.11089925650592848</v>
      </c>
      <c r="Z287" s="35">
        <f t="shared" si="91"/>
        <v>-1662.3172267453174</v>
      </c>
      <c r="AA287" s="44">
        <f t="shared" si="92"/>
        <v>-0.12986853333947793</v>
      </c>
      <c r="AB287" s="9">
        <f t="shared" si="93"/>
        <v>-0.39843010472921642</v>
      </c>
      <c r="AC287" s="9"/>
      <c r="AD287" s="17">
        <f t="shared" si="94"/>
        <v>-0.39843010472921642</v>
      </c>
      <c r="AE287" s="102">
        <f t="shared" si="95"/>
        <v>5.1743533339477926E-2</v>
      </c>
      <c r="AF287" s="18">
        <f t="shared" si="96"/>
        <v>6.5573770491803282E-2</v>
      </c>
      <c r="AG287" s="9">
        <f t="shared" si="97"/>
        <v>3.3853864302445524E-3</v>
      </c>
    </row>
    <row r="288" spans="1:33" x14ac:dyDescent="0.2">
      <c r="A288">
        <v>1956</v>
      </c>
      <c r="B288">
        <v>37500</v>
      </c>
      <c r="C288">
        <v>0.04</v>
      </c>
      <c r="D288">
        <v>0.03</v>
      </c>
      <c r="E288">
        <v>740</v>
      </c>
      <c r="F288">
        <v>710</v>
      </c>
      <c r="G288">
        <v>740</v>
      </c>
      <c r="H288">
        <v>670</v>
      </c>
      <c r="I288" s="3">
        <f>Inputs_refs!$B$1-A288</f>
        <v>65.5</v>
      </c>
      <c r="J288" s="9">
        <f t="shared" si="81"/>
        <v>-4.0540540540540543E-2</v>
      </c>
      <c r="K288" s="10">
        <f t="shared" si="82"/>
        <v>0.95945945945945943</v>
      </c>
      <c r="L288" s="11">
        <f t="shared" si="83"/>
        <v>-30</v>
      </c>
      <c r="N288" s="9">
        <f t="shared" si="84"/>
        <v>9.45945945945946E-2</v>
      </c>
      <c r="O288" s="12">
        <f t="shared" si="85"/>
        <v>0.90540540540540537</v>
      </c>
      <c r="P288" s="11">
        <f t="shared" si="86"/>
        <v>-70</v>
      </c>
      <c r="R288" s="35">
        <f t="shared" si="87"/>
        <v>-1000</v>
      </c>
      <c r="S288" s="62">
        <f t="shared" si="88"/>
        <v>-6.7567567567567571E-2</v>
      </c>
      <c r="V288" s="13"/>
      <c r="W288" s="11">
        <f t="shared" si="89"/>
        <v>589.86732933123074</v>
      </c>
      <c r="X288" s="11">
        <f t="shared" si="90"/>
        <v>-0.11960100099816308</v>
      </c>
      <c r="Z288" s="35">
        <f t="shared" si="91"/>
        <v>-1836.4675917855329</v>
      </c>
      <c r="AA288" s="44">
        <f t="shared" si="92"/>
        <v>-0.12408564809361709</v>
      </c>
      <c r="AB288" s="9">
        <f t="shared" si="93"/>
        <v>-0.45547636970400596</v>
      </c>
      <c r="AC288" s="9"/>
      <c r="AD288" s="17">
        <f t="shared" si="94"/>
        <v>-0.45547636970400596</v>
      </c>
      <c r="AE288" s="102">
        <f t="shared" si="95"/>
        <v>5.6518080526049522E-2</v>
      </c>
      <c r="AF288" s="18">
        <f t="shared" si="96"/>
        <v>5.6338028169014086E-2</v>
      </c>
      <c r="AG288" s="9">
        <f t="shared" si="97"/>
        <v>2.895163789167321E-3</v>
      </c>
    </row>
    <row r="289" spans="1:33" x14ac:dyDescent="0.2">
      <c r="A289">
        <v>1956</v>
      </c>
      <c r="B289">
        <v>42500</v>
      </c>
      <c r="C289">
        <v>0.04</v>
      </c>
      <c r="D289">
        <v>0.03</v>
      </c>
      <c r="E289">
        <v>840</v>
      </c>
      <c r="F289">
        <v>780</v>
      </c>
      <c r="G289">
        <v>840</v>
      </c>
      <c r="H289">
        <v>730</v>
      </c>
      <c r="I289" s="3">
        <f>Inputs_refs!$B$1-A289</f>
        <v>65.5</v>
      </c>
      <c r="J289" s="9">
        <f t="shared" si="81"/>
        <v>-7.1428571428571425E-2</v>
      </c>
      <c r="K289" s="10">
        <f t="shared" si="82"/>
        <v>0.9285714285714286</v>
      </c>
      <c r="L289" s="11">
        <f t="shared" si="83"/>
        <v>-60</v>
      </c>
      <c r="N289" s="9">
        <f t="shared" si="84"/>
        <v>0.13095238095238096</v>
      </c>
      <c r="O289" s="12">
        <f t="shared" si="85"/>
        <v>0.86904761904761907</v>
      </c>
      <c r="P289" s="11">
        <f t="shared" si="86"/>
        <v>-110</v>
      </c>
      <c r="R289" s="35">
        <f t="shared" si="87"/>
        <v>-1700</v>
      </c>
      <c r="S289" s="62">
        <f t="shared" si="88"/>
        <v>-0.10119047619047619</v>
      </c>
      <c r="V289" s="13"/>
      <c r="W289" s="11">
        <f t="shared" si="89"/>
        <v>648.0232632089577</v>
      </c>
      <c r="X289" s="11">
        <f t="shared" si="90"/>
        <v>-0.11229689971375657</v>
      </c>
      <c r="Z289" s="35">
        <f t="shared" si="91"/>
        <v>-2558.3728473136835</v>
      </c>
      <c r="AA289" s="44">
        <f t="shared" si="92"/>
        <v>-0.15228409805438592</v>
      </c>
      <c r="AB289" s="9">
        <f t="shared" si="93"/>
        <v>-0.33551514909759278</v>
      </c>
      <c r="AC289" s="9"/>
      <c r="AD289" s="17">
        <f t="shared" si="94"/>
        <v>-0.33551514909759278</v>
      </c>
      <c r="AE289" s="102">
        <f t="shared" si="95"/>
        <v>5.1093621863909727E-2</v>
      </c>
      <c r="AF289" s="18">
        <f t="shared" si="96"/>
        <v>6.4102564102564097E-2</v>
      </c>
      <c r="AG289" s="9">
        <f t="shared" si="97"/>
        <v>3.3069891033432608E-3</v>
      </c>
    </row>
    <row r="290" spans="1:33" x14ac:dyDescent="0.2">
      <c r="A290">
        <v>1956</v>
      </c>
      <c r="B290">
        <v>47500</v>
      </c>
      <c r="C290">
        <v>0.04</v>
      </c>
      <c r="D290">
        <v>0.03</v>
      </c>
      <c r="E290">
        <v>940</v>
      </c>
      <c r="F290">
        <v>860</v>
      </c>
      <c r="G290">
        <v>940</v>
      </c>
      <c r="H290">
        <v>810</v>
      </c>
      <c r="I290" s="3">
        <f>Inputs_refs!$B$1-A290</f>
        <v>65.5</v>
      </c>
      <c r="J290" s="9">
        <f t="shared" si="81"/>
        <v>-8.5106382978723402E-2</v>
      </c>
      <c r="K290" s="10">
        <f t="shared" si="82"/>
        <v>0.91489361702127658</v>
      </c>
      <c r="L290" s="11">
        <f t="shared" si="83"/>
        <v>-80</v>
      </c>
      <c r="N290" s="9">
        <f t="shared" si="84"/>
        <v>0.13829787234042554</v>
      </c>
      <c r="O290" s="12">
        <f t="shared" si="85"/>
        <v>0.86170212765957444</v>
      </c>
      <c r="P290" s="11">
        <f t="shared" si="86"/>
        <v>-130</v>
      </c>
      <c r="R290" s="35">
        <f t="shared" si="87"/>
        <v>-2100</v>
      </c>
      <c r="S290" s="62">
        <f t="shared" si="88"/>
        <v>-0.11170212765957446</v>
      </c>
      <c r="V290" s="13"/>
      <c r="W290" s="11">
        <f t="shared" si="89"/>
        <v>714.48718764064574</v>
      </c>
      <c r="X290" s="11">
        <f t="shared" si="90"/>
        <v>-0.11791705229549908</v>
      </c>
      <c r="Z290" s="35">
        <f t="shared" si="91"/>
        <v>-3097.6931393458563</v>
      </c>
      <c r="AA290" s="44">
        <f t="shared" si="92"/>
        <v>-0.16477091166733279</v>
      </c>
      <c r="AB290" s="9">
        <f t="shared" si="93"/>
        <v>-0.32207616909289483</v>
      </c>
      <c r="AC290" s="9"/>
      <c r="AD290" s="17">
        <f t="shared" si="94"/>
        <v>-0.32207616909289483</v>
      </c>
      <c r="AE290" s="102">
        <f t="shared" si="95"/>
        <v>5.3068784007758329E-2</v>
      </c>
      <c r="AF290" s="18">
        <f t="shared" si="96"/>
        <v>5.8139534883720929E-2</v>
      </c>
      <c r="AG290" s="9">
        <f t="shared" si="97"/>
        <v>2.9904268186179417E-3</v>
      </c>
    </row>
    <row r="291" spans="1:33" x14ac:dyDescent="0.2">
      <c r="A291">
        <v>1956</v>
      </c>
      <c r="B291">
        <v>52500</v>
      </c>
      <c r="C291">
        <v>0.04</v>
      </c>
      <c r="D291">
        <v>0.03</v>
      </c>
      <c r="E291">
        <v>1030</v>
      </c>
      <c r="F291">
        <v>930</v>
      </c>
      <c r="G291">
        <v>1030</v>
      </c>
      <c r="H291">
        <v>880</v>
      </c>
      <c r="I291" s="3">
        <f>Inputs_refs!$B$1-A291</f>
        <v>65.5</v>
      </c>
      <c r="J291" s="9">
        <f t="shared" si="81"/>
        <v>-9.7087378640776698E-2</v>
      </c>
      <c r="K291" s="10">
        <f t="shared" si="82"/>
        <v>0.90291262135922334</v>
      </c>
      <c r="L291" s="11">
        <f t="shared" si="83"/>
        <v>-100</v>
      </c>
      <c r="N291" s="9">
        <f t="shared" si="84"/>
        <v>0.14563106796116504</v>
      </c>
      <c r="O291" s="12">
        <f t="shared" si="85"/>
        <v>0.85436893203883491</v>
      </c>
      <c r="P291" s="11">
        <f t="shared" si="86"/>
        <v>-150</v>
      </c>
      <c r="R291" s="35">
        <f t="shared" si="87"/>
        <v>-2500</v>
      </c>
      <c r="S291" s="62">
        <f t="shared" si="88"/>
        <v>-0.12135922330097088</v>
      </c>
      <c r="V291" s="13"/>
      <c r="W291" s="11">
        <f t="shared" si="89"/>
        <v>772.64312151837271</v>
      </c>
      <c r="X291" s="11">
        <f t="shared" si="90"/>
        <v>-0.12199645282003101</v>
      </c>
      <c r="Z291" s="35">
        <f t="shared" si="91"/>
        <v>-3619.5983948740104</v>
      </c>
      <c r="AA291" s="44">
        <f t="shared" si="92"/>
        <v>-0.17570865994534032</v>
      </c>
      <c r="AB291" s="9">
        <f t="shared" si="93"/>
        <v>-0.3093156402267056</v>
      </c>
      <c r="AC291" s="9"/>
      <c r="AD291" s="17">
        <f t="shared" si="94"/>
        <v>-0.3093156402267056</v>
      </c>
      <c r="AE291" s="102">
        <f t="shared" si="95"/>
        <v>5.4349436644369448E-2</v>
      </c>
      <c r="AF291" s="18">
        <f t="shared" si="96"/>
        <v>5.3763440860215055E-2</v>
      </c>
      <c r="AG291" s="9">
        <f t="shared" si="97"/>
        <v>2.7593199928030998E-3</v>
      </c>
    </row>
    <row r="292" spans="1:33" x14ac:dyDescent="0.2">
      <c r="A292">
        <v>1956</v>
      </c>
      <c r="B292">
        <v>57500</v>
      </c>
      <c r="C292">
        <v>0.04</v>
      </c>
      <c r="D292">
        <v>0.03</v>
      </c>
      <c r="E292">
        <v>1140</v>
      </c>
      <c r="F292">
        <v>1010</v>
      </c>
      <c r="G292">
        <v>1140</v>
      </c>
      <c r="H292">
        <v>960</v>
      </c>
      <c r="I292" s="3">
        <f>Inputs_refs!$B$1-A292</f>
        <v>65.5</v>
      </c>
      <c r="J292" s="9">
        <f t="shared" si="81"/>
        <v>-0.11403508771929824</v>
      </c>
      <c r="K292" s="10">
        <f t="shared" si="82"/>
        <v>0.88596491228070173</v>
      </c>
      <c r="L292" s="11">
        <f t="shared" si="83"/>
        <v>-130</v>
      </c>
      <c r="N292" s="9">
        <f t="shared" si="84"/>
        <v>0.15789473684210525</v>
      </c>
      <c r="O292" s="12">
        <f t="shared" si="85"/>
        <v>0.84210526315789469</v>
      </c>
      <c r="P292" s="11">
        <f t="shared" si="86"/>
        <v>-180</v>
      </c>
      <c r="R292" s="35">
        <f t="shared" si="87"/>
        <v>-3100</v>
      </c>
      <c r="S292" s="62">
        <f t="shared" si="88"/>
        <v>-0.13596491228070176</v>
      </c>
      <c r="V292" s="13"/>
      <c r="W292" s="11">
        <f t="shared" si="89"/>
        <v>839.10704595006064</v>
      </c>
      <c r="X292" s="11">
        <f t="shared" si="90"/>
        <v>-0.12593016046868682</v>
      </c>
      <c r="Z292" s="35">
        <f t="shared" si="91"/>
        <v>-4358.9186869061814</v>
      </c>
      <c r="AA292" s="44">
        <f t="shared" si="92"/>
        <v>-0.19118064416255182</v>
      </c>
      <c r="AB292" s="9">
        <f t="shared" si="93"/>
        <v>-0.28881444627261926</v>
      </c>
      <c r="AC292" s="9"/>
      <c r="AD292" s="17">
        <f t="shared" si="94"/>
        <v>-0.28881444627261926</v>
      </c>
      <c r="AE292" s="102">
        <f t="shared" si="95"/>
        <v>5.5215731881850055E-2</v>
      </c>
      <c r="AF292" s="18">
        <f t="shared" si="96"/>
        <v>4.9504950495049507E-2</v>
      </c>
      <c r="AG292" s="9">
        <f t="shared" si="97"/>
        <v>2.5353967073779016E-3</v>
      </c>
    </row>
    <row r="293" spans="1:33" x14ac:dyDescent="0.2">
      <c r="A293">
        <v>1956</v>
      </c>
      <c r="B293">
        <v>62500</v>
      </c>
      <c r="C293">
        <v>0.04</v>
      </c>
      <c r="D293">
        <v>0.03</v>
      </c>
      <c r="E293">
        <v>1190</v>
      </c>
      <c r="F293">
        <v>1060</v>
      </c>
      <c r="G293">
        <v>1190</v>
      </c>
      <c r="H293">
        <v>1010</v>
      </c>
      <c r="I293" s="3">
        <f>Inputs_refs!$B$1-A293</f>
        <v>65.5</v>
      </c>
      <c r="J293" s="9">
        <f t="shared" si="81"/>
        <v>-0.1092436974789916</v>
      </c>
      <c r="K293" s="10">
        <f t="shared" si="82"/>
        <v>0.89075630252100846</v>
      </c>
      <c r="L293" s="11">
        <f t="shared" si="83"/>
        <v>-130</v>
      </c>
      <c r="N293" s="9">
        <f t="shared" si="84"/>
        <v>0.15126050420168066</v>
      </c>
      <c r="O293" s="12">
        <f t="shared" si="85"/>
        <v>0.84873949579831931</v>
      </c>
      <c r="P293" s="11">
        <f t="shared" si="86"/>
        <v>-180</v>
      </c>
      <c r="R293" s="35">
        <f t="shared" si="87"/>
        <v>-3100</v>
      </c>
      <c r="S293" s="62">
        <f t="shared" si="88"/>
        <v>-0.13025210084033614</v>
      </c>
      <c r="V293" s="13"/>
      <c r="W293" s="11">
        <f t="shared" si="89"/>
        <v>880.64699871986568</v>
      </c>
      <c r="X293" s="11">
        <f t="shared" si="90"/>
        <v>-0.12807227849518249</v>
      </c>
      <c r="Z293" s="35">
        <f t="shared" si="91"/>
        <v>-4445.9938694262892</v>
      </c>
      <c r="AA293" s="44">
        <f t="shared" si="92"/>
        <v>-0.18680646510194493</v>
      </c>
      <c r="AB293" s="9">
        <f t="shared" si="93"/>
        <v>-0.30274307814103579</v>
      </c>
      <c r="AC293" s="9"/>
      <c r="AD293" s="17">
        <f t="shared" si="94"/>
        <v>-0.30274307814103579</v>
      </c>
      <c r="AE293" s="102">
        <f t="shared" si="95"/>
        <v>5.6554364261608786E-2</v>
      </c>
      <c r="AF293" s="18">
        <f t="shared" si="96"/>
        <v>4.716981132075472E-2</v>
      </c>
      <c r="AG293" s="9">
        <f t="shared" si="97"/>
        <v>2.4130128561650199E-3</v>
      </c>
    </row>
    <row r="294" spans="1:33" x14ac:dyDescent="0.2">
      <c r="A294">
        <v>1956</v>
      </c>
      <c r="B294">
        <v>67500</v>
      </c>
      <c r="C294">
        <v>0.04</v>
      </c>
      <c r="D294">
        <v>0.03</v>
      </c>
      <c r="E294">
        <v>1220</v>
      </c>
      <c r="F294">
        <v>1090</v>
      </c>
      <c r="G294">
        <v>1220</v>
      </c>
      <c r="H294">
        <v>1040</v>
      </c>
      <c r="I294" s="3">
        <f>Inputs_refs!$B$1-A294</f>
        <v>65.5</v>
      </c>
      <c r="J294" s="9">
        <f t="shared" si="81"/>
        <v>-0.10655737704918032</v>
      </c>
      <c r="K294" s="10">
        <f t="shared" si="82"/>
        <v>0.89344262295081966</v>
      </c>
      <c r="L294" s="11">
        <f t="shared" si="83"/>
        <v>-130</v>
      </c>
      <c r="N294" s="9">
        <f t="shared" si="84"/>
        <v>0.14754098360655737</v>
      </c>
      <c r="O294" s="12">
        <f t="shared" si="85"/>
        <v>0.85245901639344257</v>
      </c>
      <c r="P294" s="11">
        <f t="shared" si="86"/>
        <v>-180</v>
      </c>
      <c r="R294" s="35">
        <f t="shared" si="87"/>
        <v>-3100</v>
      </c>
      <c r="S294" s="62">
        <f t="shared" si="88"/>
        <v>-0.12704918032786885</v>
      </c>
      <c r="V294" s="13"/>
      <c r="W294" s="11">
        <f t="shared" si="89"/>
        <v>905.57097038174868</v>
      </c>
      <c r="X294" s="11">
        <f t="shared" si="90"/>
        <v>-0.12925868232524165</v>
      </c>
      <c r="Z294" s="35">
        <f t="shared" si="91"/>
        <v>-4498.2389789383524</v>
      </c>
      <c r="AA294" s="44">
        <f t="shared" si="92"/>
        <v>-0.18435405651386691</v>
      </c>
      <c r="AB294" s="9">
        <f t="shared" si="93"/>
        <v>-0.31084141716017866</v>
      </c>
      <c r="AC294" s="9"/>
      <c r="AD294" s="17">
        <f t="shared" si="94"/>
        <v>-0.31084141716017866</v>
      </c>
      <c r="AE294" s="102">
        <f t="shared" si="95"/>
        <v>5.7304876185998055E-2</v>
      </c>
      <c r="AF294" s="18">
        <f t="shared" si="96"/>
        <v>4.5871559633027525E-2</v>
      </c>
      <c r="AG294" s="9">
        <f t="shared" si="97"/>
        <v>2.34509511234271E-3</v>
      </c>
    </row>
    <row r="295" spans="1:33" x14ac:dyDescent="0.2">
      <c r="A295">
        <v>1956</v>
      </c>
      <c r="B295">
        <v>72500</v>
      </c>
      <c r="C295">
        <v>0.04</v>
      </c>
      <c r="D295">
        <v>0.03</v>
      </c>
      <c r="E295">
        <v>1250</v>
      </c>
      <c r="F295">
        <v>1120</v>
      </c>
      <c r="G295">
        <v>1250</v>
      </c>
      <c r="H295">
        <v>1070</v>
      </c>
      <c r="I295" s="3">
        <f>Inputs_refs!$B$1-A295</f>
        <v>65.5</v>
      </c>
      <c r="J295" s="9">
        <f t="shared" si="81"/>
        <v>-0.104</v>
      </c>
      <c r="K295" s="10">
        <f t="shared" si="82"/>
        <v>0.89600000000000002</v>
      </c>
      <c r="L295" s="11">
        <f t="shared" si="83"/>
        <v>-130</v>
      </c>
      <c r="N295" s="9">
        <f t="shared" si="84"/>
        <v>0.14399999999999999</v>
      </c>
      <c r="O295" s="12">
        <f t="shared" si="85"/>
        <v>0.85599999999999998</v>
      </c>
      <c r="P295" s="11">
        <f t="shared" si="86"/>
        <v>-180</v>
      </c>
      <c r="R295" s="35">
        <f t="shared" si="87"/>
        <v>-3100</v>
      </c>
      <c r="S295" s="62">
        <f t="shared" si="88"/>
        <v>-0.124</v>
      </c>
      <c r="V295" s="13"/>
      <c r="W295" s="11">
        <f t="shared" si="89"/>
        <v>930.49494204363157</v>
      </c>
      <c r="X295" s="11">
        <f t="shared" si="90"/>
        <v>-0.1303785588377275</v>
      </c>
      <c r="Z295" s="35">
        <f t="shared" si="91"/>
        <v>-4550.4840884504192</v>
      </c>
      <c r="AA295" s="44">
        <f t="shared" si="92"/>
        <v>-0.18201936353801676</v>
      </c>
      <c r="AB295" s="9">
        <f t="shared" si="93"/>
        <v>-0.3187537985534093</v>
      </c>
      <c r="AC295" s="9"/>
      <c r="AD295" s="17">
        <f t="shared" si="94"/>
        <v>-0.3187537985534093</v>
      </c>
      <c r="AE295" s="102">
        <f t="shared" si="95"/>
        <v>5.801936353801676E-2</v>
      </c>
      <c r="AF295" s="18">
        <f t="shared" si="96"/>
        <v>4.4642857142857144E-2</v>
      </c>
      <c r="AG295" s="9">
        <f t="shared" si="97"/>
        <v>2.2808966347045434E-3</v>
      </c>
    </row>
    <row r="296" spans="1:33" x14ac:dyDescent="0.2">
      <c r="A296">
        <v>1956</v>
      </c>
      <c r="B296">
        <v>77500</v>
      </c>
      <c r="C296">
        <v>0.04</v>
      </c>
      <c r="D296">
        <v>0.03</v>
      </c>
      <c r="E296">
        <v>1280</v>
      </c>
      <c r="F296">
        <v>1150</v>
      </c>
      <c r="G296">
        <v>1280</v>
      </c>
      <c r="H296">
        <v>1100</v>
      </c>
      <c r="I296" s="3">
        <f>Inputs_refs!$B$1-A296</f>
        <v>65.5</v>
      </c>
      <c r="J296" s="9">
        <f t="shared" si="81"/>
        <v>-0.1015625</v>
      </c>
      <c r="K296" s="10">
        <f t="shared" si="82"/>
        <v>0.8984375</v>
      </c>
      <c r="L296" s="11">
        <f t="shared" si="83"/>
        <v>-130</v>
      </c>
      <c r="N296" s="9">
        <f t="shared" si="84"/>
        <v>0.140625</v>
      </c>
      <c r="O296" s="12">
        <f t="shared" si="85"/>
        <v>0.859375</v>
      </c>
      <c r="P296" s="11">
        <f t="shared" si="86"/>
        <v>-180</v>
      </c>
      <c r="R296" s="35">
        <f t="shared" si="87"/>
        <v>-3100</v>
      </c>
      <c r="S296" s="62">
        <f t="shared" si="88"/>
        <v>-0.12109375</v>
      </c>
      <c r="V296" s="13"/>
      <c r="W296" s="11">
        <f t="shared" si="89"/>
        <v>955.41891370551457</v>
      </c>
      <c r="X296" s="11">
        <f t="shared" si="90"/>
        <v>-0.13143735117680494</v>
      </c>
      <c r="Z296" s="35">
        <f t="shared" si="91"/>
        <v>-4602.7291979624824</v>
      </c>
      <c r="AA296" s="44">
        <f t="shared" si="92"/>
        <v>-0.17979410929540948</v>
      </c>
      <c r="AB296" s="9">
        <f t="shared" si="93"/>
        <v>-0.32648655467884241</v>
      </c>
      <c r="AC296" s="9"/>
      <c r="AD296" s="17">
        <f t="shared" si="94"/>
        <v>-0.32648655467884241</v>
      </c>
      <c r="AE296" s="102">
        <f t="shared" si="95"/>
        <v>5.8700359295409482E-2</v>
      </c>
      <c r="AF296" s="18">
        <f t="shared" si="96"/>
        <v>4.3478260869565216E-2</v>
      </c>
      <c r="AG296" s="9">
        <f t="shared" si="97"/>
        <v>2.2201200084238648E-3</v>
      </c>
    </row>
    <row r="297" spans="1:33" x14ac:dyDescent="0.2">
      <c r="A297">
        <v>1956</v>
      </c>
      <c r="B297">
        <v>82500</v>
      </c>
      <c r="C297">
        <v>0.04</v>
      </c>
      <c r="D297">
        <v>0.03</v>
      </c>
      <c r="E297">
        <v>1310</v>
      </c>
      <c r="F297">
        <v>1180</v>
      </c>
      <c r="G297">
        <v>1310</v>
      </c>
      <c r="H297">
        <v>1130</v>
      </c>
      <c r="I297" s="3">
        <f>Inputs_refs!$B$1-A297</f>
        <v>65.5</v>
      </c>
      <c r="J297" s="9">
        <f t="shared" si="81"/>
        <v>-9.9236641221374045E-2</v>
      </c>
      <c r="K297" s="10">
        <f t="shared" si="82"/>
        <v>0.9007633587786259</v>
      </c>
      <c r="L297" s="11">
        <f t="shared" si="83"/>
        <v>-130</v>
      </c>
      <c r="N297" s="9">
        <f t="shared" si="84"/>
        <v>0.13740458015267176</v>
      </c>
      <c r="O297" s="12">
        <f t="shared" si="85"/>
        <v>0.86259541984732824</v>
      </c>
      <c r="P297" s="11">
        <f t="shared" si="86"/>
        <v>-180</v>
      </c>
      <c r="R297" s="35">
        <f t="shared" si="87"/>
        <v>-3100</v>
      </c>
      <c r="S297" s="62">
        <f t="shared" si="88"/>
        <v>-0.1183206106870229</v>
      </c>
      <c r="V297" s="13"/>
      <c r="W297" s="11">
        <f t="shared" si="89"/>
        <v>980.34288536739757</v>
      </c>
      <c r="X297" s="11">
        <f t="shared" si="90"/>
        <v>-0.13243992445363048</v>
      </c>
      <c r="Z297" s="35">
        <f t="shared" si="91"/>
        <v>-4654.9743074745456</v>
      </c>
      <c r="AA297" s="44">
        <f t="shared" si="92"/>
        <v>-0.17767077509444831</v>
      </c>
      <c r="AB297" s="9">
        <f t="shared" si="93"/>
        <v>-0.33404573360967976</v>
      </c>
      <c r="AC297" s="9"/>
      <c r="AD297" s="17">
        <f t="shared" si="94"/>
        <v>-0.33404573360967976</v>
      </c>
      <c r="AE297" s="102">
        <f t="shared" si="95"/>
        <v>5.935016440742541E-2</v>
      </c>
      <c r="AF297" s="18">
        <f t="shared" si="96"/>
        <v>4.2372881355932202E-2</v>
      </c>
      <c r="AG297" s="9">
        <f t="shared" si="97"/>
        <v>2.162498710948646E-3</v>
      </c>
    </row>
    <row r="298" spans="1:33" x14ac:dyDescent="0.2">
      <c r="A298">
        <v>1956</v>
      </c>
      <c r="B298">
        <v>87500</v>
      </c>
      <c r="C298">
        <v>0.04</v>
      </c>
      <c r="D298">
        <v>0.03</v>
      </c>
      <c r="E298">
        <v>1340</v>
      </c>
      <c r="F298">
        <v>1210</v>
      </c>
      <c r="G298">
        <v>1340</v>
      </c>
      <c r="H298">
        <v>1160</v>
      </c>
      <c r="I298" s="3">
        <f>Inputs_refs!$B$1-A298</f>
        <v>65.5</v>
      </c>
      <c r="J298" s="9">
        <f t="shared" si="81"/>
        <v>-9.7014925373134331E-2</v>
      </c>
      <c r="K298" s="10">
        <f t="shared" si="82"/>
        <v>0.90298507462686572</v>
      </c>
      <c r="L298" s="11">
        <f t="shared" si="83"/>
        <v>-130</v>
      </c>
      <c r="N298" s="9">
        <f t="shared" si="84"/>
        <v>0.13432835820895522</v>
      </c>
      <c r="O298" s="12">
        <f t="shared" si="85"/>
        <v>0.86567164179104472</v>
      </c>
      <c r="P298" s="11">
        <f t="shared" si="86"/>
        <v>-180</v>
      </c>
      <c r="R298" s="35">
        <f t="shared" si="87"/>
        <v>-3100</v>
      </c>
      <c r="S298" s="62">
        <f t="shared" si="88"/>
        <v>-0.11567164179104478</v>
      </c>
      <c r="V298" s="13"/>
      <c r="W298" s="11">
        <f t="shared" si="89"/>
        <v>1005.2668570292806</v>
      </c>
      <c r="X298" s="11">
        <f t="shared" si="90"/>
        <v>-0.1333906404919995</v>
      </c>
      <c r="Z298" s="35">
        <f t="shared" si="91"/>
        <v>-4707.2194169866125</v>
      </c>
      <c r="AA298" s="44">
        <f t="shared" si="92"/>
        <v>-0.17564251555920196</v>
      </c>
      <c r="AB298" s="9">
        <f t="shared" si="93"/>
        <v>-0.34143711491050377</v>
      </c>
      <c r="AC298" s="9"/>
      <c r="AD298" s="17">
        <f t="shared" si="94"/>
        <v>-0.34143711491050377</v>
      </c>
      <c r="AE298" s="102">
        <f t="shared" si="95"/>
        <v>5.9970873768157185E-2</v>
      </c>
      <c r="AF298" s="18">
        <f t="shared" si="96"/>
        <v>4.1322314049586778E-2</v>
      </c>
      <c r="AG298" s="9">
        <f t="shared" si="97"/>
        <v>2.10779320198895E-3</v>
      </c>
    </row>
    <row r="299" spans="1:33" x14ac:dyDescent="0.2">
      <c r="A299">
        <v>1956</v>
      </c>
      <c r="B299">
        <v>92500</v>
      </c>
      <c r="C299">
        <v>0.04</v>
      </c>
      <c r="D299">
        <v>0.03</v>
      </c>
      <c r="E299">
        <v>1370</v>
      </c>
      <c r="F299">
        <v>1240</v>
      </c>
      <c r="G299">
        <v>1370</v>
      </c>
      <c r="H299">
        <v>1190</v>
      </c>
      <c r="I299" s="3">
        <f>Inputs_refs!$B$1-A299</f>
        <v>65.5</v>
      </c>
      <c r="J299" s="9">
        <f t="shared" si="81"/>
        <v>-9.4890510948905105E-2</v>
      </c>
      <c r="K299" s="10">
        <f t="shared" si="82"/>
        <v>0.9051094890510949</v>
      </c>
      <c r="L299" s="11">
        <f t="shared" si="83"/>
        <v>-130</v>
      </c>
      <c r="N299" s="9">
        <f t="shared" si="84"/>
        <v>0.13138686131386862</v>
      </c>
      <c r="O299" s="12">
        <f t="shared" si="85"/>
        <v>0.86861313868613144</v>
      </c>
      <c r="P299" s="11">
        <f t="shared" si="86"/>
        <v>-180</v>
      </c>
      <c r="R299" s="35">
        <f t="shared" si="87"/>
        <v>-3100</v>
      </c>
      <c r="S299" s="62">
        <f t="shared" si="88"/>
        <v>-0.11313868613138686</v>
      </c>
      <c r="V299" s="13"/>
      <c r="W299" s="11">
        <f t="shared" si="89"/>
        <v>1030.1908286911637</v>
      </c>
      <c r="X299" s="11">
        <f t="shared" si="90"/>
        <v>-0.13429342126792967</v>
      </c>
      <c r="Z299" s="35">
        <f t="shared" si="91"/>
        <v>-4759.4645264986757</v>
      </c>
      <c r="AA299" s="44">
        <f t="shared" si="92"/>
        <v>-0.17370308490871078</v>
      </c>
      <c r="AB299" s="9">
        <f t="shared" si="93"/>
        <v>-0.34866622437450318</v>
      </c>
      <c r="AC299" s="9"/>
      <c r="AD299" s="17">
        <f t="shared" si="94"/>
        <v>-0.34866622437450318</v>
      </c>
      <c r="AE299" s="102">
        <f t="shared" si="95"/>
        <v>6.0564398777323919E-2</v>
      </c>
      <c r="AF299" s="18">
        <f t="shared" si="96"/>
        <v>4.0322580645161289E-2</v>
      </c>
      <c r="AG299" s="9">
        <f t="shared" si="97"/>
        <v>2.0557875927899039E-3</v>
      </c>
    </row>
    <row r="300" spans="1:33" x14ac:dyDescent="0.2">
      <c r="A300">
        <v>1956</v>
      </c>
      <c r="B300">
        <v>97500</v>
      </c>
      <c r="C300">
        <v>0.04</v>
      </c>
      <c r="D300">
        <v>0.03</v>
      </c>
      <c r="E300">
        <v>1400</v>
      </c>
      <c r="F300">
        <v>1270</v>
      </c>
      <c r="G300">
        <v>1400</v>
      </c>
      <c r="H300">
        <v>1220</v>
      </c>
      <c r="I300" s="3">
        <f>Inputs_refs!$B$1-A300</f>
        <v>65.5</v>
      </c>
      <c r="J300" s="9">
        <f t="shared" si="81"/>
        <v>-9.285714285714286E-2</v>
      </c>
      <c r="K300" s="10">
        <f t="shared" si="82"/>
        <v>0.90714285714285714</v>
      </c>
      <c r="L300" s="11">
        <f t="shared" si="83"/>
        <v>-130</v>
      </c>
      <c r="N300" s="9">
        <f t="shared" si="84"/>
        <v>0.12857142857142856</v>
      </c>
      <c r="O300" s="12">
        <f t="shared" si="85"/>
        <v>0.87142857142857144</v>
      </c>
      <c r="P300" s="11">
        <f t="shared" si="86"/>
        <v>-180</v>
      </c>
      <c r="R300" s="35">
        <f t="shared" si="87"/>
        <v>-3100</v>
      </c>
      <c r="S300" s="62">
        <f t="shared" si="88"/>
        <v>-0.11071428571428571</v>
      </c>
      <c r="V300" s="13"/>
      <c r="W300" s="11">
        <f t="shared" si="89"/>
        <v>1055.1148003530466</v>
      </c>
      <c r="X300" s="11">
        <f t="shared" si="90"/>
        <v>-0.1351518029893061</v>
      </c>
      <c r="Z300" s="35">
        <f t="shared" si="91"/>
        <v>-4811.7096360107425</v>
      </c>
      <c r="AA300" s="44">
        <f t="shared" si="92"/>
        <v>-0.17184677271466939</v>
      </c>
      <c r="AB300" s="9">
        <f t="shared" si="93"/>
        <v>-0.35573834780061137</v>
      </c>
      <c r="AC300" s="9"/>
      <c r="AD300" s="17">
        <f t="shared" si="94"/>
        <v>-0.35573834780061137</v>
      </c>
      <c r="AE300" s="102">
        <f t="shared" si="95"/>
        <v>6.1132487000383678E-2</v>
      </c>
      <c r="AF300" s="18">
        <f t="shared" si="96"/>
        <v>3.937007874015748E-2</v>
      </c>
      <c r="AG300" s="9">
        <f t="shared" si="97"/>
        <v>2.0062867969609099E-3</v>
      </c>
    </row>
    <row r="301" spans="1:33" x14ac:dyDescent="0.2">
      <c r="A301">
        <v>1956</v>
      </c>
      <c r="B301">
        <v>102500</v>
      </c>
      <c r="C301">
        <v>0.04</v>
      </c>
      <c r="D301">
        <v>0.03</v>
      </c>
      <c r="E301">
        <v>1430</v>
      </c>
      <c r="F301">
        <v>1300</v>
      </c>
      <c r="G301">
        <v>1430</v>
      </c>
      <c r="H301">
        <v>1250</v>
      </c>
      <c r="I301" s="3">
        <f>Inputs_refs!$B$1-A301</f>
        <v>65.5</v>
      </c>
      <c r="J301" s="9">
        <f t="shared" si="81"/>
        <v>-9.0909090909090912E-2</v>
      </c>
      <c r="K301" s="10">
        <f t="shared" si="82"/>
        <v>0.90909090909090906</v>
      </c>
      <c r="L301" s="11">
        <f t="shared" si="83"/>
        <v>-130</v>
      </c>
      <c r="N301" s="9">
        <f t="shared" si="84"/>
        <v>0.12587412587412589</v>
      </c>
      <c r="O301" s="12">
        <f t="shared" si="85"/>
        <v>0.87412587412587417</v>
      </c>
      <c r="P301" s="11">
        <f t="shared" si="86"/>
        <v>-180</v>
      </c>
      <c r="R301" s="35">
        <f t="shared" si="87"/>
        <v>-3100</v>
      </c>
      <c r="S301" s="62">
        <f t="shared" si="88"/>
        <v>-0.10839160839160839</v>
      </c>
      <c r="V301" s="13"/>
      <c r="W301" s="11">
        <f t="shared" si="89"/>
        <v>1080.0387720149295</v>
      </c>
      <c r="X301" s="11">
        <f t="shared" si="90"/>
        <v>-0.13596898238805644</v>
      </c>
      <c r="Z301" s="35">
        <f t="shared" si="91"/>
        <v>-4863.9547455228094</v>
      </c>
      <c r="AA301" s="44">
        <f t="shared" si="92"/>
        <v>-0.17006834774555277</v>
      </c>
      <c r="AB301" s="9">
        <f t="shared" si="93"/>
        <v>-0.36265854388273261</v>
      </c>
      <c r="AC301" s="9"/>
      <c r="AD301" s="17">
        <f t="shared" si="94"/>
        <v>-0.36265854388273261</v>
      </c>
      <c r="AE301" s="102">
        <f t="shared" si="95"/>
        <v>6.1676739353944382E-2</v>
      </c>
      <c r="AF301" s="18">
        <f t="shared" si="96"/>
        <v>3.8461538461538464E-2</v>
      </c>
      <c r="AG301" s="9">
        <f t="shared" si="97"/>
        <v>1.9591140835357734E-3</v>
      </c>
    </row>
    <row r="302" spans="1:33" x14ac:dyDescent="0.2">
      <c r="A302">
        <v>1956</v>
      </c>
      <c r="B302">
        <v>107500</v>
      </c>
      <c r="C302">
        <v>0.04</v>
      </c>
      <c r="D302">
        <v>0.03</v>
      </c>
      <c r="E302">
        <v>1460</v>
      </c>
      <c r="F302">
        <v>1330</v>
      </c>
      <c r="G302">
        <v>1460</v>
      </c>
      <c r="H302">
        <v>1280</v>
      </c>
      <c r="I302" s="3">
        <f>Inputs_refs!$B$1-A302</f>
        <v>65.5</v>
      </c>
      <c r="J302" s="9">
        <f t="shared" si="81"/>
        <v>-8.9041095890410954E-2</v>
      </c>
      <c r="K302" s="10">
        <f t="shared" si="82"/>
        <v>0.91095890410958902</v>
      </c>
      <c r="L302" s="11">
        <f t="shared" si="83"/>
        <v>-130</v>
      </c>
      <c r="N302" s="9">
        <f t="shared" si="84"/>
        <v>0.12328767123287671</v>
      </c>
      <c r="O302" s="12">
        <f t="shared" si="85"/>
        <v>0.87671232876712324</v>
      </c>
      <c r="P302" s="11">
        <f t="shared" si="86"/>
        <v>-180</v>
      </c>
      <c r="R302" s="35">
        <f t="shared" si="87"/>
        <v>-3100</v>
      </c>
      <c r="S302" s="62">
        <f t="shared" si="88"/>
        <v>-0.10616438356164383</v>
      </c>
      <c r="V302" s="13"/>
      <c r="W302" s="11">
        <f t="shared" si="89"/>
        <v>1104.9627436768126</v>
      </c>
      <c r="X302" s="11">
        <f t="shared" si="90"/>
        <v>-0.13674785650249016</v>
      </c>
      <c r="Z302" s="35">
        <f t="shared" si="91"/>
        <v>-4916.1998550348726</v>
      </c>
      <c r="AA302" s="44">
        <f t="shared" si="92"/>
        <v>-0.16836300873407098</v>
      </c>
      <c r="AB302" s="9">
        <f t="shared" si="93"/>
        <v>-0.36943165627712049</v>
      </c>
      <c r="AC302" s="9"/>
      <c r="AD302" s="17">
        <f t="shared" si="94"/>
        <v>-0.36943165627712049</v>
      </c>
      <c r="AE302" s="102">
        <f t="shared" si="95"/>
        <v>6.2198625172427149E-2</v>
      </c>
      <c r="AF302" s="18">
        <f t="shared" si="96"/>
        <v>3.7593984962406013E-2</v>
      </c>
      <c r="AG302" s="9">
        <f t="shared" si="97"/>
        <v>1.9141089675301926E-3</v>
      </c>
    </row>
    <row r="303" spans="1:33" x14ac:dyDescent="0.2">
      <c r="A303">
        <v>1956</v>
      </c>
      <c r="B303">
        <v>112500</v>
      </c>
      <c r="C303">
        <v>0.04</v>
      </c>
      <c r="D303">
        <v>0.03</v>
      </c>
      <c r="E303">
        <v>1490</v>
      </c>
      <c r="F303">
        <v>1360</v>
      </c>
      <c r="G303">
        <v>1490</v>
      </c>
      <c r="H303">
        <v>1310</v>
      </c>
      <c r="I303" s="3">
        <f>Inputs_refs!$B$1-A303</f>
        <v>65.5</v>
      </c>
      <c r="J303" s="9">
        <f t="shared" si="81"/>
        <v>-8.7248322147651006E-2</v>
      </c>
      <c r="K303" s="10">
        <f t="shared" si="82"/>
        <v>0.91275167785234901</v>
      </c>
      <c r="L303" s="11">
        <f t="shared" si="83"/>
        <v>-130</v>
      </c>
      <c r="N303" s="9">
        <f t="shared" si="84"/>
        <v>0.12080536912751678</v>
      </c>
      <c r="O303" s="12">
        <f t="shared" si="85"/>
        <v>0.87919463087248317</v>
      </c>
      <c r="P303" s="11">
        <f t="shared" si="86"/>
        <v>-180</v>
      </c>
      <c r="R303" s="35">
        <f t="shared" si="87"/>
        <v>-3100</v>
      </c>
      <c r="S303" s="62">
        <f t="shared" si="88"/>
        <v>-0.1040268456375839</v>
      </c>
      <c r="V303" s="13"/>
      <c r="W303" s="11">
        <f t="shared" si="89"/>
        <v>1129.8867153386955</v>
      </c>
      <c r="X303" s="11">
        <f t="shared" si="90"/>
        <v>-0.13749105699336223</v>
      </c>
      <c r="Z303" s="35">
        <f t="shared" si="91"/>
        <v>-4968.4449645469358</v>
      </c>
      <c r="AA303" s="44">
        <f t="shared" si="92"/>
        <v>-0.16672634109217904</v>
      </c>
      <c r="AB303" s="9">
        <f t="shared" si="93"/>
        <v>-0.37606232490839642</v>
      </c>
      <c r="AC303" s="9"/>
      <c r="AD303" s="17">
        <f t="shared" si="94"/>
        <v>-0.37606232490839642</v>
      </c>
      <c r="AE303" s="102">
        <f t="shared" si="95"/>
        <v>6.2699495454595147E-2</v>
      </c>
      <c r="AF303" s="18">
        <f t="shared" si="96"/>
        <v>3.6764705882352942E-2</v>
      </c>
      <c r="AG303" s="9">
        <f t="shared" si="97"/>
        <v>1.8711253849008624E-3</v>
      </c>
    </row>
    <row r="304" spans="1:33" x14ac:dyDescent="0.2">
      <c r="A304">
        <v>1956</v>
      </c>
      <c r="B304">
        <v>117500</v>
      </c>
      <c r="C304">
        <v>0.04</v>
      </c>
      <c r="D304">
        <v>0.03</v>
      </c>
      <c r="E304">
        <v>1520</v>
      </c>
      <c r="F304">
        <v>1390</v>
      </c>
      <c r="G304">
        <v>1520</v>
      </c>
      <c r="H304">
        <v>1340</v>
      </c>
      <c r="I304" s="3">
        <f>Inputs_refs!$B$1-A304</f>
        <v>65.5</v>
      </c>
      <c r="J304" s="9">
        <f t="shared" si="81"/>
        <v>-8.5526315789473686E-2</v>
      </c>
      <c r="K304" s="10">
        <f t="shared" si="82"/>
        <v>0.91447368421052633</v>
      </c>
      <c r="L304" s="11">
        <f t="shared" si="83"/>
        <v>-130</v>
      </c>
      <c r="N304" s="9">
        <f t="shared" si="84"/>
        <v>0.11842105263157894</v>
      </c>
      <c r="O304" s="12">
        <f t="shared" si="85"/>
        <v>0.88157894736842102</v>
      </c>
      <c r="P304" s="11">
        <f t="shared" si="86"/>
        <v>-180</v>
      </c>
      <c r="R304" s="35">
        <f t="shared" si="87"/>
        <v>-3100</v>
      </c>
      <c r="S304" s="62">
        <f t="shared" si="88"/>
        <v>-0.10197368421052631</v>
      </c>
      <c r="V304" s="13"/>
      <c r="W304" s="11">
        <f t="shared" si="89"/>
        <v>1154.8106870005786</v>
      </c>
      <c r="X304" s="11">
        <f t="shared" si="90"/>
        <v>-0.13820097985031449</v>
      </c>
      <c r="Z304" s="35">
        <f t="shared" si="91"/>
        <v>-5020.6900740590027</v>
      </c>
      <c r="AA304" s="44">
        <f t="shared" si="92"/>
        <v>-0.16515427875194089</v>
      </c>
      <c r="AB304" s="9">
        <f t="shared" si="93"/>
        <v>-0.38255499656966696</v>
      </c>
      <c r="AC304" s="9"/>
      <c r="AD304" s="17">
        <f t="shared" si="94"/>
        <v>-0.38255499656966696</v>
      </c>
      <c r="AE304" s="102">
        <f t="shared" si="95"/>
        <v>6.3180594541414573E-2</v>
      </c>
      <c r="AF304" s="18">
        <f t="shared" si="96"/>
        <v>3.5971223021582732E-2</v>
      </c>
      <c r="AG304" s="9">
        <f t="shared" si="97"/>
        <v>1.830030108152747E-3</v>
      </c>
    </row>
    <row r="305" spans="1:33" x14ac:dyDescent="0.2">
      <c r="A305">
        <v>1956</v>
      </c>
      <c r="B305">
        <v>122500</v>
      </c>
      <c r="C305">
        <v>0.04</v>
      </c>
      <c r="D305">
        <v>0.03</v>
      </c>
      <c r="E305">
        <v>1550</v>
      </c>
      <c r="F305">
        <v>1420</v>
      </c>
      <c r="G305">
        <v>1550</v>
      </c>
      <c r="H305">
        <v>1370</v>
      </c>
      <c r="I305" s="3">
        <f>Inputs_refs!$B$1-A305</f>
        <v>65.5</v>
      </c>
      <c r="J305" s="9">
        <f t="shared" si="81"/>
        <v>-8.387096774193549E-2</v>
      </c>
      <c r="K305" s="10">
        <f t="shared" si="82"/>
        <v>0.91612903225806452</v>
      </c>
      <c r="L305" s="11">
        <f t="shared" si="83"/>
        <v>-130</v>
      </c>
      <c r="N305" s="9">
        <f t="shared" si="84"/>
        <v>0.11612903225806452</v>
      </c>
      <c r="O305" s="12">
        <f t="shared" si="85"/>
        <v>0.88387096774193552</v>
      </c>
      <c r="P305" s="11">
        <f t="shared" si="86"/>
        <v>-180</v>
      </c>
      <c r="R305" s="35">
        <f t="shared" si="87"/>
        <v>-3100</v>
      </c>
      <c r="S305" s="62">
        <f t="shared" si="88"/>
        <v>-0.1</v>
      </c>
      <c r="V305" s="13"/>
      <c r="W305" s="11">
        <f t="shared" si="89"/>
        <v>1179.7346586624615</v>
      </c>
      <c r="X305" s="11">
        <f t="shared" si="90"/>
        <v>-0.13887981119528359</v>
      </c>
      <c r="Z305" s="35">
        <f t="shared" si="91"/>
        <v>-5072.9351835710659</v>
      </c>
      <c r="AA305" s="44">
        <f t="shared" si="92"/>
        <v>-0.16364307043777632</v>
      </c>
      <c r="AB305" s="9">
        <f t="shared" si="93"/>
        <v>-0.38891393486762993</v>
      </c>
      <c r="AC305" s="9"/>
      <c r="AD305" s="17">
        <f t="shared" si="94"/>
        <v>-0.38891393486762993</v>
      </c>
      <c r="AE305" s="102">
        <f t="shared" si="95"/>
        <v>6.3643070437776311E-2</v>
      </c>
      <c r="AF305" s="18">
        <f t="shared" si="96"/>
        <v>3.5211267605633804E-2</v>
      </c>
      <c r="AG305" s="9">
        <f t="shared" si="97"/>
        <v>1.7907013663629456E-3</v>
      </c>
    </row>
    <row r="306" spans="1:33" x14ac:dyDescent="0.2">
      <c r="A306">
        <v>1956</v>
      </c>
      <c r="B306">
        <v>127500</v>
      </c>
      <c r="C306">
        <v>0.04</v>
      </c>
      <c r="D306">
        <v>0.03</v>
      </c>
      <c r="E306">
        <v>1580</v>
      </c>
      <c r="F306">
        <v>1450</v>
      </c>
      <c r="G306">
        <v>1580</v>
      </c>
      <c r="H306">
        <v>1400</v>
      </c>
      <c r="I306" s="3">
        <f>Inputs_refs!$B$1-A306</f>
        <v>65.5</v>
      </c>
      <c r="J306" s="9">
        <f t="shared" si="81"/>
        <v>-8.2278481012658222E-2</v>
      </c>
      <c r="K306" s="10">
        <f t="shared" si="82"/>
        <v>0.91772151898734178</v>
      </c>
      <c r="L306" s="11">
        <f t="shared" si="83"/>
        <v>-130</v>
      </c>
      <c r="N306" s="9">
        <f t="shared" si="84"/>
        <v>0.11392405063291139</v>
      </c>
      <c r="O306" s="12">
        <f t="shared" si="85"/>
        <v>0.88607594936708856</v>
      </c>
      <c r="P306" s="11">
        <f t="shared" si="86"/>
        <v>-180</v>
      </c>
      <c r="R306" s="35">
        <f t="shared" si="87"/>
        <v>-3100</v>
      </c>
      <c r="S306" s="62">
        <f t="shared" si="88"/>
        <v>-9.8101265822784806E-2</v>
      </c>
      <c r="V306" s="13"/>
      <c r="W306" s="11">
        <f t="shared" si="89"/>
        <v>1204.6586303243446</v>
      </c>
      <c r="X306" s="11">
        <f t="shared" si="90"/>
        <v>-0.13952954976832529</v>
      </c>
      <c r="Z306" s="35">
        <f t="shared" si="91"/>
        <v>-5125.1802930831327</v>
      </c>
      <c r="AA306" s="44">
        <f t="shared" si="92"/>
        <v>-0.16218924978111179</v>
      </c>
      <c r="AB306" s="9">
        <f t="shared" si="93"/>
        <v>-0.39514322955941394</v>
      </c>
      <c r="AC306" s="9"/>
      <c r="AD306" s="17">
        <f t="shared" si="94"/>
        <v>-0.39514322955941394</v>
      </c>
      <c r="AE306" s="102">
        <f t="shared" si="95"/>
        <v>6.4087983958326988E-2</v>
      </c>
      <c r="AF306" s="18">
        <f t="shared" si="96"/>
        <v>3.4482758620689655E-2</v>
      </c>
      <c r="AG306" s="9">
        <f t="shared" si="97"/>
        <v>1.7530276395002486E-3</v>
      </c>
    </row>
    <row r="307" spans="1:33" x14ac:dyDescent="0.2">
      <c r="A307">
        <v>1956</v>
      </c>
      <c r="B307">
        <v>132500</v>
      </c>
      <c r="C307">
        <v>0.04</v>
      </c>
      <c r="D307">
        <v>0.03</v>
      </c>
      <c r="E307">
        <v>1610</v>
      </c>
      <c r="F307">
        <v>1480</v>
      </c>
      <c r="G307">
        <v>1610</v>
      </c>
      <c r="H307">
        <v>1430</v>
      </c>
      <c r="I307" s="3">
        <f>Inputs_refs!$B$1-A307</f>
        <v>65.5</v>
      </c>
      <c r="J307" s="9">
        <f t="shared" si="81"/>
        <v>-8.0745341614906832E-2</v>
      </c>
      <c r="K307" s="10">
        <f t="shared" si="82"/>
        <v>0.91925465838509313</v>
      </c>
      <c r="L307" s="11">
        <f t="shared" si="83"/>
        <v>-130</v>
      </c>
      <c r="N307" s="9">
        <f t="shared" si="84"/>
        <v>0.11180124223602485</v>
      </c>
      <c r="O307" s="12">
        <f t="shared" si="85"/>
        <v>0.88819875776397517</v>
      </c>
      <c r="P307" s="11">
        <f t="shared" si="86"/>
        <v>-180</v>
      </c>
      <c r="R307" s="35">
        <f t="shared" si="87"/>
        <v>-3100</v>
      </c>
      <c r="S307" s="62">
        <f t="shared" si="88"/>
        <v>-9.627329192546584E-2</v>
      </c>
      <c r="V307" s="13"/>
      <c r="W307" s="11">
        <f t="shared" si="89"/>
        <v>1229.5826019862275</v>
      </c>
      <c r="X307" s="11">
        <f t="shared" si="90"/>
        <v>-0.1401520265830577</v>
      </c>
      <c r="Z307" s="35">
        <f t="shared" si="91"/>
        <v>-5177.4254025951959</v>
      </c>
      <c r="AA307" s="44">
        <f t="shared" si="92"/>
        <v>-0.16078960877624832</v>
      </c>
      <c r="AB307" s="9">
        <f t="shared" si="93"/>
        <v>-0.40124680532410606</v>
      </c>
      <c r="AC307" s="9"/>
      <c r="AD307" s="17">
        <f t="shared" si="94"/>
        <v>-0.40124680532410606</v>
      </c>
      <c r="AE307" s="102">
        <f t="shared" si="95"/>
        <v>6.4516316850782476E-2</v>
      </c>
      <c r="AF307" s="18">
        <f t="shared" si="96"/>
        <v>3.3783783783783786E-2</v>
      </c>
      <c r="AG307" s="9">
        <f t="shared" si="97"/>
        <v>1.716906601880952E-3</v>
      </c>
    </row>
    <row r="308" spans="1:33" x14ac:dyDescent="0.2">
      <c r="A308">
        <v>1956</v>
      </c>
      <c r="B308">
        <v>137500</v>
      </c>
      <c r="C308">
        <v>0.04</v>
      </c>
      <c r="D308">
        <v>0.03</v>
      </c>
      <c r="E308">
        <v>1640</v>
      </c>
      <c r="F308">
        <v>1510</v>
      </c>
      <c r="G308">
        <v>1640</v>
      </c>
      <c r="H308">
        <v>1460</v>
      </c>
      <c r="I308" s="3">
        <f>Inputs_refs!$B$1-A308</f>
        <v>65.5</v>
      </c>
      <c r="J308" s="9">
        <f t="shared" si="81"/>
        <v>-7.926829268292683E-2</v>
      </c>
      <c r="K308" s="10">
        <f t="shared" si="82"/>
        <v>0.92073170731707321</v>
      </c>
      <c r="L308" s="11">
        <f t="shared" si="83"/>
        <v>-130</v>
      </c>
      <c r="N308" s="9">
        <f t="shared" si="84"/>
        <v>0.10975609756097561</v>
      </c>
      <c r="O308" s="12">
        <f t="shared" si="85"/>
        <v>0.8902439024390244</v>
      </c>
      <c r="P308" s="11">
        <f t="shared" si="86"/>
        <v>-180</v>
      </c>
      <c r="R308" s="35">
        <f t="shared" si="87"/>
        <v>-3100</v>
      </c>
      <c r="S308" s="62">
        <f t="shared" si="88"/>
        <v>-9.451219512195122E-2</v>
      </c>
      <c r="V308" s="13"/>
      <c r="W308" s="11">
        <f t="shared" si="89"/>
        <v>1254.5065736481106</v>
      </c>
      <c r="X308" s="11">
        <f t="shared" si="90"/>
        <v>-0.14074892215882837</v>
      </c>
      <c r="Z308" s="35">
        <f t="shared" si="91"/>
        <v>-5229.6705121072591</v>
      </c>
      <c r="AA308" s="44">
        <f t="shared" si="92"/>
        <v>-0.15944117414961156</v>
      </c>
      <c r="AB308" s="9">
        <f t="shared" si="93"/>
        <v>-0.40722843000851372</v>
      </c>
      <c r="AC308" s="9"/>
      <c r="AD308" s="17">
        <f t="shared" si="94"/>
        <v>-0.40722843000851372</v>
      </c>
      <c r="AE308" s="102">
        <f t="shared" si="95"/>
        <v>6.4928979027660344E-2</v>
      </c>
      <c r="AF308" s="18">
        <f t="shared" si="96"/>
        <v>3.3112582781456956E-2</v>
      </c>
      <c r="AG308" s="9">
        <f t="shared" si="97"/>
        <v>1.6822441936744648E-3</v>
      </c>
    </row>
    <row r="309" spans="1:33" x14ac:dyDescent="0.2">
      <c r="A309">
        <v>1956</v>
      </c>
      <c r="B309">
        <v>142500</v>
      </c>
      <c r="C309">
        <v>0.04</v>
      </c>
      <c r="D309">
        <v>0.03</v>
      </c>
      <c r="E309">
        <v>1670</v>
      </c>
      <c r="F309">
        <v>1540</v>
      </c>
      <c r="G309">
        <v>1670</v>
      </c>
      <c r="H309">
        <v>1490</v>
      </c>
      <c r="I309" s="3">
        <f>Inputs_refs!$B$1-A309</f>
        <v>65.5</v>
      </c>
      <c r="J309" s="9">
        <f t="shared" si="81"/>
        <v>-7.7844311377245512E-2</v>
      </c>
      <c r="K309" s="10">
        <f t="shared" si="82"/>
        <v>0.92215568862275454</v>
      </c>
      <c r="L309" s="11">
        <f t="shared" si="83"/>
        <v>-130</v>
      </c>
      <c r="N309" s="9">
        <f t="shared" si="84"/>
        <v>0.10778443113772455</v>
      </c>
      <c r="O309" s="12">
        <f t="shared" si="85"/>
        <v>0.89221556886227549</v>
      </c>
      <c r="P309" s="11">
        <f t="shared" si="86"/>
        <v>-180</v>
      </c>
      <c r="R309" s="35">
        <f t="shared" si="87"/>
        <v>-3100</v>
      </c>
      <c r="S309" s="62">
        <f t="shared" si="88"/>
        <v>-9.2814371257485026E-2</v>
      </c>
      <c r="V309" s="13"/>
      <c r="W309" s="11">
        <f t="shared" si="89"/>
        <v>1279.4305453099935</v>
      </c>
      <c r="X309" s="11">
        <f t="shared" si="90"/>
        <v>-0.14132178167114531</v>
      </c>
      <c r="Z309" s="35">
        <f t="shared" si="91"/>
        <v>-5281.9156216193223</v>
      </c>
      <c r="AA309" s="44">
        <f t="shared" si="92"/>
        <v>-0.15814118627602761</v>
      </c>
      <c r="AB309" s="9">
        <f t="shared" si="93"/>
        <v>-0.41309172238355329</v>
      </c>
      <c r="AC309" s="9"/>
      <c r="AD309" s="17">
        <f t="shared" si="94"/>
        <v>-0.41309172238355329</v>
      </c>
      <c r="AE309" s="102">
        <f t="shared" si="95"/>
        <v>6.5326815018542581E-2</v>
      </c>
      <c r="AF309" s="18">
        <f t="shared" si="96"/>
        <v>3.2467532467532464E-2</v>
      </c>
      <c r="AG309" s="9">
        <f t="shared" si="97"/>
        <v>1.6489538027074646E-3</v>
      </c>
    </row>
    <row r="310" spans="1:33" x14ac:dyDescent="0.2">
      <c r="A310">
        <v>1956</v>
      </c>
      <c r="B310">
        <v>147500</v>
      </c>
      <c r="C310">
        <v>0.04</v>
      </c>
      <c r="D310">
        <v>0.03</v>
      </c>
      <c r="E310">
        <v>1700</v>
      </c>
      <c r="F310">
        <v>1570</v>
      </c>
      <c r="G310">
        <v>1700</v>
      </c>
      <c r="H310">
        <v>1520</v>
      </c>
      <c r="I310" s="3">
        <f>Inputs_refs!$B$1-A310</f>
        <v>65.5</v>
      </c>
      <c r="J310" s="9">
        <f t="shared" si="81"/>
        <v>-7.6470588235294124E-2</v>
      </c>
      <c r="K310" s="10">
        <f t="shared" si="82"/>
        <v>0.92352941176470593</v>
      </c>
      <c r="L310" s="11">
        <f t="shared" si="83"/>
        <v>-130</v>
      </c>
      <c r="N310" s="9">
        <f t="shared" si="84"/>
        <v>0.10588235294117647</v>
      </c>
      <c r="O310" s="12">
        <f t="shared" si="85"/>
        <v>0.89411764705882357</v>
      </c>
      <c r="P310" s="11">
        <f t="shared" si="86"/>
        <v>-180</v>
      </c>
      <c r="R310" s="35">
        <f t="shared" si="87"/>
        <v>-3100</v>
      </c>
      <c r="S310" s="62">
        <f t="shared" si="88"/>
        <v>-9.1176470588235289E-2</v>
      </c>
      <c r="V310" s="13"/>
      <c r="W310" s="11">
        <f t="shared" si="89"/>
        <v>1304.3545169718764</v>
      </c>
      <c r="X310" s="11">
        <f t="shared" si="90"/>
        <v>-0.14187202830797607</v>
      </c>
      <c r="Z310" s="35">
        <f t="shared" si="91"/>
        <v>-5334.1607311313892</v>
      </c>
      <c r="AA310" s="44">
        <f t="shared" si="92"/>
        <v>-0.15688708032739379</v>
      </c>
      <c r="AB310" s="9">
        <f t="shared" si="93"/>
        <v>-0.41884015944482383</v>
      </c>
      <c r="AC310" s="9"/>
      <c r="AD310" s="17">
        <f t="shared" si="94"/>
        <v>-0.41884015944482383</v>
      </c>
      <c r="AE310" s="102">
        <f t="shared" si="95"/>
        <v>6.5710609739158501E-2</v>
      </c>
      <c r="AF310" s="18">
        <f t="shared" si="96"/>
        <v>3.1847133757961783E-2</v>
      </c>
      <c r="AG310" s="9">
        <f t="shared" si="97"/>
        <v>1.6169555415775916E-3</v>
      </c>
    </row>
    <row r="311" spans="1:33" x14ac:dyDescent="0.2">
      <c r="A311">
        <v>1956</v>
      </c>
      <c r="B311">
        <v>200000</v>
      </c>
      <c r="C311">
        <v>0.04</v>
      </c>
      <c r="D311">
        <v>0.03</v>
      </c>
      <c r="E311">
        <v>2010</v>
      </c>
      <c r="F311">
        <v>1890</v>
      </c>
      <c r="G311">
        <v>2010</v>
      </c>
      <c r="H311">
        <v>1840</v>
      </c>
      <c r="I311" s="3">
        <f>Inputs_refs!$B$1-A311</f>
        <v>65.5</v>
      </c>
      <c r="J311" s="9">
        <f t="shared" si="81"/>
        <v>-5.9701492537313432E-2</v>
      </c>
      <c r="K311" s="10">
        <f t="shared" si="82"/>
        <v>0.94029850746268662</v>
      </c>
      <c r="L311" s="11">
        <f t="shared" si="83"/>
        <v>-120</v>
      </c>
      <c r="N311" s="9">
        <f t="shared" si="84"/>
        <v>8.45771144278607E-2</v>
      </c>
      <c r="O311" s="12">
        <f t="shared" si="85"/>
        <v>0.91542288557213936</v>
      </c>
      <c r="P311" s="11">
        <f t="shared" si="86"/>
        <v>-170</v>
      </c>
      <c r="R311" s="35">
        <f t="shared" si="87"/>
        <v>-2900</v>
      </c>
      <c r="S311" s="62">
        <f t="shared" si="88"/>
        <v>-7.2139303482587069E-2</v>
      </c>
      <c r="V311" s="13"/>
      <c r="W311" s="11">
        <f t="shared" si="89"/>
        <v>1570.2102146986283</v>
      </c>
      <c r="X311" s="11">
        <f t="shared" si="90"/>
        <v>-0.14662488331596288</v>
      </c>
      <c r="Z311" s="35">
        <f t="shared" si="91"/>
        <v>-5691.441899260084</v>
      </c>
      <c r="AA311" s="44">
        <f t="shared" si="92"/>
        <v>-0.14157815669801205</v>
      </c>
      <c r="AB311" s="9">
        <f t="shared" si="93"/>
        <v>-0.49046304059134566</v>
      </c>
      <c r="AC311" s="9"/>
      <c r="AD311" s="17">
        <f t="shared" si="94"/>
        <v>-0.49046304059134566</v>
      </c>
      <c r="AE311" s="102">
        <f t="shared" si="95"/>
        <v>6.9438853215424978E-2</v>
      </c>
      <c r="AF311" s="18">
        <f t="shared" si="96"/>
        <v>2.6455026455026454E-2</v>
      </c>
      <c r="AG311" s="9">
        <f t="shared" si="97"/>
        <v>1.3396647195136335E-3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CA2E-87F6-894F-9EC4-C8A8EE046119}">
  <dimension ref="A1:D311"/>
  <sheetViews>
    <sheetView workbookViewId="0">
      <selection sqref="A1:C311"/>
    </sheetView>
  </sheetViews>
  <sheetFormatPr baseColWidth="10" defaultRowHeight="16" x14ac:dyDescent="0.2"/>
  <sheetData>
    <row r="1" spans="1:4" ht="85" x14ac:dyDescent="0.2">
      <c r="A1" s="2" t="str">
        <f>'cpi_3.0'!I1</f>
        <v>AGE</v>
      </c>
      <c r="B1" s="2" t="str">
        <f>'cpi_3.0'!B1</f>
        <v>salary</v>
      </c>
      <c r="C1" s="45" t="str">
        <f>'cpi_3.0'!S1</f>
        <v xml:space="preserve">% reduction in total between 66-86 yrs </v>
      </c>
      <c r="D1" s="47" t="str">
        <f>'cpi_3.0'!AA1</f>
        <v xml:space="preserve">% reduction geometric in total between 66-86 yrs </v>
      </c>
    </row>
    <row r="2" spans="1:4" x14ac:dyDescent="0.2">
      <c r="A2" s="2">
        <f>'cpi_3.0'!I2</f>
        <v>22.5</v>
      </c>
      <c r="B2" s="2">
        <f>'cpi_3.0'!B2</f>
        <v>2500</v>
      </c>
      <c r="C2" s="46">
        <f>'cpi_3.0'!S2</f>
        <v>-0.32596685082872928</v>
      </c>
      <c r="D2" s="18">
        <f>'cpi_3.0'!AA2</f>
        <v>-0.32413300805356066</v>
      </c>
    </row>
    <row r="3" spans="1:4" x14ac:dyDescent="0.2">
      <c r="A3" s="2">
        <f>'cpi_3.0'!I3</f>
        <v>22.5</v>
      </c>
      <c r="B3" s="2">
        <f>'cpi_3.0'!B3</f>
        <v>7500</v>
      </c>
      <c r="C3" s="46">
        <f>'cpi_3.0'!S3</f>
        <v>-0.3235294117647059</v>
      </c>
      <c r="D3" s="18">
        <f>'cpi_3.0'!AA3</f>
        <v>-0.32369723999191818</v>
      </c>
    </row>
    <row r="4" spans="1:4" x14ac:dyDescent="0.2">
      <c r="A4" s="2">
        <f>'cpi_3.0'!I4</f>
        <v>22.5</v>
      </c>
      <c r="B4" s="2">
        <f>'cpi_3.0'!B4</f>
        <v>12500</v>
      </c>
      <c r="C4" s="46">
        <f>'cpi_3.0'!S4</f>
        <v>-0.32323788546255505</v>
      </c>
      <c r="D4" s="18">
        <f>'cpi_3.0'!AA4</f>
        <v>-0.32334977735245879</v>
      </c>
    </row>
    <row r="5" spans="1:4" x14ac:dyDescent="0.2">
      <c r="A5" s="2">
        <f>'cpi_3.0'!I5</f>
        <v>22.5</v>
      </c>
      <c r="B5" s="2">
        <f>'cpi_3.0'!B5</f>
        <v>17500</v>
      </c>
      <c r="C5" s="46">
        <f>'cpi_3.0'!S5</f>
        <v>-0.3245476003147128</v>
      </c>
      <c r="D5" s="18">
        <f>'cpi_3.0'!AA5</f>
        <v>-0.3248235024145566</v>
      </c>
    </row>
    <row r="6" spans="1:4" x14ac:dyDescent="0.2">
      <c r="A6" s="2">
        <f>'cpi_3.0'!I6</f>
        <v>22.5</v>
      </c>
      <c r="B6" s="2">
        <f>'cpi_3.0'!B6</f>
        <v>22500</v>
      </c>
      <c r="C6" s="46">
        <f>'cpi_3.0'!S6</f>
        <v>-0.3507645259938838</v>
      </c>
      <c r="D6" s="18">
        <f>'cpi_3.0'!AA6</f>
        <v>-0.35229798882160568</v>
      </c>
    </row>
    <row r="7" spans="1:4" x14ac:dyDescent="0.2">
      <c r="A7" s="2">
        <f>'cpi_3.0'!I7</f>
        <v>22.5</v>
      </c>
      <c r="B7" s="2">
        <f>'cpi_3.0'!B7</f>
        <v>27500</v>
      </c>
      <c r="C7" s="46">
        <f>'cpi_3.0'!S7</f>
        <v>-0.38719359679839921</v>
      </c>
      <c r="D7" s="18">
        <f>'cpi_3.0'!AA7</f>
        <v>-0.39123122476203298</v>
      </c>
    </row>
    <row r="8" spans="1:4" x14ac:dyDescent="0.2">
      <c r="A8" s="2">
        <f>'cpi_3.0'!I8</f>
        <v>22.5</v>
      </c>
      <c r="B8" s="2">
        <f>'cpi_3.0'!B8</f>
        <v>32500</v>
      </c>
      <c r="C8" s="46">
        <f>'cpi_3.0'!S8</f>
        <v>-0.42061812023708722</v>
      </c>
      <c r="D8" s="18">
        <f>'cpi_3.0'!AA8</f>
        <v>-0.42719958530685853</v>
      </c>
    </row>
    <row r="9" spans="1:4" x14ac:dyDescent="0.2">
      <c r="A9" s="2">
        <f>'cpi_3.0'!I9</f>
        <v>22.5</v>
      </c>
      <c r="B9" s="2">
        <f>'cpi_3.0'!B9</f>
        <v>37500</v>
      </c>
      <c r="C9" s="46">
        <f>'cpi_3.0'!S9</f>
        <v>-0.44845928099779897</v>
      </c>
      <c r="D9" s="18">
        <f>'cpi_3.0'!AA9</f>
        <v>-0.45780437289070242</v>
      </c>
    </row>
    <row r="10" spans="1:4" x14ac:dyDescent="0.2">
      <c r="A10" s="2">
        <f>'cpi_3.0'!I10</f>
        <v>22.5</v>
      </c>
      <c r="B10" s="2">
        <f>'cpi_3.0'!B10</f>
        <v>42500</v>
      </c>
      <c r="C10" s="46">
        <f>'cpi_3.0'!S10</f>
        <v>-0.46691655801825294</v>
      </c>
      <c r="D10" s="18">
        <f>'cpi_3.0'!AA10</f>
        <v>-0.47896631179684129</v>
      </c>
    </row>
    <row r="11" spans="1:4" x14ac:dyDescent="0.2">
      <c r="A11" s="2">
        <f>'cpi_3.0'!I11</f>
        <v>22.5</v>
      </c>
      <c r="B11" s="2">
        <f>'cpi_3.0'!B11</f>
        <v>47500</v>
      </c>
      <c r="C11" s="46">
        <f>'cpi_3.0'!S11</f>
        <v>-0.46987410071942448</v>
      </c>
      <c r="D11" s="18">
        <f>'cpi_3.0'!AA11</f>
        <v>-0.48442735127934144</v>
      </c>
    </row>
    <row r="12" spans="1:4" x14ac:dyDescent="0.2">
      <c r="A12" s="2">
        <f>'cpi_3.0'!I12</f>
        <v>22.5</v>
      </c>
      <c r="B12" s="2">
        <f>'cpi_3.0'!B12</f>
        <v>52500</v>
      </c>
      <c r="C12" s="46">
        <f>'cpi_3.0'!S12</f>
        <v>-0.46328720700367126</v>
      </c>
      <c r="D12" s="18">
        <f>'cpi_3.0'!AA12</f>
        <v>-0.48024387685979597</v>
      </c>
    </row>
    <row r="13" spans="1:4" x14ac:dyDescent="0.2">
      <c r="A13" s="2">
        <f>'cpi_3.0'!I13</f>
        <v>22.5</v>
      </c>
      <c r="B13" s="2">
        <f>'cpi_3.0'!B13</f>
        <v>57500</v>
      </c>
      <c r="C13" s="46">
        <f>'cpi_3.0'!S13</f>
        <v>-0.4511470985155196</v>
      </c>
      <c r="D13" s="18">
        <f>'cpi_3.0'!AA13</f>
        <v>-0.47047896551571172</v>
      </c>
    </row>
    <row r="14" spans="1:4" x14ac:dyDescent="0.2">
      <c r="A14" s="2">
        <f>'cpi_3.0'!I14</f>
        <v>22.5</v>
      </c>
      <c r="B14" s="2">
        <f>'cpi_3.0'!B14</f>
        <v>62500</v>
      </c>
      <c r="C14" s="46">
        <f>'cpi_3.0'!S14</f>
        <v>-0.43603439291297552</v>
      </c>
      <c r="D14" s="18">
        <f>'cpi_3.0'!AA14</f>
        <v>-0.45766842525947005</v>
      </c>
    </row>
    <row r="15" spans="1:4" x14ac:dyDescent="0.2">
      <c r="A15" s="2">
        <f>'cpi_3.0'!I15</f>
        <v>22.5</v>
      </c>
      <c r="B15" s="2">
        <f>'cpi_3.0'!B15</f>
        <v>67500</v>
      </c>
      <c r="C15" s="46">
        <f>'cpi_3.0'!S15</f>
        <v>-0.42174899193548387</v>
      </c>
      <c r="D15" s="18">
        <f>'cpi_3.0'!AA15</f>
        <v>-0.44552701357698093</v>
      </c>
    </row>
    <row r="16" spans="1:4" x14ac:dyDescent="0.2">
      <c r="A16" s="2">
        <f>'cpi_3.0'!I16</f>
        <v>22.5</v>
      </c>
      <c r="B16" s="2">
        <f>'cpi_3.0'!B16</f>
        <v>72500</v>
      </c>
      <c r="C16" s="46">
        <f>'cpi_3.0'!S16</f>
        <v>-0.4084696119111545</v>
      </c>
      <c r="D16" s="18">
        <f>'cpi_3.0'!AA16</f>
        <v>-0.43424063666550017</v>
      </c>
    </row>
    <row r="17" spans="1:4" x14ac:dyDescent="0.2">
      <c r="A17" s="2">
        <f>'cpi_3.0'!I17</f>
        <v>22.5</v>
      </c>
      <c r="B17" s="2">
        <f>'cpi_3.0'!B17</f>
        <v>77500</v>
      </c>
      <c r="C17" s="46">
        <f>'cpi_3.0'!S17</f>
        <v>-0.39590726283416133</v>
      </c>
      <c r="D17" s="18">
        <f>'cpi_3.0'!AA17</f>
        <v>-0.42356367687394558</v>
      </c>
    </row>
    <row r="18" spans="1:4" x14ac:dyDescent="0.2">
      <c r="A18" s="2">
        <f>'cpi_3.0'!I18</f>
        <v>22.5</v>
      </c>
      <c r="B18" s="2">
        <f>'cpi_3.0'!B18</f>
        <v>82500</v>
      </c>
      <c r="C18" s="46">
        <f>'cpi_3.0'!S18</f>
        <v>-0.38418273645546375</v>
      </c>
      <c r="D18" s="18">
        <f>'cpi_3.0'!AA18</f>
        <v>-0.41359879722021625</v>
      </c>
    </row>
    <row r="19" spans="1:4" x14ac:dyDescent="0.2">
      <c r="A19" s="2">
        <f>'cpi_3.0'!I19</f>
        <v>22.5</v>
      </c>
      <c r="B19" s="2">
        <f>'cpi_3.0'!B19</f>
        <v>87500</v>
      </c>
      <c r="C19" s="46">
        <f>'cpi_3.0'!S19</f>
        <v>-0.37304948729380294</v>
      </c>
      <c r="D19" s="18">
        <f>'cpi_3.0'!AA19</f>
        <v>-0.40413645439564783</v>
      </c>
    </row>
    <row r="20" spans="1:4" x14ac:dyDescent="0.2">
      <c r="A20" s="2">
        <f>'cpi_3.0'!I20</f>
        <v>22.5</v>
      </c>
      <c r="B20" s="2">
        <f>'cpi_3.0'!B20</f>
        <v>92500</v>
      </c>
      <c r="C20" s="46">
        <f>'cpi_3.0'!S20</f>
        <v>-0.36262188515709642</v>
      </c>
      <c r="D20" s="18">
        <f>'cpi_3.0'!AA20</f>
        <v>-0.39527385329663489</v>
      </c>
    </row>
    <row r="21" spans="1:4" x14ac:dyDescent="0.2">
      <c r="A21" s="2">
        <f>'cpi_3.0'!I21</f>
        <v>22.5</v>
      </c>
      <c r="B21" s="2">
        <f>'cpi_3.0'!B21</f>
        <v>97500</v>
      </c>
      <c r="C21" s="46">
        <f>'cpi_3.0'!S21</f>
        <v>-0.35289778714436248</v>
      </c>
      <c r="D21" s="18">
        <f>'cpi_3.0'!AA21</f>
        <v>-0.38702245131908614</v>
      </c>
    </row>
    <row r="22" spans="1:4" x14ac:dyDescent="0.2">
      <c r="A22" s="2">
        <f>'cpi_3.0'!I22</f>
        <v>22.5</v>
      </c>
      <c r="B22" s="2">
        <f>'cpi_3.0'!B22</f>
        <v>102500</v>
      </c>
      <c r="C22" s="46">
        <f>'cpi_3.0'!S22</f>
        <v>-0.34335248256052525</v>
      </c>
      <c r="D22" s="18">
        <f>'cpi_3.0'!AA22</f>
        <v>-0.37889645162837049</v>
      </c>
    </row>
    <row r="23" spans="1:4" x14ac:dyDescent="0.2">
      <c r="A23" s="2">
        <f>'cpi_3.0'!I23</f>
        <v>22.5</v>
      </c>
      <c r="B23" s="2">
        <f>'cpi_3.0'!B23</f>
        <v>107500</v>
      </c>
      <c r="C23" s="46">
        <f>'cpi_3.0'!S23</f>
        <v>-0.33463229416466828</v>
      </c>
      <c r="D23" s="18">
        <f>'cpi_3.0'!AA23</f>
        <v>-0.37149760267421511</v>
      </c>
    </row>
    <row r="24" spans="1:4" x14ac:dyDescent="0.2">
      <c r="A24" s="2">
        <f>'cpi_3.0'!I24</f>
        <v>22.5</v>
      </c>
      <c r="B24" s="2">
        <f>'cpi_3.0'!B24</f>
        <v>112500</v>
      </c>
      <c r="C24" s="46">
        <f>'cpi_3.0'!S24</f>
        <v>-0.32602766413403467</v>
      </c>
      <c r="D24" s="18">
        <f>'cpi_3.0'!AA24</f>
        <v>-0.36417178599442546</v>
      </c>
    </row>
    <row r="25" spans="1:4" x14ac:dyDescent="0.2">
      <c r="A25" s="2">
        <f>'cpi_3.0'!I25</f>
        <v>22.5</v>
      </c>
      <c r="B25" s="2">
        <f>'cpi_3.0'!B25</f>
        <v>117500</v>
      </c>
      <c r="C25" s="46">
        <f>'cpi_3.0'!S25</f>
        <v>-0.3181645449363481</v>
      </c>
      <c r="D25" s="18">
        <f>'cpi_3.0'!AA25</f>
        <v>-0.35750075547301535</v>
      </c>
    </row>
    <row r="26" spans="1:4" x14ac:dyDescent="0.2">
      <c r="A26" s="2">
        <f>'cpi_3.0'!I26</f>
        <v>22.5</v>
      </c>
      <c r="B26" s="2">
        <f>'cpi_3.0'!B26</f>
        <v>122500</v>
      </c>
      <c r="C26" s="46">
        <f>'cpi_3.0'!S26</f>
        <v>-0.31036721068249257</v>
      </c>
      <c r="D26" s="18">
        <f>'cpi_3.0'!AA26</f>
        <v>-0.3508616932088453</v>
      </c>
    </row>
    <row r="27" spans="1:4" x14ac:dyDescent="0.2">
      <c r="A27" s="2">
        <f>'cpi_3.0'!I27</f>
        <v>22.5</v>
      </c>
      <c r="B27" s="2">
        <f>'cpi_3.0'!B27</f>
        <v>127500</v>
      </c>
      <c r="C27" s="46">
        <f>'cpi_3.0'!S27</f>
        <v>-0.30324157913799349</v>
      </c>
      <c r="D27" s="18">
        <f>'cpi_3.0'!AA27</f>
        <v>-0.34481690480390942</v>
      </c>
    </row>
    <row r="28" spans="1:4" x14ac:dyDescent="0.2">
      <c r="A28" s="2">
        <f>'cpi_3.0'!I28</f>
        <v>22.5</v>
      </c>
      <c r="B28" s="2">
        <f>'cpi_3.0'!B28</f>
        <v>132500</v>
      </c>
      <c r="C28" s="46">
        <f>'cpi_3.0'!S28</f>
        <v>-0.29614227570341534</v>
      </c>
      <c r="D28" s="18">
        <f>'cpi_3.0'!AA28</f>
        <v>-0.33877167263401198</v>
      </c>
    </row>
    <row r="29" spans="1:4" x14ac:dyDescent="0.2">
      <c r="A29" s="2">
        <f>'cpi_3.0'!I29</f>
        <v>22.5</v>
      </c>
      <c r="B29" s="2">
        <f>'cpi_3.0'!B29</f>
        <v>137500</v>
      </c>
      <c r="C29" s="46">
        <f>'cpi_3.0'!S29</f>
        <v>-0.28965576889811451</v>
      </c>
      <c r="D29" s="18">
        <f>'cpi_3.0'!AA29</f>
        <v>-0.33326957630165988</v>
      </c>
    </row>
    <row r="30" spans="1:4" x14ac:dyDescent="0.2">
      <c r="A30" s="2">
        <f>'cpi_3.0'!I30</f>
        <v>22.5</v>
      </c>
      <c r="B30" s="2">
        <f>'cpi_3.0'!B30</f>
        <v>142500</v>
      </c>
      <c r="C30" s="46">
        <f>'cpi_3.0'!S30</f>
        <v>-0.28316412859560069</v>
      </c>
      <c r="D30" s="18">
        <f>'cpi_3.0'!AA30</f>
        <v>-0.32774131883714208</v>
      </c>
    </row>
    <row r="31" spans="1:4" x14ac:dyDescent="0.2">
      <c r="A31" s="2">
        <f>'cpi_3.0'!I31</f>
        <v>22.5</v>
      </c>
      <c r="B31" s="2">
        <f>'cpi_3.0'!B31</f>
        <v>147500</v>
      </c>
      <c r="C31" s="46">
        <f>'cpi_3.0'!S31</f>
        <v>-0.27711541645967874</v>
      </c>
      <c r="D31" s="18">
        <f>'cpi_3.0'!AA31</f>
        <v>-0.32260041279559587</v>
      </c>
    </row>
    <row r="32" spans="1:4" x14ac:dyDescent="0.2">
      <c r="A32" s="2">
        <f>'cpi_3.0'!I32</f>
        <v>22.5</v>
      </c>
      <c r="B32" s="2">
        <f>'cpi_3.0'!B32</f>
        <v>200000</v>
      </c>
      <c r="C32" s="46">
        <f>'cpi_3.0'!S32</f>
        <v>-0.22617921340721719</v>
      </c>
      <c r="D32" s="18">
        <f>'cpi_3.0'!AA32</f>
        <v>-0.2793088445870997</v>
      </c>
    </row>
    <row r="33" spans="1:4" x14ac:dyDescent="0.2">
      <c r="A33" s="2">
        <f>'cpi_3.0'!I33</f>
        <v>27.5</v>
      </c>
      <c r="B33" s="2">
        <f>'cpi_3.0'!B33</f>
        <v>2500</v>
      </c>
      <c r="C33" s="46">
        <f>'cpi_3.0'!S33</f>
        <v>-0.3108974358974359</v>
      </c>
      <c r="D33" s="18">
        <f>'cpi_3.0'!AA33</f>
        <v>-0.30945430472674823</v>
      </c>
    </row>
    <row r="34" spans="1:4" x14ac:dyDescent="0.2">
      <c r="A34" s="2">
        <f>'cpi_3.0'!I34</f>
        <v>27.5</v>
      </c>
      <c r="B34" s="2">
        <f>'cpi_3.0'!B34</f>
        <v>7500</v>
      </c>
      <c r="C34" s="46">
        <f>'cpi_3.0'!S34</f>
        <v>-0.30851063829787234</v>
      </c>
      <c r="D34" s="18">
        <f>'cpi_3.0'!AA34</f>
        <v>-0.30850801058969884</v>
      </c>
    </row>
    <row r="35" spans="1:4" x14ac:dyDescent="0.2">
      <c r="A35" s="2">
        <f>'cpi_3.0'!I35</f>
        <v>27.5</v>
      </c>
      <c r="B35" s="2">
        <f>'cpi_3.0'!B35</f>
        <v>12500</v>
      </c>
      <c r="C35" s="46">
        <f>'cpi_3.0'!S35</f>
        <v>-0.30891719745222929</v>
      </c>
      <c r="D35" s="18">
        <f>'cpi_3.0'!AA35</f>
        <v>-0.3092008387476996</v>
      </c>
    </row>
    <row r="36" spans="1:4" x14ac:dyDescent="0.2">
      <c r="A36" s="2">
        <f>'cpi_3.0'!I36</f>
        <v>27.5</v>
      </c>
      <c r="B36" s="2">
        <f>'cpi_3.0'!B36</f>
        <v>17500</v>
      </c>
      <c r="C36" s="46">
        <f>'cpi_3.0'!S36</f>
        <v>-0.30937215650591449</v>
      </c>
      <c r="D36" s="18">
        <f>'cpi_3.0'!AA36</f>
        <v>-0.30969925084095518</v>
      </c>
    </row>
    <row r="37" spans="1:4" x14ac:dyDescent="0.2">
      <c r="A37" s="2">
        <f>'cpi_3.0'!I37</f>
        <v>27.5</v>
      </c>
      <c r="B37" s="2">
        <f>'cpi_3.0'!B37</f>
        <v>22500</v>
      </c>
      <c r="C37" s="46">
        <f>'cpi_3.0'!S37</f>
        <v>-0.32355021216407354</v>
      </c>
      <c r="D37" s="18">
        <f>'cpi_3.0'!AA37</f>
        <v>-0.3246680628826259</v>
      </c>
    </row>
    <row r="38" spans="1:4" x14ac:dyDescent="0.2">
      <c r="A38" s="2">
        <f>'cpi_3.0'!I38</f>
        <v>27.5</v>
      </c>
      <c r="B38" s="2">
        <f>'cpi_3.0'!B38</f>
        <v>27500</v>
      </c>
      <c r="C38" s="46">
        <f>'cpi_3.0'!S38</f>
        <v>-0.3582995951417004</v>
      </c>
      <c r="D38" s="18">
        <f>'cpi_3.0'!AA38</f>
        <v>-0.36163903740127845</v>
      </c>
    </row>
    <row r="39" spans="1:4" x14ac:dyDescent="0.2">
      <c r="A39" s="2">
        <f>'cpi_3.0'!I39</f>
        <v>27.5</v>
      </c>
      <c r="B39" s="2">
        <f>'cpi_3.0'!B39</f>
        <v>32500</v>
      </c>
      <c r="C39" s="46">
        <f>'cpi_3.0'!S39</f>
        <v>-0.39402838962310327</v>
      </c>
      <c r="D39" s="18">
        <f>'cpi_3.0'!AA39</f>
        <v>-0.39987370050147081</v>
      </c>
    </row>
    <row r="40" spans="1:4" x14ac:dyDescent="0.2">
      <c r="A40" s="2">
        <f>'cpi_3.0'!I40</f>
        <v>27.5</v>
      </c>
      <c r="B40" s="2">
        <f>'cpi_3.0'!B40</f>
        <v>37500</v>
      </c>
      <c r="C40" s="46">
        <f>'cpi_3.0'!S40</f>
        <v>-0.42536047497879559</v>
      </c>
      <c r="D40" s="18">
        <f>'cpi_3.0'!AA40</f>
        <v>-0.43397112673638588</v>
      </c>
    </row>
    <row r="41" spans="1:4" x14ac:dyDescent="0.2">
      <c r="A41" s="2">
        <f>'cpi_3.0'!I41</f>
        <v>27.5</v>
      </c>
      <c r="B41" s="2">
        <f>'cpi_3.0'!B41</f>
        <v>42500</v>
      </c>
      <c r="C41" s="46">
        <f>'cpi_3.0'!S41</f>
        <v>-0.45054327463469462</v>
      </c>
      <c r="D41" s="18">
        <f>'cpi_3.0'!AA41</f>
        <v>-0.46161721142249901</v>
      </c>
    </row>
    <row r="42" spans="1:4" x14ac:dyDescent="0.2">
      <c r="A42" s="2">
        <f>'cpi_3.0'!I42</f>
        <v>27.5</v>
      </c>
      <c r="B42" s="2">
        <f>'cpi_3.0'!B42</f>
        <v>47500</v>
      </c>
      <c r="C42" s="46">
        <f>'cpi_3.0'!S42</f>
        <v>-0.45926052721670663</v>
      </c>
      <c r="D42" s="18">
        <f>'cpi_3.0'!AA42</f>
        <v>-0.47274763194502645</v>
      </c>
    </row>
    <row r="43" spans="1:4" x14ac:dyDescent="0.2">
      <c r="A43" s="2">
        <f>'cpi_3.0'!I43</f>
        <v>27.5</v>
      </c>
      <c r="B43" s="2">
        <f>'cpi_3.0'!B43</f>
        <v>52500</v>
      </c>
      <c r="C43" s="46">
        <f>'cpi_3.0'!S43</f>
        <v>-0.45645886889460152</v>
      </c>
      <c r="D43" s="18">
        <f>'cpi_3.0'!AA43</f>
        <v>-0.47225200943241458</v>
      </c>
    </row>
    <row r="44" spans="1:4" x14ac:dyDescent="0.2">
      <c r="A44" s="2">
        <f>'cpi_3.0'!I44</f>
        <v>27.5</v>
      </c>
      <c r="B44" s="2">
        <f>'cpi_3.0'!B44</f>
        <v>57500</v>
      </c>
      <c r="C44" s="46">
        <f>'cpi_3.0'!S44</f>
        <v>-0.44548525798525801</v>
      </c>
      <c r="D44" s="18">
        <f>'cpi_3.0'!AA44</f>
        <v>-0.46362863149906841</v>
      </c>
    </row>
    <row r="45" spans="1:4" x14ac:dyDescent="0.2">
      <c r="A45" s="2">
        <f>'cpi_3.0'!I45</f>
        <v>27.5</v>
      </c>
      <c r="B45" s="2">
        <f>'cpi_3.0'!B45</f>
        <v>62500</v>
      </c>
      <c r="C45" s="46">
        <f>'cpi_3.0'!S45</f>
        <v>-0.43177098783743695</v>
      </c>
      <c r="D45" s="18">
        <f>'cpi_3.0'!AA45</f>
        <v>-0.45213678262775975</v>
      </c>
    </row>
    <row r="46" spans="1:4" x14ac:dyDescent="0.2">
      <c r="A46" s="2">
        <f>'cpi_3.0'!I46</f>
        <v>27.5</v>
      </c>
      <c r="B46" s="2">
        <f>'cpi_3.0'!B46</f>
        <v>67500</v>
      </c>
      <c r="C46" s="46">
        <f>'cpi_3.0'!S46</f>
        <v>-0.41824712643678164</v>
      </c>
      <c r="D46" s="18">
        <f>'cpi_3.0'!AA46</f>
        <v>-0.44070238193473288</v>
      </c>
    </row>
    <row r="47" spans="1:4" x14ac:dyDescent="0.2">
      <c r="A47" s="2">
        <f>'cpi_3.0'!I47</f>
        <v>27.5</v>
      </c>
      <c r="B47" s="2">
        <f>'cpi_3.0'!B47</f>
        <v>72500</v>
      </c>
      <c r="C47" s="46">
        <f>'cpi_3.0'!S47</f>
        <v>-0.40526609083310117</v>
      </c>
      <c r="D47" s="18">
        <f>'cpi_3.0'!AA47</f>
        <v>-0.42970815246867711</v>
      </c>
    </row>
    <row r="48" spans="1:4" x14ac:dyDescent="0.2">
      <c r="A48" s="2">
        <f>'cpi_3.0'!I48</f>
        <v>27.5</v>
      </c>
      <c r="B48" s="2">
        <f>'cpi_3.0'!B48</f>
        <v>77500</v>
      </c>
      <c r="C48" s="46">
        <f>'cpi_3.0'!S48</f>
        <v>-0.39332071389940509</v>
      </c>
      <c r="D48" s="18">
        <f>'cpi_3.0'!AA48</f>
        <v>-0.41960891133173983</v>
      </c>
    </row>
    <row r="49" spans="1:4" x14ac:dyDescent="0.2">
      <c r="A49" s="2">
        <f>'cpi_3.0'!I49</f>
        <v>27.5</v>
      </c>
      <c r="B49" s="2">
        <f>'cpi_3.0'!B49</f>
        <v>82500</v>
      </c>
      <c r="C49" s="46">
        <f>'cpi_3.0'!S49</f>
        <v>-0.38222163865546216</v>
      </c>
      <c r="D49" s="18">
        <f>'cpi_3.0'!AA49</f>
        <v>-0.41024289627086796</v>
      </c>
    </row>
    <row r="50" spans="1:4" x14ac:dyDescent="0.2">
      <c r="A50" s="2">
        <f>'cpi_3.0'!I50</f>
        <v>27.5</v>
      </c>
      <c r="B50" s="2">
        <f>'cpi_3.0'!B50</f>
        <v>87500</v>
      </c>
      <c r="C50" s="46">
        <f>'cpi_3.0'!S50</f>
        <v>-0.37158539698749044</v>
      </c>
      <c r="D50" s="18">
        <f>'cpi_3.0'!AA50</f>
        <v>-0.40124997291145198</v>
      </c>
    </row>
    <row r="51" spans="1:4" x14ac:dyDescent="0.2">
      <c r="A51" s="2">
        <f>'cpi_3.0'!I51</f>
        <v>27.5</v>
      </c>
      <c r="B51" s="2">
        <f>'cpi_3.0'!B51</f>
        <v>92500</v>
      </c>
      <c r="C51" s="46">
        <f>'cpi_3.0'!S51</f>
        <v>-0.36127670144063589</v>
      </c>
      <c r="D51" s="18">
        <f>'cpi_3.0'!AA51</f>
        <v>-0.39251724142358896</v>
      </c>
    </row>
    <row r="52" spans="1:4" x14ac:dyDescent="0.2">
      <c r="A52" s="2">
        <f>'cpi_3.0'!I52</f>
        <v>27.5</v>
      </c>
      <c r="B52" s="2">
        <f>'cpi_3.0'!B52</f>
        <v>97500</v>
      </c>
      <c r="C52" s="46">
        <f>'cpi_3.0'!S52</f>
        <v>-0.35175332527206771</v>
      </c>
      <c r="D52" s="18">
        <f>'cpi_3.0'!AA52</f>
        <v>-0.3844656853364114</v>
      </c>
    </row>
    <row r="53" spans="1:4" x14ac:dyDescent="0.2">
      <c r="A53" s="2">
        <f>'cpi_3.0'!I53</f>
        <v>27.5</v>
      </c>
      <c r="B53" s="2">
        <f>'cpi_3.0'!B53</f>
        <v>102500</v>
      </c>
      <c r="C53" s="46">
        <f>'cpi_3.0'!S53</f>
        <v>-0.3427191328934967</v>
      </c>
      <c r="D53" s="18">
        <f>'cpi_3.0'!AA53</f>
        <v>-0.37682771059395681</v>
      </c>
    </row>
    <row r="54" spans="1:4" x14ac:dyDescent="0.2">
      <c r="A54" s="2">
        <f>'cpi_3.0'!I54</f>
        <v>27.5</v>
      </c>
      <c r="B54" s="2">
        <f>'cpi_3.0'!B54</f>
        <v>107500</v>
      </c>
      <c r="C54" s="46">
        <f>'cpi_3.0'!S54</f>
        <v>-0.33429030776297658</v>
      </c>
      <c r="D54" s="18">
        <f>'cpi_3.0'!AA54</f>
        <v>-0.36971704149183376</v>
      </c>
    </row>
    <row r="55" spans="1:4" x14ac:dyDescent="0.2">
      <c r="A55" s="2">
        <f>'cpi_3.0'!I55</f>
        <v>27.5</v>
      </c>
      <c r="B55" s="2">
        <f>'cpi_3.0'!B55</f>
        <v>112500</v>
      </c>
      <c r="C55" s="46">
        <f>'cpi_3.0'!S55</f>
        <v>-0.32612592426618864</v>
      </c>
      <c r="D55" s="18">
        <f>'cpi_3.0'!AA55</f>
        <v>-0.36281406980733505</v>
      </c>
    </row>
    <row r="56" spans="1:4" x14ac:dyDescent="0.2">
      <c r="A56" s="2">
        <f>'cpi_3.0'!I56</f>
        <v>27.5</v>
      </c>
      <c r="B56" s="2">
        <f>'cpi_3.0'!B56</f>
        <v>117500</v>
      </c>
      <c r="C56" s="46">
        <f>'cpi_3.0'!S56</f>
        <v>-0.31813210848643919</v>
      </c>
      <c r="D56" s="18">
        <f>'cpi_3.0'!AA56</f>
        <v>-0.35604056509784521</v>
      </c>
    </row>
    <row r="57" spans="1:4" x14ac:dyDescent="0.2">
      <c r="A57" s="2">
        <f>'cpi_3.0'!I57</f>
        <v>27.5</v>
      </c>
      <c r="B57" s="2">
        <f>'cpi_3.0'!B57</f>
        <v>122500</v>
      </c>
      <c r="C57" s="46">
        <f>'cpi_3.0'!S57</f>
        <v>-0.31072420422986541</v>
      </c>
      <c r="D57" s="18">
        <f>'cpi_3.0'!AA57</f>
        <v>-0.34977753867165995</v>
      </c>
    </row>
    <row r="58" spans="1:4" x14ac:dyDescent="0.2">
      <c r="A58" s="2">
        <f>'cpi_3.0'!I58</f>
        <v>27.5</v>
      </c>
      <c r="B58" s="2">
        <f>'cpi_3.0'!B58</f>
        <v>127500</v>
      </c>
      <c r="C58" s="46">
        <f>'cpi_3.0'!S58</f>
        <v>-0.3036534446764092</v>
      </c>
      <c r="D58" s="18">
        <f>'cpi_3.0'!AA58</f>
        <v>-0.34379955186153055</v>
      </c>
    </row>
    <row r="59" spans="1:4" x14ac:dyDescent="0.2">
      <c r="A59" s="2">
        <f>'cpi_3.0'!I59</f>
        <v>27.5</v>
      </c>
      <c r="B59" s="2">
        <f>'cpi_3.0'!B59</f>
        <v>132500</v>
      </c>
      <c r="C59" s="46">
        <f>'cpi_3.0'!S59</f>
        <v>-0.29704081632653062</v>
      </c>
      <c r="D59" s="18">
        <f>'cpi_3.0'!AA59</f>
        <v>-0.33822266292069869</v>
      </c>
    </row>
    <row r="60" spans="1:4" x14ac:dyDescent="0.2">
      <c r="A60" s="2">
        <f>'cpi_3.0'!I60</f>
        <v>27.5</v>
      </c>
      <c r="B60" s="2">
        <f>'cpi_3.0'!B60</f>
        <v>137500</v>
      </c>
      <c r="C60" s="46">
        <f>'cpi_3.0'!S60</f>
        <v>-0.29057696146935519</v>
      </c>
      <c r="D60" s="18">
        <f>'cpi_3.0'!AA60</f>
        <v>-0.33275748516792075</v>
      </c>
    </row>
    <row r="61" spans="1:4" x14ac:dyDescent="0.2">
      <c r="A61" s="2">
        <f>'cpi_3.0'!I61</f>
        <v>27.5</v>
      </c>
      <c r="B61" s="2">
        <f>'cpi_3.0'!B61</f>
        <v>142500</v>
      </c>
      <c r="C61" s="46">
        <f>'cpi_3.0'!S61</f>
        <v>-0.28419304415787416</v>
      </c>
      <c r="D61" s="18">
        <f>'cpi_3.0'!AA61</f>
        <v>-0.32734672006317456</v>
      </c>
    </row>
    <row r="62" spans="1:4" x14ac:dyDescent="0.2">
      <c r="A62" s="2">
        <f>'cpi_3.0'!I62</f>
        <v>27.5</v>
      </c>
      <c r="B62" s="2">
        <f>'cpi_3.0'!B62</f>
        <v>147500</v>
      </c>
      <c r="C62" s="46">
        <f>'cpi_3.0'!S62</f>
        <v>-0.27826669217524391</v>
      </c>
      <c r="D62" s="18">
        <f>'cpi_3.0'!AA62</f>
        <v>-0.32233627476143456</v>
      </c>
    </row>
    <row r="63" spans="1:4" x14ac:dyDescent="0.2">
      <c r="A63" s="2">
        <f>'cpi_3.0'!I63</f>
        <v>27.5</v>
      </c>
      <c r="B63" s="2">
        <f>'cpi_3.0'!B63</f>
        <v>200000</v>
      </c>
      <c r="C63" s="46">
        <f>'cpi_3.0'!S63</f>
        <v>-0.22819265767179164</v>
      </c>
      <c r="D63" s="18">
        <f>'cpi_3.0'!AA63</f>
        <v>-0.28000108919494543</v>
      </c>
    </row>
    <row r="64" spans="1:4" x14ac:dyDescent="0.2">
      <c r="A64" s="2">
        <f>'cpi_3.0'!I64</f>
        <v>32.5</v>
      </c>
      <c r="B64" s="2">
        <f>'cpi_3.0'!B64</f>
        <v>2500</v>
      </c>
      <c r="C64" s="46">
        <f>'cpi_3.0'!S64</f>
        <v>-0.2932330827067669</v>
      </c>
      <c r="D64" s="18">
        <f>'cpi_3.0'!AA64</f>
        <v>-0.29299807368098579</v>
      </c>
    </row>
    <row r="65" spans="1:4" x14ac:dyDescent="0.2">
      <c r="A65" s="2">
        <f>'cpi_3.0'!I65</f>
        <v>32.5</v>
      </c>
      <c r="B65" s="2">
        <f>'cpi_3.0'!B65</f>
        <v>7500</v>
      </c>
      <c r="C65" s="46">
        <f>'cpi_3.0'!S65</f>
        <v>-0.29499999999999998</v>
      </c>
      <c r="D65" s="18">
        <f>'cpi_3.0'!AA65</f>
        <v>-0.29476557849678336</v>
      </c>
    </row>
    <row r="66" spans="1:4" x14ac:dyDescent="0.2">
      <c r="A66" s="2">
        <f>'cpi_3.0'!I66</f>
        <v>32.5</v>
      </c>
      <c r="B66" s="2">
        <f>'cpi_3.0'!B66</f>
        <v>12500</v>
      </c>
      <c r="C66" s="46">
        <f>'cpi_3.0'!S66</f>
        <v>-0.29521674140508219</v>
      </c>
      <c r="D66" s="18">
        <f>'cpi_3.0'!AA66</f>
        <v>-0.29586067889443307</v>
      </c>
    </row>
    <row r="67" spans="1:4" x14ac:dyDescent="0.2">
      <c r="A67" s="2">
        <f>'cpi_3.0'!I67</f>
        <v>32.5</v>
      </c>
      <c r="B67" s="2">
        <f>'cpi_3.0'!B67</f>
        <v>17500</v>
      </c>
      <c r="C67" s="46">
        <f>'cpi_3.0'!S67</f>
        <v>-0.29433760683760685</v>
      </c>
      <c r="D67" s="18">
        <f>'cpi_3.0'!AA67</f>
        <v>-0.29482409931841674</v>
      </c>
    </row>
    <row r="68" spans="1:4" x14ac:dyDescent="0.2">
      <c r="A68" s="2">
        <f>'cpi_3.0'!I68</f>
        <v>32.5</v>
      </c>
      <c r="B68" s="2">
        <f>'cpi_3.0'!B68</f>
        <v>22500</v>
      </c>
      <c r="C68" s="46">
        <f>'cpi_3.0'!S68</f>
        <v>-0.29983388704318936</v>
      </c>
      <c r="D68" s="18">
        <f>'cpi_3.0'!AA68</f>
        <v>-0.30089976601622886</v>
      </c>
    </row>
    <row r="69" spans="1:4" x14ac:dyDescent="0.2">
      <c r="A69" s="2">
        <f>'cpi_3.0'!I69</f>
        <v>32.5</v>
      </c>
      <c r="B69" s="2">
        <f>'cpi_3.0'!B69</f>
        <v>27500</v>
      </c>
      <c r="C69" s="46">
        <f>'cpi_3.0'!S69</f>
        <v>-0.32880434782608697</v>
      </c>
      <c r="D69" s="18">
        <f>'cpi_3.0'!AA69</f>
        <v>-0.33143141763361172</v>
      </c>
    </row>
    <row r="70" spans="1:4" x14ac:dyDescent="0.2">
      <c r="A70" s="2">
        <f>'cpi_3.0'!I70</f>
        <v>32.5</v>
      </c>
      <c r="B70" s="2">
        <f>'cpi_3.0'!B70</f>
        <v>32500</v>
      </c>
      <c r="C70" s="46">
        <f>'cpi_3.0'!S70</f>
        <v>-0.3660919540229885</v>
      </c>
      <c r="D70" s="18">
        <f>'cpi_3.0'!AA70</f>
        <v>-0.37092134703540769</v>
      </c>
    </row>
    <row r="71" spans="1:4" x14ac:dyDescent="0.2">
      <c r="A71" s="2">
        <f>'cpi_3.0'!I71</f>
        <v>32.5</v>
      </c>
      <c r="B71" s="2">
        <f>'cpi_3.0'!B71</f>
        <v>37500</v>
      </c>
      <c r="C71" s="46">
        <f>'cpi_3.0'!S71</f>
        <v>-0.40039840637450197</v>
      </c>
      <c r="D71" s="18">
        <f>'cpi_3.0'!AA71</f>
        <v>-0.40805372890497044</v>
      </c>
    </row>
    <row r="72" spans="1:4" x14ac:dyDescent="0.2">
      <c r="A72" s="2">
        <f>'cpi_3.0'!I72</f>
        <v>32.5</v>
      </c>
      <c r="B72" s="2">
        <f>'cpi_3.0'!B72</f>
        <v>42500</v>
      </c>
      <c r="C72" s="46">
        <f>'cpi_3.0'!S72</f>
        <v>-0.429010989010989</v>
      </c>
      <c r="D72" s="18">
        <f>'cpi_3.0'!AA72</f>
        <v>-0.43940396922223768</v>
      </c>
    </row>
    <row r="73" spans="1:4" x14ac:dyDescent="0.2">
      <c r="A73" s="2">
        <f>'cpi_3.0'!I73</f>
        <v>32.5</v>
      </c>
      <c r="B73" s="2">
        <f>'cpi_3.0'!B73</f>
        <v>47500</v>
      </c>
      <c r="C73" s="46">
        <f>'cpi_3.0'!S73</f>
        <v>-0.44550517104216386</v>
      </c>
      <c r="D73" s="18">
        <f>'cpi_3.0'!AA73</f>
        <v>-0.45820054587112213</v>
      </c>
    </row>
    <row r="74" spans="1:4" x14ac:dyDescent="0.2">
      <c r="A74" s="2">
        <f>'cpi_3.0'!I74</f>
        <v>32.5</v>
      </c>
      <c r="B74" s="2">
        <f>'cpi_3.0'!B74</f>
        <v>52500</v>
      </c>
      <c r="C74" s="46">
        <f>'cpi_3.0'!S74</f>
        <v>-0.44684014869888478</v>
      </c>
      <c r="D74" s="18">
        <f>'cpi_3.0'!AA74</f>
        <v>-0.46174767266798922</v>
      </c>
    </row>
    <row r="75" spans="1:4" x14ac:dyDescent="0.2">
      <c r="A75" s="2">
        <f>'cpi_3.0'!I75</f>
        <v>32.5</v>
      </c>
      <c r="B75" s="2">
        <f>'cpi_3.0'!B75</f>
        <v>57500</v>
      </c>
      <c r="C75" s="46">
        <f>'cpi_3.0'!S75</f>
        <v>-0.4382540809084457</v>
      </c>
      <c r="D75" s="18">
        <f>'cpi_3.0'!AA75</f>
        <v>-0.45541993676944686</v>
      </c>
    </row>
    <row r="76" spans="1:4" x14ac:dyDescent="0.2">
      <c r="A76" s="2">
        <f>'cpi_3.0'!I76</f>
        <v>32.5</v>
      </c>
      <c r="B76" s="2">
        <f>'cpi_3.0'!B76</f>
        <v>62500</v>
      </c>
      <c r="C76" s="46">
        <f>'cpi_3.0'!S76</f>
        <v>-0.42499141778235494</v>
      </c>
      <c r="D76" s="18">
        <f>'cpi_3.0'!AA76</f>
        <v>-0.44434751067907696</v>
      </c>
    </row>
    <row r="77" spans="1:4" x14ac:dyDescent="0.2">
      <c r="A77" s="2">
        <f>'cpi_3.0'!I77</f>
        <v>32.5</v>
      </c>
      <c r="B77" s="2">
        <f>'cpi_3.0'!B77</f>
        <v>67500</v>
      </c>
      <c r="C77" s="46">
        <f>'cpi_3.0'!S77</f>
        <v>-0.41211717709720375</v>
      </c>
      <c r="D77" s="18">
        <f>'cpi_3.0'!AA77</f>
        <v>-0.43352468049849574</v>
      </c>
    </row>
    <row r="78" spans="1:4" x14ac:dyDescent="0.2">
      <c r="A78" s="2">
        <f>'cpi_3.0'!I78</f>
        <v>32.5</v>
      </c>
      <c r="B78" s="2">
        <f>'cpi_3.0'!B78</f>
        <v>72500</v>
      </c>
      <c r="C78" s="46">
        <f>'cpi_3.0'!S78</f>
        <v>-0.40032310177705976</v>
      </c>
      <c r="D78" s="18">
        <f>'cpi_3.0'!AA78</f>
        <v>-0.42363324931964164</v>
      </c>
    </row>
    <row r="79" spans="1:4" x14ac:dyDescent="0.2">
      <c r="A79" s="2">
        <f>'cpi_3.0'!I79</f>
        <v>32.5</v>
      </c>
      <c r="B79" s="2">
        <f>'cpi_3.0'!B79</f>
        <v>77500</v>
      </c>
      <c r="C79" s="46">
        <f>'cpi_3.0'!S79</f>
        <v>-0.38869701726844585</v>
      </c>
      <c r="D79" s="18">
        <f>'cpi_3.0'!AA79</f>
        <v>-0.41383634168088568</v>
      </c>
    </row>
    <row r="80" spans="1:4" x14ac:dyDescent="0.2">
      <c r="A80" s="2">
        <f>'cpi_3.0'!I80</f>
        <v>32.5</v>
      </c>
      <c r="B80" s="2">
        <f>'cpi_3.0'!B80</f>
        <v>82500</v>
      </c>
      <c r="C80" s="46">
        <f>'cpi_3.0'!S80</f>
        <v>-0.37789987789987789</v>
      </c>
      <c r="D80" s="18">
        <f>'cpi_3.0'!AA80</f>
        <v>-0.40475964281530846</v>
      </c>
    </row>
    <row r="81" spans="1:4" x14ac:dyDescent="0.2">
      <c r="A81" s="2">
        <f>'cpi_3.0'!I81</f>
        <v>32.5</v>
      </c>
      <c r="B81" s="2">
        <f>'cpi_3.0'!B81</f>
        <v>87500</v>
      </c>
      <c r="C81" s="46">
        <f>'cpi_3.0'!S81</f>
        <v>-0.3676863676863677</v>
      </c>
      <c r="D81" s="18">
        <f>'cpi_3.0'!AA81</f>
        <v>-0.39617357632084366</v>
      </c>
    </row>
    <row r="82" spans="1:4" x14ac:dyDescent="0.2">
      <c r="A82" s="2">
        <f>'cpi_3.0'!I82</f>
        <v>32.5</v>
      </c>
      <c r="B82" s="2">
        <f>'cpi_3.0'!B82</f>
        <v>92500</v>
      </c>
      <c r="C82" s="46">
        <f>'cpi_3.0'!S82</f>
        <v>-0.35811397165172115</v>
      </c>
      <c r="D82" s="18">
        <f>'cpi_3.0'!AA82</f>
        <v>-0.388126467428143</v>
      </c>
    </row>
    <row r="83" spans="1:4" x14ac:dyDescent="0.2">
      <c r="A83" s="2">
        <f>'cpi_3.0'!I83</f>
        <v>32.5</v>
      </c>
      <c r="B83" s="2">
        <f>'cpi_3.0'!B83</f>
        <v>97500</v>
      </c>
      <c r="C83" s="46">
        <f>'cpi_3.0'!S83</f>
        <v>-0.34892897406989853</v>
      </c>
      <c r="D83" s="18">
        <f>'cpi_3.0'!AA83</f>
        <v>-0.38040502804634152</v>
      </c>
    </row>
    <row r="84" spans="1:4" x14ac:dyDescent="0.2">
      <c r="A84" s="2">
        <f>'cpi_3.0'!I84</f>
        <v>32.5</v>
      </c>
      <c r="B84" s="2">
        <f>'cpi_3.0'!B84</f>
        <v>102500</v>
      </c>
      <c r="C84" s="46">
        <f>'cpi_3.0'!S84</f>
        <v>-0.34020335256938722</v>
      </c>
      <c r="D84" s="18">
        <f>'cpi_3.0'!AA84</f>
        <v>-0.37306976672650444</v>
      </c>
    </row>
    <row r="85" spans="1:4" x14ac:dyDescent="0.2">
      <c r="A85" s="2">
        <f>'cpi_3.0'!I85</f>
        <v>32.5</v>
      </c>
      <c r="B85" s="2">
        <f>'cpi_3.0'!B85</f>
        <v>107500</v>
      </c>
      <c r="C85" s="46">
        <f>'cpi_3.0'!S85</f>
        <v>-0.33217158176943701</v>
      </c>
      <c r="D85" s="18">
        <f>'cpi_3.0'!AA85</f>
        <v>-0.3663371709234744</v>
      </c>
    </row>
    <row r="86" spans="1:4" x14ac:dyDescent="0.2">
      <c r="A86" s="2">
        <f>'cpi_3.0'!I86</f>
        <v>32.5</v>
      </c>
      <c r="B86" s="2">
        <f>'cpi_3.0'!B86</f>
        <v>112500</v>
      </c>
      <c r="C86" s="46">
        <f>'cpi_3.0'!S86</f>
        <v>-0.32408376963350788</v>
      </c>
      <c r="D86" s="18">
        <f>'cpi_3.0'!AA86</f>
        <v>-0.35951871443819094</v>
      </c>
    </row>
    <row r="87" spans="1:4" x14ac:dyDescent="0.2">
      <c r="A87" s="2">
        <f>'cpi_3.0'!I87</f>
        <v>32.5</v>
      </c>
      <c r="B87" s="2">
        <f>'cpi_3.0'!B87</f>
        <v>117500</v>
      </c>
      <c r="C87" s="46">
        <f>'cpi_3.0'!S87</f>
        <v>-0.31654308361032985</v>
      </c>
      <c r="D87" s="18">
        <f>'cpi_3.0'!AA87</f>
        <v>-0.35317957830816143</v>
      </c>
    </row>
    <row r="88" spans="1:4" x14ac:dyDescent="0.2">
      <c r="A88" s="2">
        <f>'cpi_3.0'!I88</f>
        <v>32.5</v>
      </c>
      <c r="B88" s="2">
        <f>'cpi_3.0'!B88</f>
        <v>122500</v>
      </c>
      <c r="C88" s="46">
        <f>'cpi_3.0'!S88</f>
        <v>-0.30934532733633185</v>
      </c>
      <c r="D88" s="18">
        <f>'cpi_3.0'!AA88</f>
        <v>-0.34712872872877282</v>
      </c>
    </row>
    <row r="89" spans="1:4" x14ac:dyDescent="0.2">
      <c r="A89" s="2">
        <f>'cpi_3.0'!I89</f>
        <v>32.5</v>
      </c>
      <c r="B89" s="2">
        <f>'cpi_3.0'!B89</f>
        <v>127500</v>
      </c>
      <c r="C89" s="46">
        <f>'cpi_3.0'!S89</f>
        <v>-0.30254154447702836</v>
      </c>
      <c r="D89" s="18">
        <f>'cpi_3.0'!AA89</f>
        <v>-0.34140907595292258</v>
      </c>
    </row>
    <row r="90" spans="1:4" x14ac:dyDescent="0.2">
      <c r="A90" s="2">
        <f>'cpi_3.0'!I90</f>
        <v>32.5</v>
      </c>
      <c r="B90" s="2">
        <f>'cpi_3.0'!B90</f>
        <v>132500</v>
      </c>
      <c r="C90" s="46">
        <f>'cpi_3.0'!S90</f>
        <v>-0.29595983743724602</v>
      </c>
      <c r="D90" s="18">
        <f>'cpi_3.0'!AA90</f>
        <v>-0.3358761129353785</v>
      </c>
    </row>
    <row r="91" spans="1:4" x14ac:dyDescent="0.2">
      <c r="A91" s="2">
        <f>'cpi_3.0'!I91</f>
        <v>32.5</v>
      </c>
      <c r="B91" s="2">
        <f>'cpi_3.0'!B91</f>
        <v>137500</v>
      </c>
      <c r="C91" s="46">
        <f>'cpi_3.0'!S91</f>
        <v>-0.28965839962564344</v>
      </c>
      <c r="D91" s="18">
        <f>'cpi_3.0'!AA91</f>
        <v>-0.33057876041600809</v>
      </c>
    </row>
    <row r="92" spans="1:4" x14ac:dyDescent="0.2">
      <c r="A92" s="2">
        <f>'cpi_3.0'!I92</f>
        <v>32.5</v>
      </c>
      <c r="B92" s="2">
        <f>'cpi_3.0'!B92</f>
        <v>142500</v>
      </c>
      <c r="C92" s="46">
        <f>'cpi_3.0'!S92</f>
        <v>-0.2838487972508591</v>
      </c>
      <c r="D92" s="18">
        <f>'cpi_3.0'!AA92</f>
        <v>-0.32571142919698237</v>
      </c>
    </row>
    <row r="93" spans="1:4" x14ac:dyDescent="0.2">
      <c r="A93" s="2">
        <f>'cpi_3.0'!I93</f>
        <v>32.5</v>
      </c>
      <c r="B93" s="2">
        <f>'cpi_3.0'!B93</f>
        <v>147500</v>
      </c>
      <c r="C93" s="46">
        <f>'cpi_3.0'!S93</f>
        <v>-0.27789001122334456</v>
      </c>
      <c r="D93" s="18">
        <f>'cpi_3.0'!AA93</f>
        <v>-0.32068557352506344</v>
      </c>
    </row>
    <row r="94" spans="1:4" x14ac:dyDescent="0.2">
      <c r="A94" s="2">
        <f>'cpi_3.0'!I94</f>
        <v>32.5</v>
      </c>
      <c r="B94" s="2">
        <f>'cpi_3.0'!B94</f>
        <v>200000</v>
      </c>
      <c r="C94" s="46">
        <f>'cpi_3.0'!S94</f>
        <v>-0.22892011834319526</v>
      </c>
      <c r="D94" s="18">
        <f>'cpi_3.0'!AA94</f>
        <v>-0.27951865366046974</v>
      </c>
    </row>
    <row r="95" spans="1:4" x14ac:dyDescent="0.2">
      <c r="A95" s="2">
        <f>'cpi_3.0'!I95</f>
        <v>37.5</v>
      </c>
      <c r="B95" s="2">
        <f>'cpi_3.0'!B95</f>
        <v>2500</v>
      </c>
      <c r="C95" s="46">
        <f>'cpi_3.0'!S95</f>
        <v>-0.28378378378378377</v>
      </c>
      <c r="D95" s="18">
        <f>'cpi_3.0'!AA95</f>
        <v>-0.28446433224549</v>
      </c>
    </row>
    <row r="96" spans="1:4" x14ac:dyDescent="0.2">
      <c r="A96" s="2">
        <f>'cpi_3.0'!I96</f>
        <v>37.5</v>
      </c>
      <c r="B96" s="2">
        <f>'cpi_3.0'!B96</f>
        <v>7500</v>
      </c>
      <c r="C96" s="46">
        <f>'cpi_3.0'!S96</f>
        <v>-0.28143712574850299</v>
      </c>
      <c r="D96" s="18">
        <f>'cpi_3.0'!AA96</f>
        <v>-0.28114003893050421</v>
      </c>
    </row>
    <row r="97" spans="1:4" x14ac:dyDescent="0.2">
      <c r="A97" s="2">
        <f>'cpi_3.0'!I97</f>
        <v>37.5</v>
      </c>
      <c r="B97" s="2">
        <f>'cpi_3.0'!B97</f>
        <v>12500</v>
      </c>
      <c r="C97" s="46">
        <f>'cpi_3.0'!S97</f>
        <v>-0.27827648114901254</v>
      </c>
      <c r="D97" s="18">
        <f>'cpi_3.0'!AA97</f>
        <v>-0.27883856428877468</v>
      </c>
    </row>
    <row r="98" spans="1:4" x14ac:dyDescent="0.2">
      <c r="A98" s="2">
        <f>'cpi_3.0'!I98</f>
        <v>37.5</v>
      </c>
      <c r="B98" s="2">
        <f>'cpi_3.0'!B98</f>
        <v>17500</v>
      </c>
      <c r="C98" s="46">
        <f>'cpi_3.0'!S98</f>
        <v>-0.27948717948717949</v>
      </c>
      <c r="D98" s="18">
        <f>'cpi_3.0'!AA98</f>
        <v>-0.28019389391008503</v>
      </c>
    </row>
    <row r="99" spans="1:4" x14ac:dyDescent="0.2">
      <c r="A99" s="2">
        <f>'cpi_3.0'!I99</f>
        <v>37.5</v>
      </c>
      <c r="B99" s="2">
        <f>'cpi_3.0'!B99</f>
        <v>22500</v>
      </c>
      <c r="C99" s="46">
        <f>'cpi_3.0'!S99</f>
        <v>-0.2788844621513944</v>
      </c>
      <c r="D99" s="18">
        <f>'cpi_3.0'!AA99</f>
        <v>-0.27984416788438793</v>
      </c>
    </row>
    <row r="100" spans="1:4" x14ac:dyDescent="0.2">
      <c r="A100" s="2">
        <f>'cpi_3.0'!I100</f>
        <v>37.5</v>
      </c>
      <c r="B100" s="2">
        <f>'cpi_3.0'!B100</f>
        <v>27500</v>
      </c>
      <c r="C100" s="46">
        <f>'cpi_3.0'!S100</f>
        <v>-0.2982885085574572</v>
      </c>
      <c r="D100" s="18">
        <f>'cpi_3.0'!AA100</f>
        <v>-0.30061179426968332</v>
      </c>
    </row>
    <row r="101" spans="1:4" x14ac:dyDescent="0.2">
      <c r="A101" s="2">
        <f>'cpi_3.0'!I101</f>
        <v>37.5</v>
      </c>
      <c r="B101" s="2">
        <f>'cpi_3.0'!B101</f>
        <v>32500</v>
      </c>
      <c r="C101" s="46">
        <f>'cpi_3.0'!S101</f>
        <v>-0.33448275862068966</v>
      </c>
      <c r="D101" s="18">
        <f>'cpi_3.0'!AA101</f>
        <v>-0.33891651148007818</v>
      </c>
    </row>
    <row r="102" spans="1:4" x14ac:dyDescent="0.2">
      <c r="A102" s="2">
        <f>'cpi_3.0'!I102</f>
        <v>37.5</v>
      </c>
      <c r="B102" s="2">
        <f>'cpi_3.0'!B102</f>
        <v>37500</v>
      </c>
      <c r="C102" s="46">
        <f>'cpi_3.0'!S102</f>
        <v>-0.37126642771804064</v>
      </c>
      <c r="D102" s="18">
        <f>'cpi_3.0'!AA102</f>
        <v>-0.37829492716423119</v>
      </c>
    </row>
    <row r="103" spans="1:4" x14ac:dyDescent="0.2">
      <c r="A103" s="2">
        <f>'cpi_3.0'!I103</f>
        <v>37.5</v>
      </c>
      <c r="B103" s="2">
        <f>'cpi_3.0'!B103</f>
        <v>42500</v>
      </c>
      <c r="C103" s="46">
        <f>'cpi_3.0'!S103</f>
        <v>-0.40458618871903007</v>
      </c>
      <c r="D103" s="18">
        <f>'cpi_3.0'!AA103</f>
        <v>-0.41432287671427065</v>
      </c>
    </row>
    <row r="104" spans="1:4" x14ac:dyDescent="0.2">
      <c r="A104" s="2">
        <f>'cpi_3.0'!I104</f>
        <v>37.5</v>
      </c>
      <c r="B104" s="2">
        <f>'cpi_3.0'!B104</f>
        <v>47500</v>
      </c>
      <c r="C104" s="46">
        <f>'cpi_3.0'!S104</f>
        <v>-0.42826704545454547</v>
      </c>
      <c r="D104" s="18">
        <f>'cpi_3.0'!AA104</f>
        <v>-0.44022839079713061</v>
      </c>
    </row>
    <row r="105" spans="1:4" x14ac:dyDescent="0.2">
      <c r="A105" s="2">
        <f>'cpi_3.0'!I105</f>
        <v>37.5</v>
      </c>
      <c r="B105" s="2">
        <f>'cpi_3.0'!B105</f>
        <v>52500</v>
      </c>
      <c r="C105" s="46">
        <f>'cpi_3.0'!S105</f>
        <v>-0.4351363236587511</v>
      </c>
      <c r="D105" s="18">
        <f>'cpi_3.0'!AA105</f>
        <v>-0.44919399754511347</v>
      </c>
    </row>
    <row r="106" spans="1:4" x14ac:dyDescent="0.2">
      <c r="A106" s="2">
        <f>'cpi_3.0'!I106</f>
        <v>37.5</v>
      </c>
      <c r="B106" s="2">
        <f>'cpi_3.0'!B106</f>
        <v>57500</v>
      </c>
      <c r="C106" s="46">
        <f>'cpi_3.0'!S106</f>
        <v>-0.42943886097152428</v>
      </c>
      <c r="D106" s="18">
        <f>'cpi_3.0'!AA106</f>
        <v>-0.44566960412653123</v>
      </c>
    </row>
    <row r="107" spans="1:4" x14ac:dyDescent="0.2">
      <c r="A107" s="2">
        <f>'cpi_3.0'!I107</f>
        <v>37.5</v>
      </c>
      <c r="B107" s="2">
        <f>'cpi_3.0'!B107</f>
        <v>62500</v>
      </c>
      <c r="C107" s="46">
        <f>'cpi_3.0'!S107</f>
        <v>-0.41690312119983786</v>
      </c>
      <c r="D107" s="18">
        <f>'cpi_3.0'!AA107</f>
        <v>-0.43529660661762659</v>
      </c>
    </row>
    <row r="108" spans="1:4" x14ac:dyDescent="0.2">
      <c r="A108" s="2">
        <f>'cpi_3.0'!I108</f>
        <v>37.5</v>
      </c>
      <c r="B108" s="2">
        <f>'cpi_3.0'!B108</f>
        <v>67500</v>
      </c>
      <c r="C108" s="46">
        <f>'cpi_3.0'!S108</f>
        <v>-0.40476190476190477</v>
      </c>
      <c r="D108" s="18">
        <f>'cpi_3.0'!AA108</f>
        <v>-0.42515556553804518</v>
      </c>
    </row>
    <row r="109" spans="1:4" x14ac:dyDescent="0.2">
      <c r="A109" s="2">
        <f>'cpi_3.0'!I109</f>
        <v>37.5</v>
      </c>
      <c r="B109" s="2">
        <f>'cpi_3.0'!B109</f>
        <v>72500</v>
      </c>
      <c r="C109" s="46">
        <f>'cpi_3.0'!S109</f>
        <v>-0.3934583014537108</v>
      </c>
      <c r="D109" s="18">
        <f>'cpi_3.0'!AA109</f>
        <v>-0.41571414703754417</v>
      </c>
    </row>
    <row r="110" spans="1:4" x14ac:dyDescent="0.2">
      <c r="A110" s="2">
        <f>'cpi_3.0'!I110</f>
        <v>37.5</v>
      </c>
      <c r="B110" s="2">
        <f>'cpi_3.0'!B110</f>
        <v>77500</v>
      </c>
      <c r="C110" s="46">
        <f>'cpi_3.0'!S110</f>
        <v>-0.38262648809523808</v>
      </c>
      <c r="D110" s="18">
        <f>'cpi_3.0'!AA110</f>
        <v>-0.4066667945917517</v>
      </c>
    </row>
    <row r="111" spans="1:4" x14ac:dyDescent="0.2">
      <c r="A111" s="2">
        <f>'cpi_3.0'!I111</f>
        <v>37.5</v>
      </c>
      <c r="B111" s="2">
        <f>'cpi_3.0'!B111</f>
        <v>82500</v>
      </c>
      <c r="C111" s="46">
        <f>'cpi_3.0'!S111</f>
        <v>-0.37237509051412021</v>
      </c>
      <c r="D111" s="18">
        <f>'cpi_3.0'!AA111</f>
        <v>-0.39810423872886186</v>
      </c>
    </row>
    <row r="112" spans="1:4" x14ac:dyDescent="0.2">
      <c r="A112" s="2">
        <f>'cpi_3.0'!I112</f>
        <v>37.5</v>
      </c>
      <c r="B112" s="2">
        <f>'cpi_3.0'!B112</f>
        <v>87500</v>
      </c>
      <c r="C112" s="46">
        <f>'cpi_3.0'!S112</f>
        <v>-0.36265867418899861</v>
      </c>
      <c r="D112" s="18">
        <f>'cpi_3.0'!AA112</f>
        <v>-0.38998852992792826</v>
      </c>
    </row>
    <row r="113" spans="1:4" x14ac:dyDescent="0.2">
      <c r="A113" s="2">
        <f>'cpi_3.0'!I113</f>
        <v>37.5</v>
      </c>
      <c r="B113" s="2">
        <f>'cpi_3.0'!B113</f>
        <v>92500</v>
      </c>
      <c r="C113" s="46">
        <f>'cpi_3.0'!S113</f>
        <v>-0.35343642611683851</v>
      </c>
      <c r="D113" s="18">
        <f>'cpi_3.0'!AA113</f>
        <v>-0.38228557882546144</v>
      </c>
    </row>
    <row r="114" spans="1:4" x14ac:dyDescent="0.2">
      <c r="A114" s="2">
        <f>'cpi_3.0'!I114</f>
        <v>37.5</v>
      </c>
      <c r="B114" s="2">
        <f>'cpi_3.0'!B114</f>
        <v>97500</v>
      </c>
      <c r="C114" s="46">
        <f>'cpi_3.0'!S114</f>
        <v>-0.34467158176943702</v>
      </c>
      <c r="D114" s="18">
        <f>'cpi_3.0'!AA114</f>
        <v>-0.37496467757660201</v>
      </c>
    </row>
    <row r="115" spans="1:4" x14ac:dyDescent="0.2">
      <c r="A115" s="2">
        <f>'cpi_3.0'!I115</f>
        <v>37.5</v>
      </c>
      <c r="B115" s="2">
        <f>'cpi_3.0'!B115</f>
        <v>102500</v>
      </c>
      <c r="C115" s="46">
        <f>'cpi_3.0'!S115</f>
        <v>-0.3364409551848217</v>
      </c>
      <c r="D115" s="18">
        <f>'cpi_3.0'!AA115</f>
        <v>-0.36808998567633255</v>
      </c>
    </row>
    <row r="116" spans="1:4" x14ac:dyDescent="0.2">
      <c r="A116" s="2">
        <f>'cpi_3.0'!I116</f>
        <v>37.5</v>
      </c>
      <c r="B116" s="2">
        <f>'cpi_3.0'!B116</f>
        <v>107500</v>
      </c>
      <c r="C116" s="46">
        <f>'cpi_3.0'!S116</f>
        <v>-0.3284893005429575</v>
      </c>
      <c r="D116" s="18">
        <f>'cpi_3.0'!AA116</f>
        <v>-0.36144830716034376</v>
      </c>
    </row>
    <row r="117" spans="1:4" x14ac:dyDescent="0.2">
      <c r="A117" s="2">
        <f>'cpi_3.0'!I117</f>
        <v>37.5</v>
      </c>
      <c r="B117" s="2">
        <f>'cpi_3.0'!B117</f>
        <v>112500</v>
      </c>
      <c r="C117" s="46">
        <f>'cpi_3.0'!S117</f>
        <v>-0.32090483619344773</v>
      </c>
      <c r="D117" s="18">
        <f>'cpi_3.0'!AA117</f>
        <v>-0.35511332705944604</v>
      </c>
    </row>
    <row r="118" spans="1:4" x14ac:dyDescent="0.2">
      <c r="A118" s="2">
        <f>'cpi_3.0'!I118</f>
        <v>37.5</v>
      </c>
      <c r="B118" s="2">
        <f>'cpi_3.0'!B118</f>
        <v>117500</v>
      </c>
      <c r="C118" s="46">
        <f>'cpi_3.0'!S118</f>
        <v>-0.31366270204330587</v>
      </c>
      <c r="D118" s="18">
        <f>'cpi_3.0'!AA118</f>
        <v>-0.34906428079658808</v>
      </c>
    </row>
    <row r="119" spans="1:4" x14ac:dyDescent="0.2">
      <c r="A119" s="2">
        <f>'cpi_3.0'!I119</f>
        <v>37.5</v>
      </c>
      <c r="B119" s="2">
        <f>'cpi_3.0'!B119</f>
        <v>122500</v>
      </c>
      <c r="C119" s="46">
        <f>'cpi_3.0'!S119</f>
        <v>-0.30674023262749778</v>
      </c>
      <c r="D119" s="18">
        <f>'cpi_3.0'!AA119</f>
        <v>-0.34328223687399351</v>
      </c>
    </row>
    <row r="120" spans="1:4" x14ac:dyDescent="0.2">
      <c r="A120" s="2">
        <f>'cpi_3.0'!I120</f>
        <v>37.5</v>
      </c>
      <c r="B120" s="2">
        <f>'cpi_3.0'!B120</f>
        <v>127500</v>
      </c>
      <c r="C120" s="46">
        <f>'cpi_3.0'!S120</f>
        <v>-0.30011672016340823</v>
      </c>
      <c r="D120" s="18">
        <f>'cpi_3.0'!AA120</f>
        <v>-0.33774989896264618</v>
      </c>
    </row>
    <row r="121" spans="1:4" x14ac:dyDescent="0.2">
      <c r="A121" s="2">
        <f>'cpi_3.0'!I121</f>
        <v>37.5</v>
      </c>
      <c r="B121" s="2">
        <f>'cpi_3.0'!B121</f>
        <v>132500</v>
      </c>
      <c r="C121" s="46">
        <f>'cpi_3.0'!S121</f>
        <v>-0.29385714285714287</v>
      </c>
      <c r="D121" s="18">
        <f>'cpi_3.0'!AA121</f>
        <v>-0.33252154059113037</v>
      </c>
    </row>
    <row r="122" spans="1:4" x14ac:dyDescent="0.2">
      <c r="A122" s="2">
        <f>'cpi_3.0'!I122</f>
        <v>37.5</v>
      </c>
      <c r="B122" s="2">
        <f>'cpi_3.0'!B122</f>
        <v>137500</v>
      </c>
      <c r="C122" s="46">
        <f>'cpi_3.0'!S122</f>
        <v>-0.28777280358142138</v>
      </c>
      <c r="D122" s="18">
        <f>'cpi_3.0'!AA122</f>
        <v>-0.32743955108434358</v>
      </c>
    </row>
    <row r="123" spans="1:4" x14ac:dyDescent="0.2">
      <c r="A123" s="2">
        <f>'cpi_3.0'!I123</f>
        <v>37.5</v>
      </c>
      <c r="B123" s="2">
        <f>'cpi_3.0'!B123</f>
        <v>142500</v>
      </c>
      <c r="C123" s="46">
        <f>'cpi_3.0'!S123</f>
        <v>-0.28193530701754388</v>
      </c>
      <c r="D123" s="18">
        <f>'cpi_3.0'!AA123</f>
        <v>-0.32256373878342443</v>
      </c>
    </row>
    <row r="124" spans="1:4" x14ac:dyDescent="0.2">
      <c r="A124" s="2">
        <f>'cpi_3.0'!I124</f>
        <v>37.5</v>
      </c>
      <c r="B124" s="2">
        <f>'cpi_3.0'!B124</f>
        <v>147500</v>
      </c>
      <c r="C124" s="46">
        <f>'cpi_3.0'!S124</f>
        <v>-0.27632993014508328</v>
      </c>
      <c r="D124" s="18">
        <f>'cpi_3.0'!AA124</f>
        <v>-0.31788180617636225</v>
      </c>
    </row>
    <row r="125" spans="1:4" x14ac:dyDescent="0.2">
      <c r="A125" s="2">
        <f>'cpi_3.0'!I125</f>
        <v>37.5</v>
      </c>
      <c r="B125" s="2">
        <f>'cpi_3.0'!B125</f>
        <v>200000</v>
      </c>
      <c r="C125" s="46">
        <f>'cpi_3.0'!S125</f>
        <v>-0.22870802757393818</v>
      </c>
      <c r="D125" s="18">
        <f>'cpi_3.0'!AA125</f>
        <v>-0.27810525884845549</v>
      </c>
    </row>
    <row r="126" spans="1:4" x14ac:dyDescent="0.2">
      <c r="A126" s="2">
        <f>'cpi_3.0'!I126</f>
        <v>42.5</v>
      </c>
      <c r="B126" s="2">
        <f>'cpi_3.0'!B126</f>
        <v>2500</v>
      </c>
      <c r="C126" s="46">
        <f>'cpi_3.0'!S126</f>
        <v>-0.2722222222222222</v>
      </c>
      <c r="D126" s="18">
        <f>'cpi_3.0'!AA126</f>
        <v>-0.26966014601608629</v>
      </c>
    </row>
    <row r="127" spans="1:4" x14ac:dyDescent="0.2">
      <c r="A127" s="2">
        <f>'cpi_3.0'!I127</f>
        <v>42.5</v>
      </c>
      <c r="B127" s="2">
        <f>'cpi_3.0'!B127</f>
        <v>7500</v>
      </c>
      <c r="C127" s="46">
        <f>'cpi_3.0'!S127</f>
        <v>-0.26296296296296295</v>
      </c>
      <c r="D127" s="18">
        <f>'cpi_3.0'!AA127</f>
        <v>-0.26289773996067972</v>
      </c>
    </row>
    <row r="128" spans="1:4" x14ac:dyDescent="0.2">
      <c r="A128" s="2">
        <f>'cpi_3.0'!I128</f>
        <v>42.5</v>
      </c>
      <c r="B128" s="2">
        <f>'cpi_3.0'!B128</f>
        <v>12500</v>
      </c>
      <c r="C128" s="46">
        <f>'cpi_3.0'!S128</f>
        <v>-0.2616407982261641</v>
      </c>
      <c r="D128" s="18">
        <f>'cpi_3.0'!AA128</f>
        <v>-0.26318263068141756</v>
      </c>
    </row>
    <row r="129" spans="1:4" x14ac:dyDescent="0.2">
      <c r="A129" s="2">
        <f>'cpi_3.0'!I129</f>
        <v>42.5</v>
      </c>
      <c r="B129" s="2">
        <f>'cpi_3.0'!B129</f>
        <v>17500</v>
      </c>
      <c r="C129" s="46">
        <f>'cpi_3.0'!S129</f>
        <v>-0.26228209191759111</v>
      </c>
      <c r="D129" s="18">
        <f>'cpi_3.0'!AA129</f>
        <v>-0.26358362583634704</v>
      </c>
    </row>
    <row r="130" spans="1:4" x14ac:dyDescent="0.2">
      <c r="A130" s="2">
        <f>'cpi_3.0'!I130</f>
        <v>42.5</v>
      </c>
      <c r="B130" s="2">
        <f>'cpi_3.0'!B130</f>
        <v>22500</v>
      </c>
      <c r="C130" s="46">
        <f>'cpi_3.0'!S130</f>
        <v>-0.26199261992619927</v>
      </c>
      <c r="D130" s="18">
        <f>'cpi_3.0'!AA130</f>
        <v>-0.26337185699039461</v>
      </c>
    </row>
    <row r="131" spans="1:4" x14ac:dyDescent="0.2">
      <c r="A131" s="2">
        <f>'cpi_3.0'!I131</f>
        <v>42.5</v>
      </c>
      <c r="B131" s="2">
        <f>'cpi_3.0'!B131</f>
        <v>27500</v>
      </c>
      <c r="C131" s="46">
        <f>'cpi_3.0'!S131</f>
        <v>-0.26961770623742454</v>
      </c>
      <c r="D131" s="18">
        <f>'cpi_3.0'!AA131</f>
        <v>-0.27168070396221883</v>
      </c>
    </row>
    <row r="132" spans="1:4" x14ac:dyDescent="0.2">
      <c r="A132" s="2">
        <f>'cpi_3.0'!I132</f>
        <v>42.5</v>
      </c>
      <c r="B132" s="2">
        <f>'cpi_3.0'!B132</f>
        <v>32500</v>
      </c>
      <c r="C132" s="46">
        <f>'cpi_3.0'!S132</f>
        <v>-0.30110732538330492</v>
      </c>
      <c r="D132" s="18">
        <f>'cpi_3.0'!AA132</f>
        <v>-0.30480852910815714</v>
      </c>
    </row>
    <row r="133" spans="1:4" x14ac:dyDescent="0.2">
      <c r="A133" s="2">
        <f>'cpi_3.0'!I133</f>
        <v>42.5</v>
      </c>
      <c r="B133" s="2">
        <f>'cpi_3.0'!B133</f>
        <v>37500</v>
      </c>
      <c r="C133" s="46">
        <f>'cpi_3.0'!S133</f>
        <v>-0.34070796460176989</v>
      </c>
      <c r="D133" s="18">
        <f>'cpi_3.0'!AA133</f>
        <v>-0.34694906124226005</v>
      </c>
    </row>
    <row r="134" spans="1:4" x14ac:dyDescent="0.2">
      <c r="A134" s="2">
        <f>'cpi_3.0'!I134</f>
        <v>42.5</v>
      </c>
      <c r="B134" s="2">
        <f>'cpi_3.0'!B134</f>
        <v>42500</v>
      </c>
      <c r="C134" s="46">
        <f>'cpi_3.0'!S134</f>
        <v>-0.37760416666666669</v>
      </c>
      <c r="D134" s="18">
        <f>'cpi_3.0'!AA134</f>
        <v>-0.3866286382556976</v>
      </c>
    </row>
    <row r="135" spans="1:4" x14ac:dyDescent="0.2">
      <c r="A135" s="2">
        <f>'cpi_3.0'!I135</f>
        <v>42.5</v>
      </c>
      <c r="B135" s="2">
        <f>'cpi_3.0'!B135</f>
        <v>47500</v>
      </c>
      <c r="C135" s="46">
        <f>'cpi_3.0'!S135</f>
        <v>-0.40652300524170065</v>
      </c>
      <c r="D135" s="18">
        <f>'cpi_3.0'!AA135</f>
        <v>-0.41779110358737226</v>
      </c>
    </row>
    <row r="136" spans="1:4" x14ac:dyDescent="0.2">
      <c r="A136" s="2">
        <f>'cpi_3.0'!I136</f>
        <v>42.5</v>
      </c>
      <c r="B136" s="2">
        <f>'cpi_3.0'!B136</f>
        <v>52500</v>
      </c>
      <c r="C136" s="46">
        <f>'cpi_3.0'!S136</f>
        <v>-0.42099625066952329</v>
      </c>
      <c r="D136" s="18">
        <f>'cpi_3.0'!AA136</f>
        <v>-0.43425066211878138</v>
      </c>
    </row>
    <row r="137" spans="1:4" x14ac:dyDescent="0.2">
      <c r="A137" s="2">
        <f>'cpi_3.0'!I137</f>
        <v>42.5</v>
      </c>
      <c r="B137" s="2">
        <f>'cpi_3.0'!B137</f>
        <v>57500</v>
      </c>
      <c r="C137" s="46">
        <f>'cpi_3.0'!S137</f>
        <v>-0.41810783316378436</v>
      </c>
      <c r="D137" s="18">
        <f>'cpi_3.0'!AA137</f>
        <v>-0.43348510817626229</v>
      </c>
    </row>
    <row r="138" spans="1:4" x14ac:dyDescent="0.2">
      <c r="A138" s="2">
        <f>'cpi_3.0'!I138</f>
        <v>42.5</v>
      </c>
      <c r="B138" s="2">
        <f>'cpi_3.0'!B138</f>
        <v>62500</v>
      </c>
      <c r="C138" s="46">
        <f>'cpi_3.0'!S138</f>
        <v>-0.40689655172413791</v>
      </c>
      <c r="D138" s="18">
        <f>'cpi_3.0'!AA138</f>
        <v>-0.42436267666292515</v>
      </c>
    </row>
    <row r="139" spans="1:4" x14ac:dyDescent="0.2">
      <c r="A139" s="2">
        <f>'cpi_3.0'!I139</f>
        <v>42.5</v>
      </c>
      <c r="B139" s="2">
        <f>'cpi_3.0'!B139</f>
        <v>67500</v>
      </c>
      <c r="C139" s="46">
        <f>'cpi_3.0'!S139</f>
        <v>-0.39559386973180077</v>
      </c>
      <c r="D139" s="18">
        <f>'cpi_3.0'!AA139</f>
        <v>-0.4149935796034025</v>
      </c>
    </row>
    <row r="140" spans="1:4" x14ac:dyDescent="0.2">
      <c r="A140" s="2">
        <f>'cpi_3.0'!I140</f>
        <v>42.5</v>
      </c>
      <c r="B140" s="2">
        <f>'cpi_3.0'!B140</f>
        <v>72500</v>
      </c>
      <c r="C140" s="46">
        <f>'cpi_3.0'!S140</f>
        <v>-0.38472286911970188</v>
      </c>
      <c r="D140" s="18">
        <f>'cpi_3.0'!AA140</f>
        <v>-0.40598231484890113</v>
      </c>
    </row>
    <row r="141" spans="1:4" x14ac:dyDescent="0.2">
      <c r="A141" s="2">
        <f>'cpi_3.0'!I141</f>
        <v>42.5</v>
      </c>
      <c r="B141" s="2">
        <f>'cpi_3.0'!B141</f>
        <v>77500</v>
      </c>
      <c r="C141" s="46">
        <f>'cpi_3.0'!S141</f>
        <v>-0.3746031746031746</v>
      </c>
      <c r="D141" s="18">
        <f>'cpi_3.0'!AA141</f>
        <v>-0.39759382792143177</v>
      </c>
    </row>
    <row r="142" spans="1:4" x14ac:dyDescent="0.2">
      <c r="A142" s="2">
        <f>'cpi_3.0'!I142</f>
        <v>42.5</v>
      </c>
      <c r="B142" s="2">
        <f>'cpi_3.0'!B142</f>
        <v>82500</v>
      </c>
      <c r="C142" s="46">
        <f>'cpi_3.0'!S142</f>
        <v>-0.36528268551236748</v>
      </c>
      <c r="D142" s="18">
        <f>'cpi_3.0'!AA142</f>
        <v>-0.38990492542090249</v>
      </c>
    </row>
    <row r="143" spans="1:4" x14ac:dyDescent="0.2">
      <c r="A143" s="2">
        <f>'cpi_3.0'!I143</f>
        <v>42.5</v>
      </c>
      <c r="B143" s="2">
        <f>'cpi_3.0'!B143</f>
        <v>87500</v>
      </c>
      <c r="C143" s="46">
        <f>'cpi_3.0'!S143</f>
        <v>-0.35572782084409993</v>
      </c>
      <c r="D143" s="18">
        <f>'cpi_3.0'!AA143</f>
        <v>-0.38194753958725652</v>
      </c>
    </row>
    <row r="144" spans="1:4" x14ac:dyDescent="0.2">
      <c r="A144" s="2">
        <f>'cpi_3.0'!I144</f>
        <v>42.5</v>
      </c>
      <c r="B144" s="2">
        <f>'cpi_3.0'!B144</f>
        <v>92500</v>
      </c>
      <c r="C144" s="46">
        <f>'cpi_3.0'!S144</f>
        <v>-0.34705882352941175</v>
      </c>
      <c r="D144" s="18">
        <f>'cpi_3.0'!AA144</f>
        <v>-0.37476157458309911</v>
      </c>
    </row>
    <row r="145" spans="1:4" x14ac:dyDescent="0.2">
      <c r="A145" s="2">
        <f>'cpi_3.0'!I145</f>
        <v>42.5</v>
      </c>
      <c r="B145" s="2">
        <f>'cpi_3.0'!B145</f>
        <v>97500</v>
      </c>
      <c r="C145" s="46">
        <f>'cpi_3.0'!S145</f>
        <v>-0.33866338663386636</v>
      </c>
      <c r="D145" s="18">
        <f>'cpi_3.0'!AA145</f>
        <v>-0.36780237116706122</v>
      </c>
    </row>
    <row r="146" spans="1:4" x14ac:dyDescent="0.2">
      <c r="A146" s="2">
        <f>'cpi_3.0'!I146</f>
        <v>42.5</v>
      </c>
      <c r="B146" s="2">
        <f>'cpi_3.0'!B146</f>
        <v>102500</v>
      </c>
      <c r="C146" s="46">
        <f>'cpi_3.0'!S146</f>
        <v>-0.33079695634761713</v>
      </c>
      <c r="D146" s="18">
        <f>'cpi_3.0'!AA146</f>
        <v>-0.36128167555571827</v>
      </c>
    </row>
    <row r="147" spans="1:4" x14ac:dyDescent="0.2">
      <c r="A147" s="2">
        <f>'cpi_3.0'!I147</f>
        <v>42.5</v>
      </c>
      <c r="B147" s="2">
        <f>'cpi_3.0'!B147</f>
        <v>107500</v>
      </c>
      <c r="C147" s="46">
        <f>'cpi_3.0'!S147</f>
        <v>-0.32355242566510173</v>
      </c>
      <c r="D147" s="18">
        <f>'cpi_3.0'!AA147</f>
        <v>-0.35530935228826083</v>
      </c>
    </row>
    <row r="148" spans="1:4" x14ac:dyDescent="0.2">
      <c r="A148" s="2">
        <f>'cpi_3.0'!I148</f>
        <v>42.5</v>
      </c>
      <c r="B148" s="2">
        <f>'cpi_3.0'!B148</f>
        <v>112500</v>
      </c>
      <c r="C148" s="46">
        <f>'cpi_3.0'!S148</f>
        <v>-0.31599081866870699</v>
      </c>
      <c r="D148" s="18">
        <f>'cpi_3.0'!AA148</f>
        <v>-0.34900846986131639</v>
      </c>
    </row>
    <row r="149" spans="1:4" x14ac:dyDescent="0.2">
      <c r="A149" s="2">
        <f>'cpi_3.0'!I149</f>
        <v>42.5</v>
      </c>
      <c r="B149" s="2">
        <f>'cpi_3.0'!B149</f>
        <v>117500</v>
      </c>
      <c r="C149" s="46">
        <f>'cpi_3.0'!S149</f>
        <v>-0.30913173652694609</v>
      </c>
      <c r="D149" s="18">
        <f>'cpi_3.0'!AA149</f>
        <v>-0.34332279221693401</v>
      </c>
    </row>
    <row r="150" spans="1:4" x14ac:dyDescent="0.2">
      <c r="A150" s="2">
        <f>'cpi_3.0'!I150</f>
        <v>42.5</v>
      </c>
      <c r="B150" s="2">
        <f>'cpi_3.0'!B150</f>
        <v>122500</v>
      </c>
      <c r="C150" s="46">
        <f>'cpi_3.0'!S150</f>
        <v>-0.30245331380446722</v>
      </c>
      <c r="D150" s="18">
        <f>'cpi_3.0'!AA150</f>
        <v>-0.33778686802355695</v>
      </c>
    </row>
    <row r="151" spans="1:4" x14ac:dyDescent="0.2">
      <c r="A151" s="2">
        <f>'cpi_3.0'!I151</f>
        <v>42.5</v>
      </c>
      <c r="B151" s="2">
        <f>'cpi_3.0'!B151</f>
        <v>127500</v>
      </c>
      <c r="C151" s="46">
        <f>'cpi_3.0'!S151</f>
        <v>-0.2961634994621728</v>
      </c>
      <c r="D151" s="18">
        <f>'cpi_3.0'!AA151</f>
        <v>-0.33257307176712081</v>
      </c>
    </row>
    <row r="152" spans="1:4" x14ac:dyDescent="0.2">
      <c r="A152" s="2">
        <f>'cpi_3.0'!I152</f>
        <v>42.5</v>
      </c>
      <c r="B152" s="2">
        <f>'cpi_3.0'!B152</f>
        <v>132500</v>
      </c>
      <c r="C152" s="46">
        <f>'cpi_3.0'!S152</f>
        <v>-0.29002808988764045</v>
      </c>
      <c r="D152" s="18">
        <f>'cpi_3.0'!AA152</f>
        <v>-0.32748726577499521</v>
      </c>
    </row>
    <row r="153" spans="1:4" x14ac:dyDescent="0.2">
      <c r="A153" s="2">
        <f>'cpi_3.0'!I153</f>
        <v>42.5</v>
      </c>
      <c r="B153" s="2">
        <f>'cpi_3.0'!B153</f>
        <v>137500</v>
      </c>
      <c r="C153" s="46">
        <f>'cpi_3.0'!S153</f>
        <v>-0.2842395044735031</v>
      </c>
      <c r="D153" s="18">
        <f>'cpi_3.0'!AA153</f>
        <v>-0.32268895165634992</v>
      </c>
    </row>
    <row r="154" spans="1:4" x14ac:dyDescent="0.2">
      <c r="A154" s="2">
        <f>'cpi_3.0'!I154</f>
        <v>42.5</v>
      </c>
      <c r="B154" s="2">
        <f>'cpi_3.0'!B154</f>
        <v>142500</v>
      </c>
      <c r="C154" s="46">
        <f>'cpi_3.0'!S154</f>
        <v>-0.27892074198988198</v>
      </c>
      <c r="D154" s="18">
        <f>'cpi_3.0'!AA154</f>
        <v>-0.31830841622243466</v>
      </c>
    </row>
    <row r="155" spans="1:4" x14ac:dyDescent="0.2">
      <c r="A155" s="2">
        <f>'cpi_3.0'!I155</f>
        <v>42.5</v>
      </c>
      <c r="B155" s="2">
        <f>'cpi_3.0'!B155</f>
        <v>147500</v>
      </c>
      <c r="C155" s="46">
        <f>'cpi_3.0'!S155</f>
        <v>-0.2732385047965597</v>
      </c>
      <c r="D155" s="18">
        <f>'cpi_3.0'!AA155</f>
        <v>-0.31356992718101395</v>
      </c>
    </row>
    <row r="156" spans="1:4" x14ac:dyDescent="0.2">
      <c r="A156" s="2">
        <f>'cpi_3.0'!I156</f>
        <v>42.5</v>
      </c>
      <c r="B156" s="2">
        <f>'cpi_3.0'!B156</f>
        <v>200000</v>
      </c>
      <c r="C156" s="46">
        <f>'cpi_3.0'!S156</f>
        <v>-0.22717271727172716</v>
      </c>
      <c r="D156" s="18">
        <f>'cpi_3.0'!AA156</f>
        <v>-0.27538475708279198</v>
      </c>
    </row>
    <row r="157" spans="1:4" x14ac:dyDescent="0.2">
      <c r="A157" s="2">
        <f>'cpi_3.0'!I157</f>
        <v>47.5</v>
      </c>
      <c r="B157" s="2">
        <f>'cpi_3.0'!B157</f>
        <v>2500</v>
      </c>
      <c r="C157" s="46">
        <f>'cpi_3.0'!S157</f>
        <v>-0.24637681159420291</v>
      </c>
      <c r="D157" s="18">
        <f>'cpi_3.0'!AA157</f>
        <v>-0.24584471599487173</v>
      </c>
    </row>
    <row r="158" spans="1:4" x14ac:dyDescent="0.2">
      <c r="A158" s="2">
        <f>'cpi_3.0'!I158</f>
        <v>47.5</v>
      </c>
      <c r="B158" s="2">
        <f>'cpi_3.0'!B158</f>
        <v>7500</v>
      </c>
      <c r="C158" s="46">
        <f>'cpi_3.0'!S158</f>
        <v>-0.24401913875598086</v>
      </c>
      <c r="D158" s="18">
        <f>'cpi_3.0'!AA158</f>
        <v>-0.24432539031568754</v>
      </c>
    </row>
    <row r="159" spans="1:4" x14ac:dyDescent="0.2">
      <c r="A159" s="2">
        <f>'cpi_3.0'!I159</f>
        <v>47.5</v>
      </c>
      <c r="B159" s="2">
        <f>'cpi_3.0'!B159</f>
        <v>12500</v>
      </c>
      <c r="C159" s="46">
        <f>'cpi_3.0'!S159</f>
        <v>-0.24428571428571427</v>
      </c>
      <c r="D159" s="18">
        <f>'cpi_3.0'!AA159</f>
        <v>-0.24618493642374628</v>
      </c>
    </row>
    <row r="160" spans="1:4" x14ac:dyDescent="0.2">
      <c r="A160" s="2">
        <f>'cpi_3.0'!I160</f>
        <v>47.5</v>
      </c>
      <c r="B160" s="2">
        <f>'cpi_3.0'!B160</f>
        <v>17500</v>
      </c>
      <c r="C160" s="46">
        <f>'cpi_3.0'!S160</f>
        <v>-0.24489795918367346</v>
      </c>
      <c r="D160" s="18">
        <f>'cpi_3.0'!AA160</f>
        <v>-0.24730280354719109</v>
      </c>
    </row>
    <row r="161" spans="1:4" x14ac:dyDescent="0.2">
      <c r="A161" s="2">
        <f>'cpi_3.0'!I161</f>
        <v>47.5</v>
      </c>
      <c r="B161" s="2">
        <f>'cpi_3.0'!B161</f>
        <v>22500</v>
      </c>
      <c r="C161" s="46">
        <f>'cpi_3.0'!S161</f>
        <v>-0.24405705229793978</v>
      </c>
      <c r="D161" s="18">
        <f>'cpi_3.0'!AA161</f>
        <v>-0.24622213960852019</v>
      </c>
    </row>
    <row r="162" spans="1:4" x14ac:dyDescent="0.2">
      <c r="A162" s="2">
        <f>'cpi_3.0'!I162</f>
        <v>47.5</v>
      </c>
      <c r="B162" s="2">
        <f>'cpi_3.0'!B162</f>
        <v>27500</v>
      </c>
      <c r="C162" s="46">
        <f>'cpi_3.0'!S162</f>
        <v>-0.24417098445595856</v>
      </c>
      <c r="D162" s="18">
        <f>'cpi_3.0'!AA162</f>
        <v>-0.24671877106905277</v>
      </c>
    </row>
    <row r="163" spans="1:4" x14ac:dyDescent="0.2">
      <c r="A163" s="2">
        <f>'cpi_3.0'!I163</f>
        <v>47.5</v>
      </c>
      <c r="B163" s="2">
        <f>'cpi_3.0'!B163</f>
        <v>32500</v>
      </c>
      <c r="C163" s="46">
        <f>'cpi_3.0'!S163</f>
        <v>-0.26564215148188802</v>
      </c>
      <c r="D163" s="18">
        <f>'cpi_3.0'!AA163</f>
        <v>-0.26945972344364288</v>
      </c>
    </row>
    <row r="164" spans="1:4" x14ac:dyDescent="0.2">
      <c r="A164" s="2">
        <f>'cpi_3.0'!I164</f>
        <v>47.5</v>
      </c>
      <c r="B164" s="2">
        <f>'cpi_3.0'!B164</f>
        <v>37500</v>
      </c>
      <c r="C164" s="46">
        <f>'cpi_3.0'!S164</f>
        <v>-0.3056083650190114</v>
      </c>
      <c r="D164" s="18">
        <f>'cpi_3.0'!AA164</f>
        <v>-0.31183518986544251</v>
      </c>
    </row>
    <row r="165" spans="1:4" x14ac:dyDescent="0.2">
      <c r="A165" s="2">
        <f>'cpi_3.0'!I165</f>
        <v>47.5</v>
      </c>
      <c r="B165" s="2">
        <f>'cpi_3.0'!B165</f>
        <v>42500</v>
      </c>
      <c r="C165" s="46">
        <f>'cpi_3.0'!S165</f>
        <v>-0.34605704697986578</v>
      </c>
      <c r="D165" s="18">
        <f>'cpi_3.0'!AA165</f>
        <v>-0.35513196617611653</v>
      </c>
    </row>
    <row r="166" spans="1:4" x14ac:dyDescent="0.2">
      <c r="A166" s="2">
        <f>'cpi_3.0'!I166</f>
        <v>47.5</v>
      </c>
      <c r="B166" s="2">
        <f>'cpi_3.0'!B166</f>
        <v>47500</v>
      </c>
      <c r="C166" s="46">
        <f>'cpi_3.0'!S166</f>
        <v>-0.37846961740435109</v>
      </c>
      <c r="D166" s="18">
        <f>'cpi_3.0'!AA166</f>
        <v>-0.38978543707833174</v>
      </c>
    </row>
    <row r="167" spans="1:4" x14ac:dyDescent="0.2">
      <c r="A167" s="2">
        <f>'cpi_3.0'!I167</f>
        <v>47.5</v>
      </c>
      <c r="B167" s="2">
        <f>'cpi_3.0'!B167</f>
        <v>52500</v>
      </c>
      <c r="C167" s="46">
        <f>'cpi_3.0'!S167</f>
        <v>-0.40198087431693991</v>
      </c>
      <c r="D167" s="18">
        <f>'cpi_3.0'!AA167</f>
        <v>-0.41507959098624397</v>
      </c>
    </row>
    <row r="168" spans="1:4" x14ac:dyDescent="0.2">
      <c r="A168" s="2">
        <f>'cpi_3.0'!I168</f>
        <v>47.5</v>
      </c>
      <c r="B168" s="2">
        <f>'cpi_3.0'!B168</f>
        <v>57500</v>
      </c>
      <c r="C168" s="46">
        <f>'cpi_3.0'!S168</f>
        <v>-0.40393294648613798</v>
      </c>
      <c r="D168" s="18">
        <f>'cpi_3.0'!AA168</f>
        <v>-0.41904784342188689</v>
      </c>
    </row>
    <row r="169" spans="1:4" x14ac:dyDescent="0.2">
      <c r="A169" s="2">
        <f>'cpi_3.0'!I169</f>
        <v>47.5</v>
      </c>
      <c r="B169" s="2">
        <f>'cpi_3.0'!B169</f>
        <v>62500</v>
      </c>
      <c r="C169" s="46">
        <f>'cpi_3.0'!S169</f>
        <v>-0.39319175515302934</v>
      </c>
      <c r="D169" s="18">
        <f>'cpi_3.0'!AA169</f>
        <v>-0.41039084242710283</v>
      </c>
    </row>
    <row r="170" spans="1:4" x14ac:dyDescent="0.2">
      <c r="A170" s="2">
        <f>'cpi_3.0'!I170</f>
        <v>47.5</v>
      </c>
      <c r="B170" s="2">
        <f>'cpi_3.0'!B170</f>
        <v>67500</v>
      </c>
      <c r="C170" s="46">
        <f>'cpi_3.0'!S170</f>
        <v>-0.38267477203647415</v>
      </c>
      <c r="D170" s="18">
        <f>'cpi_3.0'!AA170</f>
        <v>-0.40174288556636867</v>
      </c>
    </row>
    <row r="171" spans="1:4" x14ac:dyDescent="0.2">
      <c r="A171" s="2">
        <f>'cpi_3.0'!I171</f>
        <v>47.5</v>
      </c>
      <c r="B171" s="2">
        <f>'cpi_3.0'!B171</f>
        <v>72500</v>
      </c>
      <c r="C171" s="46">
        <f>'cpi_3.0'!S171</f>
        <v>-0.37270574304322085</v>
      </c>
      <c r="D171" s="18">
        <f>'cpi_3.0'!AA171</f>
        <v>-0.39354550313058678</v>
      </c>
    </row>
    <row r="172" spans="1:4" x14ac:dyDescent="0.2">
      <c r="A172" s="2">
        <f>'cpi_3.0'!I172</f>
        <v>47.5</v>
      </c>
      <c r="B172" s="2">
        <f>'cpi_3.0'!B172</f>
        <v>77500</v>
      </c>
      <c r="C172" s="46">
        <f>'cpi_3.0'!S172</f>
        <v>-0.36303344867358706</v>
      </c>
      <c r="D172" s="18">
        <f>'cpi_3.0'!AA172</f>
        <v>-0.38559212110782354</v>
      </c>
    </row>
    <row r="173" spans="1:4" x14ac:dyDescent="0.2">
      <c r="A173" s="2">
        <f>'cpi_3.0'!I173</f>
        <v>47.5</v>
      </c>
      <c r="B173" s="2">
        <f>'cpi_3.0'!B173</f>
        <v>82500</v>
      </c>
      <c r="C173" s="46">
        <f>'cpi_3.0'!S173</f>
        <v>-0.35404949381327333</v>
      </c>
      <c r="D173" s="18">
        <f>'cpi_3.0'!AA173</f>
        <v>-0.37820475029912864</v>
      </c>
    </row>
    <row r="174" spans="1:4" x14ac:dyDescent="0.2">
      <c r="A174" s="2">
        <f>'cpi_3.0'!I174</f>
        <v>47.5</v>
      </c>
      <c r="B174" s="2">
        <f>'cpi_3.0'!B174</f>
        <v>87500</v>
      </c>
      <c r="C174" s="46">
        <f>'cpi_3.0'!S174</f>
        <v>-0.34549945115257957</v>
      </c>
      <c r="D174" s="18">
        <f>'cpi_3.0'!AA174</f>
        <v>-0.37117417895869126</v>
      </c>
    </row>
    <row r="175" spans="1:4" x14ac:dyDescent="0.2">
      <c r="A175" s="2">
        <f>'cpi_3.0'!I175</f>
        <v>47.5</v>
      </c>
      <c r="B175" s="2">
        <f>'cpi_3.0'!B175</f>
        <v>92500</v>
      </c>
      <c r="C175" s="46">
        <f>'cpi_3.0'!S175</f>
        <v>-0.33717193358328867</v>
      </c>
      <c r="D175" s="18">
        <f>'cpi_3.0'!AA175</f>
        <v>-0.36432658665031625</v>
      </c>
    </row>
    <row r="176" spans="1:4" x14ac:dyDescent="0.2">
      <c r="A176" s="2">
        <f>'cpi_3.0'!I176</f>
        <v>47.5</v>
      </c>
      <c r="B176" s="2">
        <f>'cpi_3.0'!B176</f>
        <v>97500</v>
      </c>
      <c r="C176" s="46">
        <f>'cpi_3.0'!S176</f>
        <v>-0.32940868655154371</v>
      </c>
      <c r="D176" s="18">
        <f>'cpi_3.0'!AA176</f>
        <v>-0.35794298550864745</v>
      </c>
    </row>
    <row r="177" spans="1:4" x14ac:dyDescent="0.2">
      <c r="A177" s="2">
        <f>'cpi_3.0'!I177</f>
        <v>47.5</v>
      </c>
      <c r="B177" s="2">
        <f>'cpi_3.0'!B177</f>
        <v>102500</v>
      </c>
      <c r="C177" s="46">
        <f>'cpi_3.0'!S177</f>
        <v>-0.32199488491048595</v>
      </c>
      <c r="D177" s="18">
        <f>'cpi_3.0'!AA177</f>
        <v>-0.35184672805008171</v>
      </c>
    </row>
    <row r="178" spans="1:4" x14ac:dyDescent="0.2">
      <c r="A178" s="2">
        <f>'cpi_3.0'!I178</f>
        <v>47.5</v>
      </c>
      <c r="B178" s="2">
        <f>'cpi_3.0'!B178</f>
        <v>107500</v>
      </c>
      <c r="C178" s="46">
        <f>'cpi_3.0'!S178</f>
        <v>-0.31474999999999997</v>
      </c>
      <c r="D178" s="18">
        <f>'cpi_3.0'!AA178</f>
        <v>-0.34588936827565731</v>
      </c>
    </row>
    <row r="179" spans="1:4" x14ac:dyDescent="0.2">
      <c r="A179" s="2">
        <f>'cpi_3.0'!I179</f>
        <v>47.5</v>
      </c>
      <c r="B179" s="2">
        <f>'cpi_3.0'!B179</f>
        <v>112500</v>
      </c>
      <c r="C179" s="46">
        <f>'cpi_3.0'!S179</f>
        <v>-0.30797455968688847</v>
      </c>
      <c r="D179" s="18">
        <f>'cpi_3.0'!AA179</f>
        <v>-0.34031802572514652</v>
      </c>
    </row>
    <row r="180" spans="1:4" x14ac:dyDescent="0.2">
      <c r="A180" s="2">
        <f>'cpi_3.0'!I180</f>
        <v>47.5</v>
      </c>
      <c r="B180" s="2">
        <f>'cpi_3.0'!B180</f>
        <v>117500</v>
      </c>
      <c r="C180" s="46">
        <f>'cpi_3.0'!S180</f>
        <v>-0.30148467432950193</v>
      </c>
      <c r="D180" s="18">
        <f>'cpi_3.0'!AA180</f>
        <v>-0.33498149071507871</v>
      </c>
    </row>
    <row r="181" spans="1:4" x14ac:dyDescent="0.2">
      <c r="A181" s="2">
        <f>'cpi_3.0'!I181</f>
        <v>47.5</v>
      </c>
      <c r="B181" s="2">
        <f>'cpi_3.0'!B181</f>
        <v>122500</v>
      </c>
      <c r="C181" s="46">
        <f>'cpi_3.0'!S181</f>
        <v>-0.29512423816221284</v>
      </c>
      <c r="D181" s="18">
        <f>'cpi_3.0'!AA181</f>
        <v>-0.32975139982488938</v>
      </c>
    </row>
    <row r="182" spans="1:4" x14ac:dyDescent="0.2">
      <c r="A182" s="2">
        <f>'cpi_3.0'!I182</f>
        <v>47.5</v>
      </c>
      <c r="B182" s="2">
        <f>'cpi_3.0'!B182</f>
        <v>127500</v>
      </c>
      <c r="C182" s="46">
        <f>'cpi_3.0'!S182</f>
        <v>-0.28915939366100135</v>
      </c>
      <c r="D182" s="18">
        <f>'cpi_3.0'!AA182</f>
        <v>-0.32484659800522442</v>
      </c>
    </row>
    <row r="183" spans="1:4" x14ac:dyDescent="0.2">
      <c r="A183" s="2">
        <f>'cpi_3.0'!I183</f>
        <v>47.5</v>
      </c>
      <c r="B183" s="2">
        <f>'cpi_3.0'!B183</f>
        <v>132500</v>
      </c>
      <c r="C183" s="46">
        <f>'cpi_3.0'!S183</f>
        <v>-0.28375337533753375</v>
      </c>
      <c r="D183" s="18">
        <f>'cpi_3.0'!AA183</f>
        <v>-0.3204421025599723</v>
      </c>
    </row>
    <row r="184" spans="1:4" x14ac:dyDescent="0.2">
      <c r="A184" s="2">
        <f>'cpi_3.0'!I184</f>
        <v>47.5</v>
      </c>
      <c r="B184" s="2">
        <f>'cpi_3.0'!B184</f>
        <v>137500</v>
      </c>
      <c r="C184" s="46">
        <f>'cpi_3.0'!S184</f>
        <v>-0.27780229479258606</v>
      </c>
      <c r="D184" s="18">
        <f>'cpi_3.0'!AA184</f>
        <v>-0.31550782661150195</v>
      </c>
    </row>
    <row r="185" spans="1:4" x14ac:dyDescent="0.2">
      <c r="A185" s="2">
        <f>'cpi_3.0'!I185</f>
        <v>47.5</v>
      </c>
      <c r="B185" s="2">
        <f>'cpi_3.0'!B185</f>
        <v>142500</v>
      </c>
      <c r="C185" s="46">
        <f>'cpi_3.0'!S185</f>
        <v>-0.27251082251082254</v>
      </c>
      <c r="D185" s="18">
        <f>'cpi_3.0'!AA185</f>
        <v>-0.31115672862880878</v>
      </c>
    </row>
    <row r="186" spans="1:4" x14ac:dyDescent="0.2">
      <c r="A186" s="2">
        <f>'cpi_3.0'!I186</f>
        <v>47.5</v>
      </c>
      <c r="B186" s="2">
        <f>'cpi_3.0'!B186</f>
        <v>147500</v>
      </c>
      <c r="C186" s="46">
        <f>'cpi_3.0'!S186</f>
        <v>-0.2673036093418259</v>
      </c>
      <c r="D186" s="18">
        <f>'cpi_3.0'!AA186</f>
        <v>-0.30687491564583991</v>
      </c>
    </row>
    <row r="187" spans="1:4" x14ac:dyDescent="0.2">
      <c r="A187" s="2">
        <f>'cpi_3.0'!I187</f>
        <v>47.5</v>
      </c>
      <c r="B187" s="2">
        <f>'cpi_3.0'!B187</f>
        <v>200000</v>
      </c>
      <c r="C187" s="46">
        <f>'cpi_3.0'!S187</f>
        <v>-0.22322695035460993</v>
      </c>
      <c r="D187" s="18">
        <f>'cpi_3.0'!AA187</f>
        <v>-0.27063134263042665</v>
      </c>
    </row>
    <row r="188" spans="1:4" x14ac:dyDescent="0.2">
      <c r="A188" s="2">
        <f>'cpi_3.0'!I188</f>
        <v>52.5</v>
      </c>
      <c r="B188" s="2">
        <f>'cpi_3.0'!B188</f>
        <v>2500</v>
      </c>
      <c r="C188" s="46">
        <f>'cpi_3.0'!S188</f>
        <v>-0.23</v>
      </c>
      <c r="D188" s="18">
        <f>'cpi_3.0'!AA188</f>
        <v>-0.23314315331689076</v>
      </c>
    </row>
    <row r="189" spans="1:4" x14ac:dyDescent="0.2">
      <c r="A189" s="2">
        <f>'cpi_3.0'!I189</f>
        <v>52.5</v>
      </c>
      <c r="B189" s="2">
        <f>'cpi_3.0'!B189</f>
        <v>7500</v>
      </c>
      <c r="C189" s="46">
        <f>'cpi_3.0'!S189</f>
        <v>-0.2251655629139073</v>
      </c>
      <c r="D189" s="18">
        <f>'cpi_3.0'!AA189</f>
        <v>-0.22612995604353525</v>
      </c>
    </row>
    <row r="190" spans="1:4" x14ac:dyDescent="0.2">
      <c r="A190" s="2">
        <f>'cpi_3.0'!I190</f>
        <v>52.5</v>
      </c>
      <c r="B190" s="2">
        <f>'cpi_3.0'!B190</f>
        <v>12500</v>
      </c>
      <c r="C190" s="46">
        <f>'cpi_3.0'!S190</f>
        <v>-0.22440944881889763</v>
      </c>
      <c r="D190" s="18">
        <f>'cpi_3.0'!AA190</f>
        <v>-0.2272486781174142</v>
      </c>
    </row>
    <row r="191" spans="1:4" x14ac:dyDescent="0.2">
      <c r="A191" s="2">
        <f>'cpi_3.0'!I191</f>
        <v>52.5</v>
      </c>
      <c r="B191" s="2">
        <f>'cpi_3.0'!B191</f>
        <v>17500</v>
      </c>
      <c r="C191" s="46">
        <f>'cpi_3.0'!S191</f>
        <v>-0.22535211267605634</v>
      </c>
      <c r="D191" s="18">
        <f>'cpi_3.0'!AA191</f>
        <v>-0.22851423874938706</v>
      </c>
    </row>
    <row r="192" spans="1:4" x14ac:dyDescent="0.2">
      <c r="A192" s="2">
        <f>'cpi_3.0'!I192</f>
        <v>52.5</v>
      </c>
      <c r="B192" s="2">
        <f>'cpi_3.0'!B192</f>
        <v>22500</v>
      </c>
      <c r="C192" s="46">
        <f>'cpi_3.0'!S192</f>
        <v>-0.22319474835886213</v>
      </c>
      <c r="D192" s="18">
        <f>'cpi_3.0'!AA192</f>
        <v>-0.22691049373146999</v>
      </c>
    </row>
    <row r="193" spans="1:4" x14ac:dyDescent="0.2">
      <c r="A193" s="2">
        <f>'cpi_3.0'!I193</f>
        <v>52.5</v>
      </c>
      <c r="B193" s="2">
        <f>'cpi_3.0'!B193</f>
        <v>27500</v>
      </c>
      <c r="C193" s="46">
        <f>'cpi_3.0'!S193</f>
        <v>-0.22321428571428573</v>
      </c>
      <c r="D193" s="18">
        <f>'cpi_3.0'!AA193</f>
        <v>-0.22727435091880566</v>
      </c>
    </row>
    <row r="194" spans="1:4" x14ac:dyDescent="0.2">
      <c r="A194" s="2">
        <f>'cpi_3.0'!I194</f>
        <v>52.5</v>
      </c>
      <c r="B194" s="2">
        <f>'cpi_3.0'!B194</f>
        <v>32500</v>
      </c>
      <c r="C194" s="46">
        <f>'cpi_3.0'!S194</f>
        <v>-0.23071104387291982</v>
      </c>
      <c r="D194" s="18">
        <f>'cpi_3.0'!AA194</f>
        <v>-0.234855750553918</v>
      </c>
    </row>
    <row r="195" spans="1:4" x14ac:dyDescent="0.2">
      <c r="A195" s="2">
        <f>'cpi_3.0'!I195</f>
        <v>52.5</v>
      </c>
      <c r="B195" s="2">
        <f>'cpi_3.0'!B195</f>
        <v>37500</v>
      </c>
      <c r="C195" s="46">
        <f>'cpi_3.0'!S195</f>
        <v>-0.26736566186107469</v>
      </c>
      <c r="D195" s="18">
        <f>'cpi_3.0'!AA195</f>
        <v>-0.27372822515033496</v>
      </c>
    </row>
    <row r="196" spans="1:4" x14ac:dyDescent="0.2">
      <c r="A196" s="2">
        <f>'cpi_3.0'!I196</f>
        <v>52.5</v>
      </c>
      <c r="B196" s="2">
        <f>'cpi_3.0'!B196</f>
        <v>42500</v>
      </c>
      <c r="C196" s="46">
        <f>'cpi_3.0'!S196</f>
        <v>-0.31213872832369943</v>
      </c>
      <c r="D196" s="18">
        <f>'cpi_3.0'!AA196</f>
        <v>-0.32137496226639239</v>
      </c>
    </row>
    <row r="197" spans="1:4" x14ac:dyDescent="0.2">
      <c r="A197" s="2">
        <f>'cpi_3.0'!I197</f>
        <v>52.5</v>
      </c>
      <c r="B197" s="2">
        <f>'cpi_3.0'!B197</f>
        <v>47500</v>
      </c>
      <c r="C197" s="46">
        <f>'cpi_3.0'!S197</f>
        <v>-0.34746639089968978</v>
      </c>
      <c r="D197" s="18">
        <f>'cpi_3.0'!AA197</f>
        <v>-0.35897006094224754</v>
      </c>
    </row>
    <row r="198" spans="1:4" x14ac:dyDescent="0.2">
      <c r="A198" s="2">
        <f>'cpi_3.0'!I198</f>
        <v>52.5</v>
      </c>
      <c r="B198" s="2">
        <f>'cpi_3.0'!B198</f>
        <v>52500</v>
      </c>
      <c r="C198" s="46">
        <f>'cpi_3.0'!S198</f>
        <v>-0.37546816479400746</v>
      </c>
      <c r="D198" s="18">
        <f>'cpi_3.0'!AA198</f>
        <v>-0.3888190594586865</v>
      </c>
    </row>
    <row r="199" spans="1:4" x14ac:dyDescent="0.2">
      <c r="A199" s="2">
        <f>'cpi_3.0'!I199</f>
        <v>52.5</v>
      </c>
      <c r="B199" s="2">
        <f>'cpi_3.0'!B199</f>
        <v>57500</v>
      </c>
      <c r="C199" s="46">
        <f>'cpi_3.0'!S199</f>
        <v>-0.38548951048951047</v>
      </c>
      <c r="D199" s="18">
        <f>'cpi_3.0'!AA199</f>
        <v>-0.40069358572779817</v>
      </c>
    </row>
    <row r="200" spans="1:4" x14ac:dyDescent="0.2">
      <c r="A200" s="2">
        <f>'cpi_3.0'!I200</f>
        <v>52.5</v>
      </c>
      <c r="B200" s="2">
        <f>'cpi_3.0'!B200</f>
        <v>62500</v>
      </c>
      <c r="C200" s="46">
        <f>'cpi_3.0'!S200</f>
        <v>-0.37627118644067797</v>
      </c>
      <c r="D200" s="18">
        <f>'cpi_3.0'!AA200</f>
        <v>-0.39344656194556332</v>
      </c>
    </row>
    <row r="201" spans="1:4" x14ac:dyDescent="0.2">
      <c r="A201" s="2">
        <f>'cpi_3.0'!I201</f>
        <v>52.5</v>
      </c>
      <c r="B201" s="2">
        <f>'cpi_3.0'!B201</f>
        <v>67500</v>
      </c>
      <c r="C201" s="46">
        <f>'cpi_3.0'!S201</f>
        <v>-0.36633663366336633</v>
      </c>
      <c r="D201" s="18">
        <f>'cpi_3.0'!AA201</f>
        <v>-0.38535754862739946</v>
      </c>
    </row>
    <row r="202" spans="1:4" x14ac:dyDescent="0.2">
      <c r="A202" s="2">
        <f>'cpi_3.0'!I202</f>
        <v>52.5</v>
      </c>
      <c r="B202" s="2">
        <f>'cpi_3.0'!B202</f>
        <v>72500</v>
      </c>
      <c r="C202" s="46">
        <f>'cpi_3.0'!S202</f>
        <v>-0.35720032180209171</v>
      </c>
      <c r="D202" s="18">
        <f>'cpi_3.0'!AA202</f>
        <v>-0.37791848720396731</v>
      </c>
    </row>
    <row r="203" spans="1:4" x14ac:dyDescent="0.2">
      <c r="A203" s="2">
        <f>'cpi_3.0'!I203</f>
        <v>52.5</v>
      </c>
      <c r="B203" s="2">
        <f>'cpi_3.0'!B203</f>
        <v>77500</v>
      </c>
      <c r="C203" s="46">
        <f>'cpi_3.0'!S203</f>
        <v>-0.34823529411764703</v>
      </c>
      <c r="D203" s="18">
        <f>'cpi_3.0'!AA203</f>
        <v>-0.37061889053739211</v>
      </c>
    </row>
    <row r="204" spans="1:4" x14ac:dyDescent="0.2">
      <c r="A204" s="2">
        <f>'cpi_3.0'!I204</f>
        <v>52.5</v>
      </c>
      <c r="B204" s="2">
        <f>'cpi_3.0'!B204</f>
        <v>82500</v>
      </c>
      <c r="C204" s="46">
        <f>'cpi_3.0'!S204</f>
        <v>-0.33996937212863704</v>
      </c>
      <c r="D204" s="18">
        <f>'cpi_3.0'!AA204</f>
        <v>-0.36388852687082551</v>
      </c>
    </row>
    <row r="205" spans="1:4" x14ac:dyDescent="0.2">
      <c r="A205" s="2">
        <f>'cpi_3.0'!I205</f>
        <v>52.5</v>
      </c>
      <c r="B205" s="2">
        <f>'cpi_3.0'!B205</f>
        <v>87500</v>
      </c>
      <c r="C205" s="46">
        <f>'cpi_3.0'!S205</f>
        <v>-0.33183856502242154</v>
      </c>
      <c r="D205" s="18">
        <f>'cpi_3.0'!AA205</f>
        <v>-0.35726817782805798</v>
      </c>
    </row>
    <row r="206" spans="1:4" x14ac:dyDescent="0.2">
      <c r="A206" s="2">
        <f>'cpi_3.0'!I206</f>
        <v>52.5</v>
      </c>
      <c r="B206" s="2">
        <f>'cpi_3.0'!B206</f>
        <v>92500</v>
      </c>
      <c r="C206" s="46">
        <f>'cpi_3.0'!S206</f>
        <v>-0.32432432432432434</v>
      </c>
      <c r="D206" s="18">
        <f>'cpi_3.0'!AA206</f>
        <v>-0.35114985580136238</v>
      </c>
    </row>
    <row r="207" spans="1:4" x14ac:dyDescent="0.2">
      <c r="A207" s="2">
        <f>'cpi_3.0'!I207</f>
        <v>52.5</v>
      </c>
      <c r="B207" s="2">
        <f>'cpi_3.0'!B207</f>
        <v>97500</v>
      </c>
      <c r="C207" s="46">
        <f>'cpi_3.0'!S207</f>
        <v>-0.31691648822269808</v>
      </c>
      <c r="D207" s="18">
        <f>'cpi_3.0'!AA207</f>
        <v>-0.34511817161506675</v>
      </c>
    </row>
    <row r="208" spans="1:4" x14ac:dyDescent="0.2">
      <c r="A208" s="2">
        <f>'cpi_3.0'!I208</f>
        <v>52.5</v>
      </c>
      <c r="B208" s="2">
        <f>'cpi_3.0'!B208</f>
        <v>102500</v>
      </c>
      <c r="C208" s="46">
        <f>'cpi_3.0'!S208</f>
        <v>-0.31005586592178769</v>
      </c>
      <c r="D208" s="18">
        <f>'cpi_3.0'!AA208</f>
        <v>-0.3395320454544915</v>
      </c>
    </row>
    <row r="209" spans="1:4" x14ac:dyDescent="0.2">
      <c r="A209" s="2">
        <f>'cpi_3.0'!I209</f>
        <v>52.5</v>
      </c>
      <c r="B209" s="2">
        <f>'cpi_3.0'!B209</f>
        <v>107500</v>
      </c>
      <c r="C209" s="46">
        <f>'cpi_3.0'!S209</f>
        <v>-0.30327868852459017</v>
      </c>
      <c r="D209" s="18">
        <f>'cpi_3.0'!AA209</f>
        <v>-0.3340138626581115</v>
      </c>
    </row>
    <row r="210" spans="1:4" x14ac:dyDescent="0.2">
      <c r="A210" s="2">
        <f>'cpi_3.0'!I210</f>
        <v>52.5</v>
      </c>
      <c r="B210" s="2">
        <f>'cpi_3.0'!B210</f>
        <v>112500</v>
      </c>
      <c r="C210" s="46">
        <f>'cpi_3.0'!S210</f>
        <v>-0.29698996655518395</v>
      </c>
      <c r="D210" s="18">
        <f>'cpi_3.0'!AA210</f>
        <v>-0.3288933950432098</v>
      </c>
    </row>
    <row r="211" spans="1:4" x14ac:dyDescent="0.2">
      <c r="A211" s="2">
        <f>'cpi_3.0'!I211</f>
        <v>52.5</v>
      </c>
      <c r="B211" s="2">
        <f>'cpi_3.0'!B211</f>
        <v>117500</v>
      </c>
      <c r="C211" s="46">
        <f>'cpi_3.0'!S211</f>
        <v>-0.29076620825147348</v>
      </c>
      <c r="D211" s="18">
        <f>'cpi_3.0'!AA211</f>
        <v>-0.32382582280958877</v>
      </c>
    </row>
    <row r="212" spans="1:4" x14ac:dyDescent="0.2">
      <c r="A212" s="2">
        <f>'cpi_3.0'!I212</f>
        <v>52.5</v>
      </c>
      <c r="B212" s="2">
        <f>'cpi_3.0'!B212</f>
        <v>122500</v>
      </c>
      <c r="C212" s="46">
        <f>'cpi_3.0'!S212</f>
        <v>-0.28498074454428757</v>
      </c>
      <c r="D212" s="18">
        <f>'cpi_3.0'!AA212</f>
        <v>-0.31911512329163366</v>
      </c>
    </row>
    <row r="213" spans="1:4" x14ac:dyDescent="0.2">
      <c r="A213" s="2">
        <f>'cpi_3.0'!I213</f>
        <v>52.5</v>
      </c>
      <c r="B213" s="2">
        <f>'cpi_3.0'!B213</f>
        <v>127500</v>
      </c>
      <c r="C213" s="46">
        <f>'cpi_3.0'!S213</f>
        <v>-0.27924528301886792</v>
      </c>
      <c r="D213" s="18">
        <f>'cpi_3.0'!AA213</f>
        <v>-0.31444513706226973</v>
      </c>
    </row>
    <row r="214" spans="1:4" x14ac:dyDescent="0.2">
      <c r="A214" s="2">
        <f>'cpi_3.0'!I214</f>
        <v>52.5</v>
      </c>
      <c r="B214" s="2">
        <f>'cpi_3.0'!B214</f>
        <v>132500</v>
      </c>
      <c r="C214" s="46">
        <f>'cpi_3.0'!S214</f>
        <v>-0.27390499691548426</v>
      </c>
      <c r="D214" s="18">
        <f>'cpi_3.0'!AA214</f>
        <v>-0.31009691461266636</v>
      </c>
    </row>
    <row r="215" spans="1:4" x14ac:dyDescent="0.2">
      <c r="A215" s="2">
        <f>'cpi_3.0'!I215</f>
        <v>52.5</v>
      </c>
      <c r="B215" s="2">
        <f>'cpi_3.0'!B215</f>
        <v>137500</v>
      </c>
      <c r="C215" s="46">
        <f>'cpi_3.0'!S215</f>
        <v>-0.26860254083484575</v>
      </c>
      <c r="D215" s="18">
        <f>'cpi_3.0'!AA215</f>
        <v>-0.30577949451166109</v>
      </c>
    </row>
    <row r="216" spans="1:4" x14ac:dyDescent="0.2">
      <c r="A216" s="2">
        <f>'cpi_3.0'!I216</f>
        <v>52.5</v>
      </c>
      <c r="B216" s="2">
        <f>'cpi_3.0'!B216</f>
        <v>142500</v>
      </c>
      <c r="C216" s="46">
        <f>'cpi_3.0'!S216</f>
        <v>-0.26365795724465557</v>
      </c>
      <c r="D216" s="18">
        <f>'cpi_3.0'!AA216</f>
        <v>-0.30175346501537953</v>
      </c>
    </row>
    <row r="217" spans="1:4" x14ac:dyDescent="0.2">
      <c r="A217" s="2">
        <f>'cpi_3.0'!I217</f>
        <v>52.5</v>
      </c>
      <c r="B217" s="2">
        <f>'cpi_3.0'!B217</f>
        <v>147500</v>
      </c>
      <c r="C217" s="46">
        <f>'cpi_3.0'!S217</f>
        <v>-0.25874125874125875</v>
      </c>
      <c r="D217" s="18">
        <f>'cpi_3.0'!AA217</f>
        <v>-0.29775014040008296</v>
      </c>
    </row>
    <row r="218" spans="1:4" x14ac:dyDescent="0.2">
      <c r="A218" s="2">
        <f>'cpi_3.0'!I218</f>
        <v>52.5</v>
      </c>
      <c r="B218" s="2">
        <f>'cpi_3.0'!B218</f>
        <v>200000</v>
      </c>
      <c r="C218" s="46">
        <f>'cpi_3.0'!S218</f>
        <v>-0.21690278456277479</v>
      </c>
      <c r="D218" s="18">
        <f>'cpi_3.0'!AA218</f>
        <v>-0.26368398941900262</v>
      </c>
    </row>
    <row r="219" spans="1:4" x14ac:dyDescent="0.2">
      <c r="A219" s="2">
        <f>'cpi_3.0'!I219</f>
        <v>57.5</v>
      </c>
      <c r="B219" s="2">
        <f>'cpi_3.0'!B219</f>
        <v>2500</v>
      </c>
      <c r="C219" s="46">
        <f>'cpi_3.0'!S219</f>
        <v>-0.203125</v>
      </c>
      <c r="D219" s="18">
        <f>'cpi_3.0'!AA219</f>
        <v>-0.20119078470509449</v>
      </c>
    </row>
    <row r="220" spans="1:4" x14ac:dyDescent="0.2">
      <c r="A220" s="2">
        <f>'cpi_3.0'!I220</f>
        <v>57.5</v>
      </c>
      <c r="B220" s="2">
        <f>'cpi_3.0'!B220</f>
        <v>7500</v>
      </c>
      <c r="C220" s="46">
        <f>'cpi_3.0'!S220</f>
        <v>-0.19791666666666666</v>
      </c>
      <c r="D220" s="18">
        <f>'cpi_3.0'!AA220</f>
        <v>-0.20119078470509455</v>
      </c>
    </row>
    <row r="221" spans="1:4" x14ac:dyDescent="0.2">
      <c r="A221" s="2">
        <f>'cpi_3.0'!I221</f>
        <v>57.5</v>
      </c>
      <c r="B221" s="2">
        <f>'cpi_3.0'!B221</f>
        <v>12500</v>
      </c>
      <c r="C221" s="46">
        <f>'cpi_3.0'!S221</f>
        <v>-0.20061728395061729</v>
      </c>
      <c r="D221" s="18">
        <f>'cpi_3.0'!AA221</f>
        <v>-0.20541728848972357</v>
      </c>
    </row>
    <row r="222" spans="1:4" x14ac:dyDescent="0.2">
      <c r="A222" s="2">
        <f>'cpi_3.0'!I222</f>
        <v>57.5</v>
      </c>
      <c r="B222" s="2">
        <f>'cpi_3.0'!B222</f>
        <v>17500</v>
      </c>
      <c r="C222" s="46">
        <f>'cpi_3.0'!S222</f>
        <v>-0.20264317180616739</v>
      </c>
      <c r="D222" s="18">
        <f>'cpi_3.0'!AA222</f>
        <v>-0.20772603945577653</v>
      </c>
    </row>
    <row r="223" spans="1:4" x14ac:dyDescent="0.2">
      <c r="A223" s="2">
        <f>'cpi_3.0'!I223</f>
        <v>57.5</v>
      </c>
      <c r="B223" s="2">
        <f>'cpi_3.0'!B223</f>
        <v>22500</v>
      </c>
      <c r="C223" s="46">
        <f>'cpi_3.0'!S223</f>
        <v>-0.19863013698630136</v>
      </c>
      <c r="D223" s="18">
        <f>'cpi_3.0'!AA223</f>
        <v>-0.20588046698666926</v>
      </c>
    </row>
    <row r="224" spans="1:4" x14ac:dyDescent="0.2">
      <c r="A224" s="2">
        <f>'cpi_3.0'!I224</f>
        <v>57.5</v>
      </c>
      <c r="B224" s="2">
        <f>'cpi_3.0'!B224</f>
        <v>27500</v>
      </c>
      <c r="C224" s="46">
        <f>'cpi_3.0'!S224</f>
        <v>-0.19972067039106145</v>
      </c>
      <c r="D224" s="18">
        <f>'cpi_3.0'!AA224</f>
        <v>-0.20692844068087582</v>
      </c>
    </row>
    <row r="225" spans="1:4" x14ac:dyDescent="0.2">
      <c r="A225" s="2">
        <f>'cpi_3.0'!I225</f>
        <v>57.5</v>
      </c>
      <c r="B225" s="2">
        <f>'cpi_3.0'!B225</f>
        <v>32500</v>
      </c>
      <c r="C225" s="46">
        <f>'cpi_3.0'!S225</f>
        <v>-0.1990521327014218</v>
      </c>
      <c r="D225" s="18">
        <f>'cpi_3.0'!AA225</f>
        <v>-0.20605827484568634</v>
      </c>
    </row>
    <row r="226" spans="1:4" x14ac:dyDescent="0.2">
      <c r="A226" s="2">
        <f>'cpi_3.0'!I226</f>
        <v>57.5</v>
      </c>
      <c r="B226" s="2">
        <f>'cpi_3.0'!B226</f>
        <v>37500</v>
      </c>
      <c r="C226" s="46">
        <f>'cpi_3.0'!S226</f>
        <v>-0.22336065573770492</v>
      </c>
      <c r="D226" s="18">
        <f>'cpi_3.0'!AA226</f>
        <v>-0.23112274593394341</v>
      </c>
    </row>
    <row r="227" spans="1:4" x14ac:dyDescent="0.2">
      <c r="A227" s="2">
        <f>'cpi_3.0'!I227</f>
        <v>57.5</v>
      </c>
      <c r="B227" s="2">
        <f>'cpi_3.0'!B227</f>
        <v>42500</v>
      </c>
      <c r="C227" s="46">
        <f>'cpi_3.0'!S227</f>
        <v>-0.27124773960216997</v>
      </c>
      <c r="D227" s="18">
        <f>'cpi_3.0'!AA227</f>
        <v>-0.28187649981238139</v>
      </c>
    </row>
    <row r="228" spans="1:4" x14ac:dyDescent="0.2">
      <c r="A228" s="2">
        <f>'cpi_3.0'!I228</f>
        <v>57.5</v>
      </c>
      <c r="B228" s="2">
        <f>'cpi_3.0'!B228</f>
        <v>47500</v>
      </c>
      <c r="C228" s="46">
        <f>'cpi_3.0'!S228</f>
        <v>-0.30744336569579289</v>
      </c>
      <c r="D228" s="18">
        <f>'cpi_3.0'!AA228</f>
        <v>-0.32047667307321948</v>
      </c>
    </row>
    <row r="229" spans="1:4" x14ac:dyDescent="0.2">
      <c r="A229" s="2">
        <f>'cpi_3.0'!I229</f>
        <v>57.5</v>
      </c>
      <c r="B229" s="2">
        <f>'cpi_3.0'!B229</f>
        <v>52500</v>
      </c>
      <c r="C229" s="46">
        <f>'cpi_3.0'!S229</f>
        <v>-0.33821376281112736</v>
      </c>
      <c r="D229" s="18">
        <f>'cpi_3.0'!AA229</f>
        <v>-0.35306645437735323</v>
      </c>
    </row>
    <row r="230" spans="1:4" x14ac:dyDescent="0.2">
      <c r="A230" s="2">
        <f>'cpi_3.0'!I230</f>
        <v>57.5</v>
      </c>
      <c r="B230" s="2">
        <f>'cpi_3.0'!B230</f>
        <v>57500</v>
      </c>
      <c r="C230" s="46">
        <f>'cpi_3.0'!S230</f>
        <v>-0.35762483130904182</v>
      </c>
      <c r="D230" s="18">
        <f>'cpi_3.0'!AA230</f>
        <v>-0.37413521284779333</v>
      </c>
    </row>
    <row r="231" spans="1:4" x14ac:dyDescent="0.2">
      <c r="A231" s="2">
        <f>'cpi_3.0'!I231</f>
        <v>57.5</v>
      </c>
      <c r="B231" s="2">
        <f>'cpi_3.0'!B231</f>
        <v>62500</v>
      </c>
      <c r="C231" s="46">
        <f>'cpi_3.0'!S231</f>
        <v>-0.34986945169712796</v>
      </c>
      <c r="D231" s="18">
        <f>'cpi_3.0'!AA231</f>
        <v>-0.36834183646952645</v>
      </c>
    </row>
    <row r="232" spans="1:4" x14ac:dyDescent="0.2">
      <c r="A232" s="2">
        <f>'cpi_3.0'!I232</f>
        <v>57.5</v>
      </c>
      <c r="B232" s="2">
        <f>'cpi_3.0'!B232</f>
        <v>67500</v>
      </c>
      <c r="C232" s="46">
        <f>'cpi_3.0'!S232</f>
        <v>-0.34096692111959287</v>
      </c>
      <c r="D232" s="18">
        <f>'cpi_3.0'!AA232</f>
        <v>-0.3611849241552918</v>
      </c>
    </row>
    <row r="233" spans="1:4" x14ac:dyDescent="0.2">
      <c r="A233" s="2">
        <f>'cpi_3.0'!I233</f>
        <v>57.5</v>
      </c>
      <c r="B233" s="2">
        <f>'cpi_3.0'!B233</f>
        <v>72500</v>
      </c>
      <c r="C233" s="46">
        <f>'cpi_3.0'!S233</f>
        <v>-0.33374689826302728</v>
      </c>
      <c r="D233" s="18">
        <f>'cpi_3.0'!AA233</f>
        <v>-0.35551585465749558</v>
      </c>
    </row>
    <row r="234" spans="1:4" x14ac:dyDescent="0.2">
      <c r="A234" s="2">
        <f>'cpi_3.0'!I234</f>
        <v>57.5</v>
      </c>
      <c r="B234" s="2">
        <f>'cpi_3.0'!B234</f>
        <v>77500</v>
      </c>
      <c r="C234" s="46">
        <f>'cpi_3.0'!S234</f>
        <v>-0.32566585956416466</v>
      </c>
      <c r="D234" s="18">
        <f>'cpi_3.0'!AA234</f>
        <v>-0.34901608051373306</v>
      </c>
    </row>
    <row r="235" spans="1:4" x14ac:dyDescent="0.2">
      <c r="A235" s="2">
        <f>'cpi_3.0'!I235</f>
        <v>57.5</v>
      </c>
      <c r="B235" s="2">
        <f>'cpi_3.0'!B235</f>
        <v>82500</v>
      </c>
      <c r="C235" s="46">
        <f>'cpi_3.0'!S235</f>
        <v>-0.31715976331360946</v>
      </c>
      <c r="D235" s="18">
        <f>'cpi_3.0'!AA235</f>
        <v>-0.34204590077484698</v>
      </c>
    </row>
    <row r="236" spans="1:4" x14ac:dyDescent="0.2">
      <c r="A236" s="2">
        <f>'cpi_3.0'!I236</f>
        <v>57.5</v>
      </c>
      <c r="B236" s="2">
        <f>'cpi_3.0'!B236</f>
        <v>87500</v>
      </c>
      <c r="C236" s="46">
        <f>'cpi_3.0'!S236</f>
        <v>-0.30982658959537573</v>
      </c>
      <c r="D236" s="18">
        <f>'cpi_3.0'!AA236</f>
        <v>-0.33615062405219415</v>
      </c>
    </row>
    <row r="237" spans="1:4" x14ac:dyDescent="0.2">
      <c r="A237" s="2">
        <f>'cpi_3.0'!I237</f>
        <v>57.5</v>
      </c>
      <c r="B237" s="2">
        <f>'cpi_3.0'!B237</f>
        <v>92500</v>
      </c>
      <c r="C237" s="46">
        <f>'cpi_3.0'!S237</f>
        <v>-0.30282485875706217</v>
      </c>
      <c r="D237" s="18">
        <f>'cpi_3.0'!AA237</f>
        <v>-0.33052180051474583</v>
      </c>
    </row>
    <row r="238" spans="1:4" x14ac:dyDescent="0.2">
      <c r="A238" s="2">
        <f>'cpi_3.0'!I238</f>
        <v>57.5</v>
      </c>
      <c r="B238" s="2">
        <f>'cpi_3.0'!B238</f>
        <v>97500</v>
      </c>
      <c r="C238" s="46">
        <f>'cpi_3.0'!S238</f>
        <v>-0.29723756906077348</v>
      </c>
      <c r="D238" s="18">
        <f>'cpi_3.0'!AA238</f>
        <v>-0.3261505214623559</v>
      </c>
    </row>
    <row r="239" spans="1:4" x14ac:dyDescent="0.2">
      <c r="A239" s="2">
        <f>'cpi_3.0'!I239</f>
        <v>57.5</v>
      </c>
      <c r="B239" s="2">
        <f>'cpi_3.0'!B239</f>
        <v>102500</v>
      </c>
      <c r="C239" s="46">
        <f>'cpi_3.0'!S239</f>
        <v>-0.29004329004329005</v>
      </c>
      <c r="D239" s="18">
        <f>'cpi_3.0'!AA239</f>
        <v>-0.32024645624873838</v>
      </c>
    </row>
    <row r="240" spans="1:4" x14ac:dyDescent="0.2">
      <c r="A240" s="2">
        <f>'cpi_3.0'!I240</f>
        <v>57.5</v>
      </c>
      <c r="B240" s="2">
        <f>'cpi_3.0'!B240</f>
        <v>107500</v>
      </c>
      <c r="C240" s="46">
        <f>'cpi_3.0'!S240</f>
        <v>-0.28389830508474578</v>
      </c>
      <c r="D240" s="18">
        <f>'cpi_3.0'!AA240</f>
        <v>-0.31530638689008095</v>
      </c>
    </row>
    <row r="241" spans="1:4" x14ac:dyDescent="0.2">
      <c r="A241" s="2">
        <f>'cpi_3.0'!I241</f>
        <v>57.5</v>
      </c>
      <c r="B241" s="2">
        <f>'cpi_3.0'!B241</f>
        <v>112500</v>
      </c>
      <c r="C241" s="46">
        <f>'cpi_3.0'!S241</f>
        <v>-0.27800829875518673</v>
      </c>
      <c r="D241" s="18">
        <f>'cpi_3.0'!AA241</f>
        <v>-0.3105712996624882</v>
      </c>
    </row>
    <row r="242" spans="1:4" x14ac:dyDescent="0.2">
      <c r="A242" s="2">
        <f>'cpi_3.0'!I242</f>
        <v>57.5</v>
      </c>
      <c r="B242" s="2">
        <f>'cpi_3.0'!B242</f>
        <v>117500</v>
      </c>
      <c r="C242" s="46">
        <f>'cpi_3.0'!S242</f>
        <v>-0.2733739837398374</v>
      </c>
      <c r="D242" s="18">
        <f>'cpi_3.0'!AA242</f>
        <v>-0.30695646477898436</v>
      </c>
    </row>
    <row r="243" spans="1:4" x14ac:dyDescent="0.2">
      <c r="A243" s="2">
        <f>'cpi_3.0'!I243</f>
        <v>57.5</v>
      </c>
      <c r="B243" s="2">
        <f>'cpi_3.0'!B243</f>
        <v>122500</v>
      </c>
      <c r="C243" s="46">
        <f>'cpi_3.0'!S243</f>
        <v>-0.26792828685258963</v>
      </c>
      <c r="D243" s="18">
        <f>'cpi_3.0'!AA243</f>
        <v>-0.30257635955470391</v>
      </c>
    </row>
    <row r="244" spans="1:4" x14ac:dyDescent="0.2">
      <c r="A244" s="2">
        <f>'cpi_3.0'!I244</f>
        <v>57.5</v>
      </c>
      <c r="B244" s="2">
        <f>'cpi_3.0'!B244</f>
        <v>127500</v>
      </c>
      <c r="C244" s="46">
        <f>'cpi_3.0'!S244</f>
        <v>-0.26197458455522971</v>
      </c>
      <c r="D244" s="18">
        <f>'cpi_3.0'!AA244</f>
        <v>-0.2976814942749999</v>
      </c>
    </row>
    <row r="245" spans="1:4" x14ac:dyDescent="0.2">
      <c r="A245" s="2">
        <f>'cpi_3.0'!I245</f>
        <v>57.5</v>
      </c>
      <c r="B245" s="2">
        <f>'cpi_3.0'!B245</f>
        <v>132500</v>
      </c>
      <c r="C245" s="46">
        <f>'cpi_3.0'!S245</f>
        <v>-0.25695110258868648</v>
      </c>
      <c r="D245" s="18">
        <f>'cpi_3.0'!AA245</f>
        <v>-0.29364302233339123</v>
      </c>
    </row>
    <row r="246" spans="1:4" x14ac:dyDescent="0.2">
      <c r="A246" s="2">
        <f>'cpi_3.0'!I246</f>
        <v>57.5</v>
      </c>
      <c r="B246" s="2">
        <f>'cpi_3.0'!B246</f>
        <v>137500</v>
      </c>
      <c r="C246" s="46">
        <f>'cpi_3.0'!S246</f>
        <v>-0.25211665098777047</v>
      </c>
      <c r="D246" s="18">
        <f>'cpi_3.0'!AA246</f>
        <v>-0.28975651546954773</v>
      </c>
    </row>
    <row r="247" spans="1:4" x14ac:dyDescent="0.2">
      <c r="A247" s="2">
        <f>'cpi_3.0'!I247</f>
        <v>57.5</v>
      </c>
      <c r="B247" s="2">
        <f>'cpi_3.0'!B247</f>
        <v>142500</v>
      </c>
      <c r="C247" s="46">
        <f>'cpi_3.0'!S247</f>
        <v>-0.24838411819021236</v>
      </c>
      <c r="D247" s="18">
        <f>'cpi_3.0'!AA247</f>
        <v>-0.28685651376917021</v>
      </c>
    </row>
    <row r="248" spans="1:4" x14ac:dyDescent="0.2">
      <c r="A248" s="2">
        <f>'cpi_3.0'!I248</f>
        <v>57.5</v>
      </c>
      <c r="B248" s="2">
        <f>'cpi_3.0'!B248</f>
        <v>147500</v>
      </c>
      <c r="C248" s="46">
        <f>'cpi_3.0'!S248</f>
        <v>-0.24319419237749546</v>
      </c>
      <c r="D248" s="18">
        <f>'cpi_3.0'!AA248</f>
        <v>-0.28258358263376904</v>
      </c>
    </row>
    <row r="249" spans="1:4" x14ac:dyDescent="0.2">
      <c r="A249" s="2">
        <f>'cpi_3.0'!I249</f>
        <v>57.5</v>
      </c>
      <c r="B249" s="2">
        <f>'cpi_3.0'!B249</f>
        <v>200000</v>
      </c>
      <c r="C249" s="46">
        <f>'cpi_3.0'!S249</f>
        <v>-0.20458015267175572</v>
      </c>
      <c r="D249" s="18">
        <f>'cpi_3.0'!AA249</f>
        <v>-0.25154102750121826</v>
      </c>
    </row>
    <row r="250" spans="1:4" x14ac:dyDescent="0.2">
      <c r="A250" s="2">
        <f>'cpi_3.0'!I250</f>
        <v>62.5</v>
      </c>
      <c r="B250" s="2">
        <f>'cpi_3.0'!B250</f>
        <v>2500</v>
      </c>
      <c r="C250" s="46">
        <f>'cpi_3.0'!S250</f>
        <v>-0.14285714285714285</v>
      </c>
      <c r="D250" s="18">
        <f>'cpi_3.0'!AA250</f>
        <v>-0.15228409805438592</v>
      </c>
    </row>
    <row r="251" spans="1:4" x14ac:dyDescent="0.2">
      <c r="A251" s="2">
        <f>'cpi_3.0'!I251</f>
        <v>62.5</v>
      </c>
      <c r="B251" s="2">
        <f>'cpi_3.0'!B251</f>
        <v>7500</v>
      </c>
      <c r="C251" s="46">
        <f>'cpi_3.0'!S251</f>
        <v>-0.18181818181818182</v>
      </c>
      <c r="D251" s="18">
        <f>'cpi_3.0'!AA251</f>
        <v>-0.19081663905191384</v>
      </c>
    </row>
    <row r="252" spans="1:4" x14ac:dyDescent="0.2">
      <c r="A252" s="2">
        <f>'cpi_3.0'!I252</f>
        <v>62.5</v>
      </c>
      <c r="B252" s="2">
        <f>'cpi_3.0'!B252</f>
        <v>12500</v>
      </c>
      <c r="C252" s="46">
        <f>'cpi_3.0'!S252</f>
        <v>-0.17333333333333334</v>
      </c>
      <c r="D252" s="18">
        <f>'cpi_3.0'!AA252</f>
        <v>-0.18445382971796317</v>
      </c>
    </row>
    <row r="253" spans="1:4" x14ac:dyDescent="0.2">
      <c r="A253" s="2">
        <f>'cpi_3.0'!I253</f>
        <v>62.5</v>
      </c>
      <c r="B253" s="2">
        <f>'cpi_3.0'!B253</f>
        <v>17500</v>
      </c>
      <c r="C253" s="46">
        <f>'cpi_3.0'!S253</f>
        <v>-0.15865384615384615</v>
      </c>
      <c r="D253" s="18">
        <f>'cpi_3.0'!AA253</f>
        <v>-0.17485641497009755</v>
      </c>
    </row>
    <row r="254" spans="1:4" x14ac:dyDescent="0.2">
      <c r="A254" s="2">
        <f>'cpi_3.0'!I254</f>
        <v>62.5</v>
      </c>
      <c r="B254" s="2">
        <f>'cpi_3.0'!B254</f>
        <v>22500</v>
      </c>
      <c r="C254" s="46">
        <f>'cpi_3.0'!S254</f>
        <v>-0.16666666666666666</v>
      </c>
      <c r="D254" s="18">
        <f>'cpi_3.0'!AA254</f>
        <v>-0.18174886729580048</v>
      </c>
    </row>
    <row r="255" spans="1:4" x14ac:dyDescent="0.2">
      <c r="A255" s="2">
        <f>'cpi_3.0'!I255</f>
        <v>62.5</v>
      </c>
      <c r="B255" s="2">
        <f>'cpi_3.0'!B255</f>
        <v>27500</v>
      </c>
      <c r="C255" s="46">
        <f>'cpi_3.0'!S255</f>
        <v>-0.16060606060606061</v>
      </c>
      <c r="D255" s="18">
        <f>'cpi_3.0'!AA255</f>
        <v>-0.17560122542724893</v>
      </c>
    </row>
    <row r="256" spans="1:4" x14ac:dyDescent="0.2">
      <c r="A256" s="2">
        <f>'cpi_3.0'!I256</f>
        <v>62.5</v>
      </c>
      <c r="B256" s="2">
        <f>'cpi_3.0'!B256</f>
        <v>32500</v>
      </c>
      <c r="C256" s="46">
        <f>'cpi_3.0'!S256</f>
        <v>-0.15897435897435896</v>
      </c>
      <c r="D256" s="18">
        <f>'cpi_3.0'!AA256</f>
        <v>-0.17602683140276415</v>
      </c>
    </row>
    <row r="257" spans="1:4" x14ac:dyDescent="0.2">
      <c r="A257" s="2">
        <f>'cpi_3.0'!I257</f>
        <v>62.5</v>
      </c>
      <c r="B257" s="2">
        <f>'cpi_3.0'!B257</f>
        <v>37500</v>
      </c>
      <c r="C257" s="46">
        <f>'cpi_3.0'!S257</f>
        <v>-0.16814159292035399</v>
      </c>
      <c r="D257" s="18">
        <f>'cpi_3.0'!AA257</f>
        <v>-0.18402295074806113</v>
      </c>
    </row>
    <row r="258" spans="1:4" x14ac:dyDescent="0.2">
      <c r="A258" s="2">
        <f>'cpi_3.0'!I258</f>
        <v>62.5</v>
      </c>
      <c r="B258" s="2">
        <f>'cpi_3.0'!B258</f>
        <v>42500</v>
      </c>
      <c r="C258" s="46">
        <f>'cpi_3.0'!S258</f>
        <v>-0.20784313725490197</v>
      </c>
      <c r="D258" s="18">
        <f>'cpi_3.0'!AA258</f>
        <v>-0.22669897813467962</v>
      </c>
    </row>
    <row r="259" spans="1:4" x14ac:dyDescent="0.2">
      <c r="A259" s="2">
        <f>'cpi_3.0'!I259</f>
        <v>62.5</v>
      </c>
      <c r="B259" s="2">
        <f>'cpi_3.0'!B259</f>
        <v>47500</v>
      </c>
      <c r="C259" s="46">
        <f>'cpi_3.0'!S259</f>
        <v>-0.24475524475524477</v>
      </c>
      <c r="D259" s="18">
        <f>'cpi_3.0'!AA259</f>
        <v>-0.26582969223645042</v>
      </c>
    </row>
    <row r="260" spans="1:4" x14ac:dyDescent="0.2">
      <c r="A260" s="2">
        <f>'cpi_3.0'!I260</f>
        <v>62.5</v>
      </c>
      <c r="B260" s="2">
        <f>'cpi_3.0'!B260</f>
        <v>52500</v>
      </c>
      <c r="C260" s="46">
        <f>'cpi_3.0'!S260</f>
        <v>-0.27301587301587299</v>
      </c>
      <c r="D260" s="18">
        <f>'cpi_3.0'!AA260</f>
        <v>-0.29574371222979751</v>
      </c>
    </row>
    <row r="261" spans="1:4" x14ac:dyDescent="0.2">
      <c r="A261" s="2">
        <f>'cpi_3.0'!I261</f>
        <v>62.5</v>
      </c>
      <c r="B261" s="2">
        <f>'cpi_3.0'!B261</f>
        <v>57500</v>
      </c>
      <c r="C261" s="46">
        <f>'cpi_3.0'!S261</f>
        <v>-0.29768786127167629</v>
      </c>
      <c r="D261" s="18">
        <f>'cpi_3.0'!AA261</f>
        <v>-0.32190266447302818</v>
      </c>
    </row>
    <row r="262" spans="1:4" x14ac:dyDescent="0.2">
      <c r="A262" s="2">
        <f>'cpi_3.0'!I262</f>
        <v>62.5</v>
      </c>
      <c r="B262" s="2">
        <f>'cpi_3.0'!B262</f>
        <v>62500</v>
      </c>
      <c r="C262" s="46">
        <f>'cpi_3.0'!S262</f>
        <v>-0.29444444444444445</v>
      </c>
      <c r="D262" s="18">
        <f>'cpi_3.0'!AA262</f>
        <v>-0.32037819143163598</v>
      </c>
    </row>
    <row r="263" spans="1:4" x14ac:dyDescent="0.2">
      <c r="A263" s="2">
        <f>'cpi_3.0'!I263</f>
        <v>62.5</v>
      </c>
      <c r="B263" s="2">
        <f>'cpi_3.0'!B263</f>
        <v>67500</v>
      </c>
      <c r="C263" s="46">
        <f>'cpi_3.0'!S263</f>
        <v>-0.2872628726287263</v>
      </c>
      <c r="D263" s="18">
        <f>'cpi_3.0'!AA263</f>
        <v>-0.31468787414111082</v>
      </c>
    </row>
    <row r="264" spans="1:4" x14ac:dyDescent="0.2">
      <c r="A264" s="2">
        <f>'cpi_3.0'!I264</f>
        <v>62.5</v>
      </c>
      <c r="B264" s="2">
        <f>'cpi_3.0'!B264</f>
        <v>72500</v>
      </c>
      <c r="C264" s="46">
        <f>'cpi_3.0'!S264</f>
        <v>-0.28042328042328041</v>
      </c>
      <c r="D264" s="18">
        <f>'cpi_3.0'!AA264</f>
        <v>-0.30926852434061081</v>
      </c>
    </row>
    <row r="265" spans="1:4" x14ac:dyDescent="0.2">
      <c r="A265" s="2">
        <f>'cpi_3.0'!I265</f>
        <v>62.5</v>
      </c>
      <c r="B265" s="2">
        <f>'cpi_3.0'!B265</f>
        <v>77500</v>
      </c>
      <c r="C265" s="46">
        <f>'cpi_3.0'!S265</f>
        <v>-0.27390180878552972</v>
      </c>
      <c r="D265" s="18">
        <f>'cpi_3.0'!AA265</f>
        <v>-0.30410123732152927</v>
      </c>
    </row>
    <row r="266" spans="1:4" x14ac:dyDescent="0.2">
      <c r="A266" s="2">
        <f>'cpi_3.0'!I266</f>
        <v>62.5</v>
      </c>
      <c r="B266" s="2">
        <f>'cpi_3.0'!B266</f>
        <v>82500</v>
      </c>
      <c r="C266" s="46">
        <f>'cpi_3.0'!S266</f>
        <v>-0.26767676767676768</v>
      </c>
      <c r="D266" s="18">
        <f>'cpi_3.0'!AA266</f>
        <v>-0.29916882698513325</v>
      </c>
    </row>
    <row r="267" spans="1:4" x14ac:dyDescent="0.2">
      <c r="A267" s="2">
        <f>'cpi_3.0'!I267</f>
        <v>62.5</v>
      </c>
      <c r="B267" s="2">
        <f>'cpi_3.0'!B267</f>
        <v>87500</v>
      </c>
      <c r="C267" s="46">
        <f>'cpi_3.0'!S267</f>
        <v>-0.2617283950617284</v>
      </c>
      <c r="D267" s="18">
        <f>'cpi_3.0'!AA267</f>
        <v>-0.29445563488591059</v>
      </c>
    </row>
    <row r="268" spans="1:4" x14ac:dyDescent="0.2">
      <c r="A268" s="2">
        <f>'cpi_3.0'!I268</f>
        <v>62.5</v>
      </c>
      <c r="B268" s="2">
        <f>'cpi_3.0'!B268</f>
        <v>92500</v>
      </c>
      <c r="C268" s="46">
        <f>'cpi_3.0'!S268</f>
        <v>-0.2560386473429952</v>
      </c>
      <c r="D268" s="18">
        <f>'cpi_3.0'!AA268</f>
        <v>-0.28994736418230627</v>
      </c>
    </row>
    <row r="269" spans="1:4" x14ac:dyDescent="0.2">
      <c r="A269" s="2">
        <f>'cpi_3.0'!I269</f>
        <v>62.5</v>
      </c>
      <c r="B269" s="2">
        <f>'cpi_3.0'!B269</f>
        <v>97500</v>
      </c>
      <c r="C269" s="46">
        <f>'cpi_3.0'!S269</f>
        <v>-0.25059101654846333</v>
      </c>
      <c r="D269" s="18">
        <f>'cpi_3.0'!AA269</f>
        <v>-0.28563093478523816</v>
      </c>
    </row>
    <row r="270" spans="1:4" x14ac:dyDescent="0.2">
      <c r="A270" s="2">
        <f>'cpi_3.0'!I270</f>
        <v>62.5</v>
      </c>
      <c r="B270" s="2">
        <f>'cpi_3.0'!B270</f>
        <v>102500</v>
      </c>
      <c r="C270" s="46">
        <f>'cpi_3.0'!S270</f>
        <v>-0.24537037037037038</v>
      </c>
      <c r="D270" s="18">
        <f>'cpi_3.0'!AA270</f>
        <v>-0.28149435661304789</v>
      </c>
    </row>
    <row r="271" spans="1:4" x14ac:dyDescent="0.2">
      <c r="A271" s="2">
        <f>'cpi_3.0'!I271</f>
        <v>62.5</v>
      </c>
      <c r="B271" s="2">
        <f>'cpi_3.0'!B271</f>
        <v>107500</v>
      </c>
      <c r="C271" s="46">
        <f>'cpi_3.0'!S271</f>
        <v>-0.24208144796380091</v>
      </c>
      <c r="D271" s="18">
        <f>'cpi_3.0'!AA271</f>
        <v>-0.27916117352832059</v>
      </c>
    </row>
    <row r="272" spans="1:4" x14ac:dyDescent="0.2">
      <c r="A272" s="2">
        <f>'cpi_3.0'!I272</f>
        <v>62.5</v>
      </c>
      <c r="B272" s="2">
        <f>'cpi_3.0'!B272</f>
        <v>112500</v>
      </c>
      <c r="C272" s="46">
        <f>'cpi_3.0'!S272</f>
        <v>-0.23725055432372505</v>
      </c>
      <c r="D272" s="18">
        <f>'cpi_3.0'!AA272</f>
        <v>-0.27532797193392161</v>
      </c>
    </row>
    <row r="273" spans="1:4" x14ac:dyDescent="0.2">
      <c r="A273" s="2">
        <f>'cpi_3.0'!I273</f>
        <v>62.5</v>
      </c>
      <c r="B273" s="2">
        <f>'cpi_3.0'!B273</f>
        <v>117500</v>
      </c>
      <c r="C273" s="46">
        <f>'cpi_3.0'!S273</f>
        <v>-0.2326086956521739</v>
      </c>
      <c r="D273" s="18">
        <f>'cpi_3.0'!AA273</f>
        <v>-0.27164476518452096</v>
      </c>
    </row>
    <row r="274" spans="1:4" x14ac:dyDescent="0.2">
      <c r="A274" s="2">
        <f>'cpi_3.0'!I274</f>
        <v>62.5</v>
      </c>
      <c r="B274" s="2">
        <f>'cpi_3.0'!B274</f>
        <v>122500</v>
      </c>
      <c r="C274" s="46">
        <f>'cpi_3.0'!S274</f>
        <v>-0.22814498933901919</v>
      </c>
      <c r="D274" s="18">
        <f>'cpi_3.0'!AA274</f>
        <v>-0.26810291818243193</v>
      </c>
    </row>
    <row r="275" spans="1:4" x14ac:dyDescent="0.2">
      <c r="A275" s="2">
        <f>'cpi_3.0'!I275</f>
        <v>62.5</v>
      </c>
      <c r="B275" s="2">
        <f>'cpi_3.0'!B275</f>
        <v>127500</v>
      </c>
      <c r="C275" s="46">
        <f>'cpi_3.0'!S275</f>
        <v>-0.22384937238493724</v>
      </c>
      <c r="D275" s="18">
        <f>'cpi_3.0'!AA275</f>
        <v>-0.26469444617205357</v>
      </c>
    </row>
    <row r="276" spans="1:4" x14ac:dyDescent="0.2">
      <c r="A276" s="2">
        <f>'cpi_3.0'!I276</f>
        <v>62.5</v>
      </c>
      <c r="B276" s="2">
        <f>'cpi_3.0'!B276</f>
        <v>132500</v>
      </c>
      <c r="C276" s="46">
        <f>'cpi_3.0'!S276</f>
        <v>-0.21971252566735114</v>
      </c>
      <c r="D276" s="18">
        <f>'cpi_3.0'!AA276</f>
        <v>-0.26141195464665823</v>
      </c>
    </row>
    <row r="277" spans="1:4" x14ac:dyDescent="0.2">
      <c r="A277" s="2">
        <f>'cpi_3.0'!I277</f>
        <v>62.5</v>
      </c>
      <c r="B277" s="2">
        <f>'cpi_3.0'!B277</f>
        <v>137500</v>
      </c>
      <c r="C277" s="46">
        <f>'cpi_3.0'!S277</f>
        <v>-0.21370967741935484</v>
      </c>
      <c r="D277" s="18">
        <f>'cpi_3.0'!AA277</f>
        <v>-0.25640801156879761</v>
      </c>
    </row>
    <row r="278" spans="1:4" x14ac:dyDescent="0.2">
      <c r="A278" s="2">
        <f>'cpi_3.0'!I278</f>
        <v>62.5</v>
      </c>
      <c r="B278" s="2">
        <f>'cpi_3.0'!B278</f>
        <v>142500</v>
      </c>
      <c r="C278" s="46">
        <f>'cpi_3.0'!S278</f>
        <v>-0.20990099009900989</v>
      </c>
      <c r="D278" s="18">
        <f>'cpi_3.0'!AA278</f>
        <v>-0.25339019877387042</v>
      </c>
    </row>
    <row r="279" spans="1:4" x14ac:dyDescent="0.2">
      <c r="A279" s="2">
        <f>'cpi_3.0'!I279</f>
        <v>62.5</v>
      </c>
      <c r="B279" s="2">
        <f>'cpi_3.0'!B279</f>
        <v>147500</v>
      </c>
      <c r="C279" s="46">
        <f>'cpi_3.0'!S279</f>
        <v>-0.20622568093385213</v>
      </c>
      <c r="D279" s="18">
        <f>'cpi_3.0'!AA279</f>
        <v>-0.25047806813907691</v>
      </c>
    </row>
    <row r="280" spans="1:4" x14ac:dyDescent="0.2">
      <c r="A280" s="2">
        <f>'cpi_3.0'!I280</f>
        <v>62.5</v>
      </c>
      <c r="B280" s="2">
        <f>'cpi_3.0'!B280</f>
        <v>200000</v>
      </c>
      <c r="C280" s="46">
        <f>'cpi_3.0'!S280</f>
        <v>-0.17405582922824303</v>
      </c>
      <c r="D280" s="18">
        <f>'cpi_3.0'!AA280</f>
        <v>-0.22498829123628211</v>
      </c>
    </row>
    <row r="281" spans="1:4" x14ac:dyDescent="0.2">
      <c r="A281" s="2">
        <f>'cpi_3.0'!I281</f>
        <v>65.5</v>
      </c>
      <c r="B281" s="2">
        <f>'cpi_3.0'!B281</f>
        <v>2500</v>
      </c>
      <c r="C281" s="46">
        <f>'cpi_3.0'!S281</f>
        <v>-0.125</v>
      </c>
      <c r="D281" s="18">
        <f>'cpi_3.0'!AA281</f>
        <v>-8.7075182520107999E-2</v>
      </c>
    </row>
    <row r="282" spans="1:4" x14ac:dyDescent="0.2">
      <c r="A282" s="2">
        <f>'cpi_3.0'!I282</f>
        <v>65.5</v>
      </c>
      <c r="B282" s="2">
        <f>'cpi_3.0'!B282</f>
        <v>7500</v>
      </c>
      <c r="C282" s="46">
        <f>'cpi_3.0'!S282</f>
        <v>-0.10714285714285714</v>
      </c>
      <c r="D282" s="18">
        <f>'cpi_3.0'!AA282</f>
        <v>-0.15228409805438592</v>
      </c>
    </row>
    <row r="283" spans="1:4" x14ac:dyDescent="0.2">
      <c r="A283" s="2">
        <f>'cpi_3.0'!I283</f>
        <v>65.5</v>
      </c>
      <c r="B283" s="2">
        <f>'cpi_3.0'!B283</f>
        <v>12500</v>
      </c>
      <c r="C283" s="46">
        <f>'cpi_3.0'!S283</f>
        <v>-8.3333333333333329E-2</v>
      </c>
      <c r="D283" s="18">
        <f>'cpi_3.0'!AA283</f>
        <v>-0.1251137165817702</v>
      </c>
    </row>
    <row r="284" spans="1:4" x14ac:dyDescent="0.2">
      <c r="A284" s="2">
        <f>'cpi_3.0'!I284</f>
        <v>65.5</v>
      </c>
      <c r="B284" s="2">
        <f>'cpi_3.0'!B284</f>
        <v>17500</v>
      </c>
      <c r="C284" s="46">
        <f>'cpi_3.0'!S284</f>
        <v>-6.0606060606060608E-2</v>
      </c>
      <c r="D284" s="18">
        <f>'cpi_3.0'!AA284</f>
        <v>-0.11473957092858958</v>
      </c>
    </row>
    <row r="285" spans="1:4" x14ac:dyDescent="0.2">
      <c r="A285" s="2">
        <f>'cpi_3.0'!I285</f>
        <v>65.5</v>
      </c>
      <c r="B285" s="2">
        <f>'cpi_3.0'!B285</f>
        <v>22500</v>
      </c>
      <c r="C285" s="46">
        <f>'cpi_3.0'!S285</f>
        <v>-7.9545454545454544E-2</v>
      </c>
      <c r="D285" s="18">
        <f>'cpi_3.0'!AA285</f>
        <v>-0.12857176513283042</v>
      </c>
    </row>
    <row r="286" spans="1:4" x14ac:dyDescent="0.2">
      <c r="A286" s="2">
        <f>'cpi_3.0'!I286</f>
        <v>65.5</v>
      </c>
      <c r="B286" s="2">
        <f>'cpi_3.0'!B286</f>
        <v>27500</v>
      </c>
      <c r="C286" s="46">
        <f>'cpi_3.0'!S286</f>
        <v>-6.4814814814814811E-2</v>
      </c>
      <c r="D286" s="18">
        <f>'cpi_3.0'!AA286</f>
        <v>-0.12088721279714096</v>
      </c>
    </row>
    <row r="287" spans="1:4" x14ac:dyDescent="0.2">
      <c r="A287" s="2">
        <f>'cpi_3.0'!I287</f>
        <v>65.5</v>
      </c>
      <c r="B287" s="2">
        <f>'cpi_3.0'!B287</f>
        <v>32500</v>
      </c>
      <c r="C287" s="46">
        <f>'cpi_3.0'!S287</f>
        <v>-7.8125E-2</v>
      </c>
      <c r="D287" s="18">
        <f>'cpi_3.0'!AA287</f>
        <v>-0.12986853333947793</v>
      </c>
    </row>
    <row r="288" spans="1:4" x14ac:dyDescent="0.2">
      <c r="A288" s="2">
        <f>'cpi_3.0'!I288</f>
        <v>65.5</v>
      </c>
      <c r="B288" s="2">
        <f>'cpi_3.0'!B288</f>
        <v>37500</v>
      </c>
      <c r="C288" s="46">
        <f>'cpi_3.0'!S288</f>
        <v>-6.7567567567567571E-2</v>
      </c>
      <c r="D288" s="18">
        <f>'cpi_3.0'!AA288</f>
        <v>-0.12408564809361709</v>
      </c>
    </row>
    <row r="289" spans="1:4" x14ac:dyDescent="0.2">
      <c r="A289" s="2">
        <f>'cpi_3.0'!I289</f>
        <v>65.5</v>
      </c>
      <c r="B289" s="2">
        <f>'cpi_3.0'!B289</f>
        <v>42500</v>
      </c>
      <c r="C289" s="46">
        <f>'cpi_3.0'!S289</f>
        <v>-0.10119047619047619</v>
      </c>
      <c r="D289" s="18">
        <f>'cpi_3.0'!AA289</f>
        <v>-0.15228409805438592</v>
      </c>
    </row>
    <row r="290" spans="1:4" x14ac:dyDescent="0.2">
      <c r="A290" s="2">
        <f>'cpi_3.0'!I290</f>
        <v>65.5</v>
      </c>
      <c r="B290" s="2">
        <f>'cpi_3.0'!B290</f>
        <v>47500</v>
      </c>
      <c r="C290" s="46">
        <f>'cpi_3.0'!S290</f>
        <v>-0.11170212765957446</v>
      </c>
      <c r="D290" s="18">
        <f>'cpi_3.0'!AA290</f>
        <v>-0.16477091166733279</v>
      </c>
    </row>
    <row r="291" spans="1:4" x14ac:dyDescent="0.2">
      <c r="A291" s="2">
        <f>'cpi_3.0'!I291</f>
        <v>65.5</v>
      </c>
      <c r="B291" s="2">
        <f>'cpi_3.0'!B291</f>
        <v>52500</v>
      </c>
      <c r="C291" s="46">
        <f>'cpi_3.0'!S291</f>
        <v>-0.12135922330097088</v>
      </c>
      <c r="D291" s="18">
        <f>'cpi_3.0'!AA291</f>
        <v>-0.17570865994534032</v>
      </c>
    </row>
    <row r="292" spans="1:4" x14ac:dyDescent="0.2">
      <c r="A292" s="2">
        <f>'cpi_3.0'!I292</f>
        <v>65.5</v>
      </c>
      <c r="B292" s="2">
        <f>'cpi_3.0'!B292</f>
        <v>57500</v>
      </c>
      <c r="C292" s="46">
        <f>'cpi_3.0'!S292</f>
        <v>-0.13596491228070176</v>
      </c>
      <c r="D292" s="18">
        <f>'cpi_3.0'!AA292</f>
        <v>-0.19118064416255182</v>
      </c>
    </row>
    <row r="293" spans="1:4" x14ac:dyDescent="0.2">
      <c r="A293" s="2">
        <f>'cpi_3.0'!I293</f>
        <v>65.5</v>
      </c>
      <c r="B293" s="2">
        <f>'cpi_3.0'!B293</f>
        <v>62500</v>
      </c>
      <c r="C293" s="46">
        <f>'cpi_3.0'!S293</f>
        <v>-0.13025210084033614</v>
      </c>
      <c r="D293" s="18">
        <f>'cpi_3.0'!AA293</f>
        <v>-0.18680646510194493</v>
      </c>
    </row>
    <row r="294" spans="1:4" x14ac:dyDescent="0.2">
      <c r="A294" s="2">
        <f>'cpi_3.0'!I294</f>
        <v>65.5</v>
      </c>
      <c r="B294" s="2">
        <f>'cpi_3.0'!B294</f>
        <v>67500</v>
      </c>
      <c r="C294" s="46">
        <f>'cpi_3.0'!S294</f>
        <v>-0.12704918032786885</v>
      </c>
      <c r="D294" s="18">
        <f>'cpi_3.0'!AA294</f>
        <v>-0.18435405651386691</v>
      </c>
    </row>
    <row r="295" spans="1:4" x14ac:dyDescent="0.2">
      <c r="A295" s="2">
        <f>'cpi_3.0'!I295</f>
        <v>65.5</v>
      </c>
      <c r="B295" s="2">
        <f>'cpi_3.0'!B295</f>
        <v>72500</v>
      </c>
      <c r="C295" s="46">
        <f>'cpi_3.0'!S295</f>
        <v>-0.124</v>
      </c>
      <c r="D295" s="18">
        <f>'cpi_3.0'!AA295</f>
        <v>-0.18201936353801676</v>
      </c>
    </row>
    <row r="296" spans="1:4" x14ac:dyDescent="0.2">
      <c r="A296" s="2">
        <f>'cpi_3.0'!I296</f>
        <v>65.5</v>
      </c>
      <c r="B296" s="2">
        <f>'cpi_3.0'!B296</f>
        <v>77500</v>
      </c>
      <c r="C296" s="46">
        <f>'cpi_3.0'!S296</f>
        <v>-0.12109375</v>
      </c>
      <c r="D296" s="18">
        <f>'cpi_3.0'!AA296</f>
        <v>-0.17979410929540948</v>
      </c>
    </row>
    <row r="297" spans="1:4" x14ac:dyDescent="0.2">
      <c r="A297" s="2">
        <f>'cpi_3.0'!I297</f>
        <v>65.5</v>
      </c>
      <c r="B297" s="2">
        <f>'cpi_3.0'!B297</f>
        <v>82500</v>
      </c>
      <c r="C297" s="46">
        <f>'cpi_3.0'!S297</f>
        <v>-0.1183206106870229</v>
      </c>
      <c r="D297" s="18">
        <f>'cpi_3.0'!AA297</f>
        <v>-0.17767077509444831</v>
      </c>
    </row>
    <row r="298" spans="1:4" x14ac:dyDescent="0.2">
      <c r="A298" s="2">
        <f>'cpi_3.0'!I298</f>
        <v>65.5</v>
      </c>
      <c r="B298" s="2">
        <f>'cpi_3.0'!B298</f>
        <v>87500</v>
      </c>
      <c r="C298" s="46">
        <f>'cpi_3.0'!S298</f>
        <v>-0.11567164179104478</v>
      </c>
      <c r="D298" s="18">
        <f>'cpi_3.0'!AA298</f>
        <v>-0.17564251555920196</v>
      </c>
    </row>
    <row r="299" spans="1:4" x14ac:dyDescent="0.2">
      <c r="A299" s="2">
        <f>'cpi_3.0'!I299</f>
        <v>65.5</v>
      </c>
      <c r="B299" s="2">
        <f>'cpi_3.0'!B299</f>
        <v>92500</v>
      </c>
      <c r="C299" s="46">
        <f>'cpi_3.0'!S299</f>
        <v>-0.11313868613138686</v>
      </c>
      <c r="D299" s="18">
        <f>'cpi_3.0'!AA299</f>
        <v>-0.17370308490871078</v>
      </c>
    </row>
    <row r="300" spans="1:4" x14ac:dyDescent="0.2">
      <c r="A300" s="2">
        <f>'cpi_3.0'!I300</f>
        <v>65.5</v>
      </c>
      <c r="B300" s="2">
        <f>'cpi_3.0'!B300</f>
        <v>97500</v>
      </c>
      <c r="C300" s="46">
        <f>'cpi_3.0'!S300</f>
        <v>-0.11071428571428571</v>
      </c>
      <c r="D300" s="18">
        <f>'cpi_3.0'!AA300</f>
        <v>-0.17184677271466939</v>
      </c>
    </row>
    <row r="301" spans="1:4" x14ac:dyDescent="0.2">
      <c r="A301" s="2">
        <f>'cpi_3.0'!I301</f>
        <v>65.5</v>
      </c>
      <c r="B301" s="2">
        <f>'cpi_3.0'!B301</f>
        <v>102500</v>
      </c>
      <c r="C301" s="46">
        <f>'cpi_3.0'!S301</f>
        <v>-0.10839160839160839</v>
      </c>
      <c r="D301" s="18">
        <f>'cpi_3.0'!AA301</f>
        <v>-0.17006834774555277</v>
      </c>
    </row>
    <row r="302" spans="1:4" x14ac:dyDescent="0.2">
      <c r="A302" s="2">
        <f>'cpi_3.0'!I302</f>
        <v>65.5</v>
      </c>
      <c r="B302" s="2">
        <f>'cpi_3.0'!B302</f>
        <v>107500</v>
      </c>
      <c r="C302" s="46">
        <f>'cpi_3.0'!S302</f>
        <v>-0.10616438356164383</v>
      </c>
      <c r="D302" s="18">
        <f>'cpi_3.0'!AA302</f>
        <v>-0.16836300873407098</v>
      </c>
    </row>
    <row r="303" spans="1:4" x14ac:dyDescent="0.2">
      <c r="A303" s="2">
        <f>'cpi_3.0'!I303</f>
        <v>65.5</v>
      </c>
      <c r="B303" s="2">
        <f>'cpi_3.0'!B303</f>
        <v>112500</v>
      </c>
      <c r="C303" s="46">
        <f>'cpi_3.0'!S303</f>
        <v>-0.1040268456375839</v>
      </c>
      <c r="D303" s="18">
        <f>'cpi_3.0'!AA303</f>
        <v>-0.16672634109217904</v>
      </c>
    </row>
    <row r="304" spans="1:4" x14ac:dyDescent="0.2">
      <c r="A304" s="2">
        <f>'cpi_3.0'!I304</f>
        <v>65.5</v>
      </c>
      <c r="B304" s="2">
        <f>'cpi_3.0'!B304</f>
        <v>117500</v>
      </c>
      <c r="C304" s="46">
        <f>'cpi_3.0'!S304</f>
        <v>-0.10197368421052631</v>
      </c>
      <c r="D304" s="18">
        <f>'cpi_3.0'!AA304</f>
        <v>-0.16515427875194089</v>
      </c>
    </row>
    <row r="305" spans="1:4" x14ac:dyDescent="0.2">
      <c r="A305" s="2">
        <f>'cpi_3.0'!I305</f>
        <v>65.5</v>
      </c>
      <c r="B305" s="2">
        <f>'cpi_3.0'!B305</f>
        <v>122500</v>
      </c>
      <c r="C305" s="46">
        <f>'cpi_3.0'!S305</f>
        <v>-0.1</v>
      </c>
      <c r="D305" s="18">
        <f>'cpi_3.0'!AA305</f>
        <v>-0.16364307043777632</v>
      </c>
    </row>
    <row r="306" spans="1:4" x14ac:dyDescent="0.2">
      <c r="A306" s="2">
        <f>'cpi_3.0'!I306</f>
        <v>65.5</v>
      </c>
      <c r="B306" s="2">
        <f>'cpi_3.0'!B306</f>
        <v>127500</v>
      </c>
      <c r="C306" s="46">
        <f>'cpi_3.0'!S306</f>
        <v>-9.8101265822784806E-2</v>
      </c>
      <c r="D306" s="18">
        <f>'cpi_3.0'!AA306</f>
        <v>-0.16218924978111179</v>
      </c>
    </row>
    <row r="307" spans="1:4" x14ac:dyDescent="0.2">
      <c r="A307" s="2">
        <f>'cpi_3.0'!I307</f>
        <v>65.5</v>
      </c>
      <c r="B307" s="2">
        <f>'cpi_3.0'!B307</f>
        <v>132500</v>
      </c>
      <c r="C307" s="46">
        <f>'cpi_3.0'!S307</f>
        <v>-9.627329192546584E-2</v>
      </c>
      <c r="D307" s="18">
        <f>'cpi_3.0'!AA307</f>
        <v>-0.16078960877624832</v>
      </c>
    </row>
    <row r="308" spans="1:4" x14ac:dyDescent="0.2">
      <c r="A308" s="2">
        <f>'cpi_3.0'!I308</f>
        <v>65.5</v>
      </c>
      <c r="B308" s="2">
        <f>'cpi_3.0'!B308</f>
        <v>137500</v>
      </c>
      <c r="C308" s="46">
        <f>'cpi_3.0'!S308</f>
        <v>-9.451219512195122E-2</v>
      </c>
      <c r="D308" s="18">
        <f>'cpi_3.0'!AA308</f>
        <v>-0.15944117414961156</v>
      </c>
    </row>
    <row r="309" spans="1:4" x14ac:dyDescent="0.2">
      <c r="A309" s="2">
        <f>'cpi_3.0'!I309</f>
        <v>65.5</v>
      </c>
      <c r="B309" s="2">
        <f>'cpi_3.0'!B309</f>
        <v>142500</v>
      </c>
      <c r="C309" s="46">
        <f>'cpi_3.0'!S309</f>
        <v>-9.2814371257485026E-2</v>
      </c>
      <c r="D309" s="18">
        <f>'cpi_3.0'!AA309</f>
        <v>-0.15814118627602761</v>
      </c>
    </row>
    <row r="310" spans="1:4" x14ac:dyDescent="0.2">
      <c r="A310" s="2">
        <f>'cpi_3.0'!I310</f>
        <v>65.5</v>
      </c>
      <c r="B310" s="2">
        <f>'cpi_3.0'!B310</f>
        <v>147500</v>
      </c>
      <c r="C310" s="46">
        <f>'cpi_3.0'!S310</f>
        <v>-9.1176470588235289E-2</v>
      </c>
      <c r="D310" s="18">
        <f>'cpi_3.0'!AA310</f>
        <v>-0.15688708032739379</v>
      </c>
    </row>
    <row r="311" spans="1:4" x14ac:dyDescent="0.2">
      <c r="A311" s="2">
        <f>'cpi_3.0'!I311</f>
        <v>65.5</v>
      </c>
      <c r="B311" s="2">
        <f>'cpi_3.0'!B311</f>
        <v>200000</v>
      </c>
      <c r="C311" s="46">
        <f>'cpi_3.0'!S311</f>
        <v>-7.2139303482587069E-2</v>
      </c>
      <c r="D311" s="18">
        <f>'cpi_3.0'!AA311</f>
        <v>-0.14157815669801205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430-05D9-DD4A-A861-EE9B25A1A3E7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24">
        <v>23</v>
      </c>
      <c r="B5" s="22">
        <v>-0.32596685082872928</v>
      </c>
      <c r="C5" s="22">
        <v>-0.3235294117647059</v>
      </c>
      <c r="D5" s="22">
        <v>-0.32323788546255505</v>
      </c>
      <c r="E5" s="22">
        <v>-0.3245476003147128</v>
      </c>
      <c r="F5" s="22">
        <v>-0.3507645259938838</v>
      </c>
      <c r="G5" s="22">
        <v>-0.38719359679839921</v>
      </c>
      <c r="H5" s="22">
        <v>-0.42061812023708722</v>
      </c>
      <c r="I5" s="22">
        <v>-0.44845928099779897</v>
      </c>
      <c r="J5" s="22">
        <v>-0.46691655801825294</v>
      </c>
      <c r="K5" s="22">
        <v>-0.46987410071942448</v>
      </c>
      <c r="L5" s="22">
        <v>-0.46328720700367126</v>
      </c>
      <c r="M5" s="22">
        <v>-0.4511470985155196</v>
      </c>
      <c r="N5" s="22">
        <v>-0.43603439291297552</v>
      </c>
      <c r="O5" s="22">
        <v>-0.42174899193548387</v>
      </c>
      <c r="P5" s="22">
        <v>-0.4084696119111545</v>
      </c>
      <c r="Q5" s="22">
        <v>-0.39590726283416133</v>
      </c>
      <c r="R5" s="22">
        <v>-0.38418273645546375</v>
      </c>
      <c r="S5" s="22">
        <v>-0.37304948729380294</v>
      </c>
      <c r="T5" s="22">
        <v>-0.36262188515709642</v>
      </c>
      <c r="U5" s="22">
        <v>-0.35289778714436248</v>
      </c>
      <c r="V5" s="22">
        <v>-0.34335248256052525</v>
      </c>
      <c r="W5" s="22">
        <v>-0.33463229416466828</v>
      </c>
      <c r="X5" s="22">
        <v>-0.32602766413403467</v>
      </c>
      <c r="Y5" s="22">
        <v>-0.3181645449363481</v>
      </c>
      <c r="Z5" s="22">
        <v>-0.31036721068249257</v>
      </c>
      <c r="AA5" s="22">
        <v>-0.30324157913799349</v>
      </c>
      <c r="AB5" s="22">
        <v>-0.29614227570341534</v>
      </c>
      <c r="AC5" s="22">
        <v>-0.28965576889811451</v>
      </c>
      <c r="AD5" s="22">
        <v>-0.28316412859560069</v>
      </c>
      <c r="AE5" s="22">
        <v>-0.27711541645967874</v>
      </c>
      <c r="AF5" s="22">
        <v>-0.22617921340721719</v>
      </c>
      <c r="AG5" s="22">
        <v>-11.198496970979335</v>
      </c>
    </row>
    <row r="6" spans="1:33" x14ac:dyDescent="0.2">
      <c r="A6" s="24">
        <v>28</v>
      </c>
      <c r="B6" s="22">
        <v>-0.3108974358974359</v>
      </c>
      <c r="C6" s="22">
        <v>-0.30851063829787234</v>
      </c>
      <c r="D6" s="22">
        <v>-0.30891719745222929</v>
      </c>
      <c r="E6" s="22">
        <v>-0.30937215650591449</v>
      </c>
      <c r="F6" s="22">
        <v>-0.32355021216407354</v>
      </c>
      <c r="G6" s="22">
        <v>-0.3582995951417004</v>
      </c>
      <c r="H6" s="22">
        <v>-0.39402838962310327</v>
      </c>
      <c r="I6" s="22">
        <v>-0.42536047497879559</v>
      </c>
      <c r="J6" s="22">
        <v>-0.45054327463469462</v>
      </c>
      <c r="K6" s="22">
        <v>-0.45926052721670663</v>
      </c>
      <c r="L6" s="22">
        <v>-0.45645886889460152</v>
      </c>
      <c r="M6" s="22">
        <v>-0.44548525798525801</v>
      </c>
      <c r="N6" s="22">
        <v>-0.43177098783743695</v>
      </c>
      <c r="O6" s="22">
        <v>-0.41824712643678164</v>
      </c>
      <c r="P6" s="22">
        <v>-0.40526609083310117</v>
      </c>
      <c r="Q6" s="22">
        <v>-0.39332071389940509</v>
      </c>
      <c r="R6" s="22">
        <v>-0.38222163865546216</v>
      </c>
      <c r="S6" s="22">
        <v>-0.37158539698749044</v>
      </c>
      <c r="T6" s="22">
        <v>-0.36127670144063589</v>
      </c>
      <c r="U6" s="22">
        <v>-0.35175332527206771</v>
      </c>
      <c r="V6" s="22">
        <v>-0.3427191328934967</v>
      </c>
      <c r="W6" s="22">
        <v>-0.33429030776297658</v>
      </c>
      <c r="X6" s="22">
        <v>-0.32612592426618864</v>
      </c>
      <c r="Y6" s="22">
        <v>-0.31813210848643919</v>
      </c>
      <c r="Z6" s="22">
        <v>-0.31072420422986541</v>
      </c>
      <c r="AA6" s="22">
        <v>-0.3036534446764092</v>
      </c>
      <c r="AB6" s="22">
        <v>-0.29704081632653062</v>
      </c>
      <c r="AC6" s="22">
        <v>-0.29057696146935519</v>
      </c>
      <c r="AD6" s="22">
        <v>-0.28419304415787416</v>
      </c>
      <c r="AE6" s="22">
        <v>-0.27826669217524391</v>
      </c>
      <c r="AF6" s="22">
        <v>-0.22819265767179164</v>
      </c>
      <c r="AG6" s="22">
        <v>-10.980041304270937</v>
      </c>
    </row>
    <row r="7" spans="1:33" x14ac:dyDescent="0.2">
      <c r="A7" s="24">
        <v>33</v>
      </c>
      <c r="B7" s="22">
        <v>-0.2932330827067669</v>
      </c>
      <c r="C7" s="22">
        <v>-0.29499999999999998</v>
      </c>
      <c r="D7" s="22">
        <v>-0.29521674140508219</v>
      </c>
      <c r="E7" s="22">
        <v>-0.29433760683760685</v>
      </c>
      <c r="F7" s="22">
        <v>-0.29983388704318936</v>
      </c>
      <c r="G7" s="22">
        <v>-0.32880434782608697</v>
      </c>
      <c r="H7" s="22">
        <v>-0.3660919540229885</v>
      </c>
      <c r="I7" s="22">
        <v>-0.40039840637450197</v>
      </c>
      <c r="J7" s="22">
        <v>-0.429010989010989</v>
      </c>
      <c r="K7" s="22">
        <v>-0.44550517104216386</v>
      </c>
      <c r="L7" s="22">
        <v>-0.44684014869888478</v>
      </c>
      <c r="M7" s="22">
        <v>-0.4382540809084457</v>
      </c>
      <c r="N7" s="22">
        <v>-0.42499141778235494</v>
      </c>
      <c r="O7" s="22">
        <v>-0.41211717709720375</v>
      </c>
      <c r="P7" s="22">
        <v>-0.40032310177705976</v>
      </c>
      <c r="Q7" s="22">
        <v>-0.38869701726844585</v>
      </c>
      <c r="R7" s="22">
        <v>-0.37789987789987789</v>
      </c>
      <c r="S7" s="22">
        <v>-0.3676863676863677</v>
      </c>
      <c r="T7" s="22">
        <v>-0.35811397165172115</v>
      </c>
      <c r="U7" s="22">
        <v>-0.34892897406989853</v>
      </c>
      <c r="V7" s="22">
        <v>-0.34020335256938722</v>
      </c>
      <c r="W7" s="22">
        <v>-0.33217158176943701</v>
      </c>
      <c r="X7" s="22">
        <v>-0.32408376963350788</v>
      </c>
      <c r="Y7" s="22">
        <v>-0.31654308361032985</v>
      </c>
      <c r="Z7" s="22">
        <v>-0.30934532733633185</v>
      </c>
      <c r="AA7" s="22">
        <v>-0.30254154447702836</v>
      </c>
      <c r="AB7" s="22">
        <v>-0.29595983743724602</v>
      </c>
      <c r="AC7" s="22">
        <v>-0.28965839962564344</v>
      </c>
      <c r="AD7" s="22">
        <v>-0.2838487972508591</v>
      </c>
      <c r="AE7" s="22">
        <v>-0.27789001122334456</v>
      </c>
      <c r="AF7" s="22">
        <v>-0.22892011834319526</v>
      </c>
      <c r="AG7" s="22">
        <v>-10.712450144385949</v>
      </c>
    </row>
    <row r="8" spans="1:33" x14ac:dyDescent="0.2">
      <c r="A8" s="24">
        <v>38</v>
      </c>
      <c r="B8" s="22">
        <v>-0.28378378378378377</v>
      </c>
      <c r="C8" s="22">
        <v>-0.28143712574850299</v>
      </c>
      <c r="D8" s="22">
        <v>-0.27827648114901254</v>
      </c>
      <c r="E8" s="22">
        <v>-0.27948717948717949</v>
      </c>
      <c r="F8" s="22">
        <v>-0.2788844621513944</v>
      </c>
      <c r="G8" s="22">
        <v>-0.2982885085574572</v>
      </c>
      <c r="H8" s="22">
        <v>-0.33448275862068966</v>
      </c>
      <c r="I8" s="22">
        <v>-0.37126642771804064</v>
      </c>
      <c r="J8" s="22">
        <v>-0.40458618871903007</v>
      </c>
      <c r="K8" s="22">
        <v>-0.42826704545454547</v>
      </c>
      <c r="L8" s="22">
        <v>-0.4351363236587511</v>
      </c>
      <c r="M8" s="22">
        <v>-0.42943886097152428</v>
      </c>
      <c r="N8" s="22">
        <v>-0.41690312119983786</v>
      </c>
      <c r="O8" s="22">
        <v>-0.40476190476190477</v>
      </c>
      <c r="P8" s="22">
        <v>-0.3934583014537108</v>
      </c>
      <c r="Q8" s="22">
        <v>-0.38262648809523808</v>
      </c>
      <c r="R8" s="22">
        <v>-0.37237509051412021</v>
      </c>
      <c r="S8" s="22">
        <v>-0.36265867418899861</v>
      </c>
      <c r="T8" s="22">
        <v>-0.35343642611683851</v>
      </c>
      <c r="U8" s="22">
        <v>-0.34467158176943702</v>
      </c>
      <c r="V8" s="22">
        <v>-0.3364409551848217</v>
      </c>
      <c r="W8" s="22">
        <v>-0.3284893005429575</v>
      </c>
      <c r="X8" s="22">
        <v>-0.32090483619344773</v>
      </c>
      <c r="Y8" s="22">
        <v>-0.31366270204330587</v>
      </c>
      <c r="Z8" s="22">
        <v>-0.30674023262749778</v>
      </c>
      <c r="AA8" s="22">
        <v>-0.30011672016340823</v>
      </c>
      <c r="AB8" s="22">
        <v>-0.29385714285714287</v>
      </c>
      <c r="AC8" s="22">
        <v>-0.28777280358142138</v>
      </c>
      <c r="AD8" s="22">
        <v>-0.28193530701754388</v>
      </c>
      <c r="AE8" s="22">
        <v>-0.27632993014508328</v>
      </c>
      <c r="AF8" s="22">
        <v>-0.22870802757393818</v>
      </c>
      <c r="AG8" s="22">
        <v>-10.409184692050568</v>
      </c>
    </row>
    <row r="9" spans="1:33" x14ac:dyDescent="0.2">
      <c r="A9" s="24">
        <v>43</v>
      </c>
      <c r="B9" s="22">
        <v>-0.2722222222222222</v>
      </c>
      <c r="C9" s="22">
        <v>-0.26296296296296295</v>
      </c>
      <c r="D9" s="22">
        <v>-0.2616407982261641</v>
      </c>
      <c r="E9" s="22">
        <v>-0.26228209191759111</v>
      </c>
      <c r="F9" s="22">
        <v>-0.26199261992619927</v>
      </c>
      <c r="G9" s="22">
        <v>-0.26961770623742454</v>
      </c>
      <c r="H9" s="22">
        <v>-0.30110732538330492</v>
      </c>
      <c r="I9" s="22">
        <v>-0.34070796460176989</v>
      </c>
      <c r="J9" s="22">
        <v>-0.37760416666666669</v>
      </c>
      <c r="K9" s="22">
        <v>-0.40652300524170065</v>
      </c>
      <c r="L9" s="22">
        <v>-0.42099625066952329</v>
      </c>
      <c r="M9" s="22">
        <v>-0.41810783316378436</v>
      </c>
      <c r="N9" s="22">
        <v>-0.40689655172413791</v>
      </c>
      <c r="O9" s="22">
        <v>-0.39559386973180077</v>
      </c>
      <c r="P9" s="22">
        <v>-0.38472286911970188</v>
      </c>
      <c r="Q9" s="22">
        <v>-0.3746031746031746</v>
      </c>
      <c r="R9" s="22">
        <v>-0.36528268551236748</v>
      </c>
      <c r="S9" s="22">
        <v>-0.35572782084409993</v>
      </c>
      <c r="T9" s="22">
        <v>-0.34705882352941175</v>
      </c>
      <c r="U9" s="22">
        <v>-0.33866338663386636</v>
      </c>
      <c r="V9" s="22">
        <v>-0.33079695634761713</v>
      </c>
      <c r="W9" s="22">
        <v>-0.32355242566510173</v>
      </c>
      <c r="X9" s="22">
        <v>-0.31599081866870699</v>
      </c>
      <c r="Y9" s="22">
        <v>-0.30913173652694609</v>
      </c>
      <c r="Z9" s="22">
        <v>-0.30245331380446722</v>
      </c>
      <c r="AA9" s="22">
        <v>-0.2961634994621728</v>
      </c>
      <c r="AB9" s="22">
        <v>-0.29002808988764045</v>
      </c>
      <c r="AC9" s="22">
        <v>-0.2842395044735031</v>
      </c>
      <c r="AD9" s="22">
        <v>-0.27892074198988198</v>
      </c>
      <c r="AE9" s="22">
        <v>-0.2732385047965597</v>
      </c>
      <c r="AF9" s="22">
        <v>-0.22717271727172716</v>
      </c>
      <c r="AG9" s="22">
        <v>-10.0560024378122</v>
      </c>
    </row>
    <row r="10" spans="1:33" x14ac:dyDescent="0.2">
      <c r="A10" s="24">
        <v>48</v>
      </c>
      <c r="B10" s="22">
        <v>-0.24637681159420291</v>
      </c>
      <c r="C10" s="22">
        <v>-0.24401913875598086</v>
      </c>
      <c r="D10" s="22">
        <v>-0.24428571428571427</v>
      </c>
      <c r="E10" s="22">
        <v>-0.24489795918367346</v>
      </c>
      <c r="F10" s="22">
        <v>-0.24405705229793978</v>
      </c>
      <c r="G10" s="22">
        <v>-0.24417098445595856</v>
      </c>
      <c r="H10" s="22">
        <v>-0.26564215148188802</v>
      </c>
      <c r="I10" s="22">
        <v>-0.3056083650190114</v>
      </c>
      <c r="J10" s="22">
        <v>-0.34605704697986578</v>
      </c>
      <c r="K10" s="22">
        <v>-0.37846961740435109</v>
      </c>
      <c r="L10" s="22">
        <v>-0.40198087431693991</v>
      </c>
      <c r="M10" s="22">
        <v>-0.40393294648613798</v>
      </c>
      <c r="N10" s="22">
        <v>-0.39319175515302934</v>
      </c>
      <c r="O10" s="22">
        <v>-0.38267477203647415</v>
      </c>
      <c r="P10" s="22">
        <v>-0.37270574304322085</v>
      </c>
      <c r="Q10" s="22">
        <v>-0.36303344867358706</v>
      </c>
      <c r="R10" s="22">
        <v>-0.35404949381327333</v>
      </c>
      <c r="S10" s="22">
        <v>-0.34549945115257957</v>
      </c>
      <c r="T10" s="22">
        <v>-0.33717193358328867</v>
      </c>
      <c r="U10" s="22">
        <v>-0.32940868655154371</v>
      </c>
      <c r="V10" s="22">
        <v>-0.32199488491048595</v>
      </c>
      <c r="W10" s="22">
        <v>-0.31474999999999997</v>
      </c>
      <c r="X10" s="22">
        <v>-0.30797455968688847</v>
      </c>
      <c r="Y10" s="22">
        <v>-0.30148467432950193</v>
      </c>
      <c r="Z10" s="22">
        <v>-0.29512423816221284</v>
      </c>
      <c r="AA10" s="22">
        <v>-0.28915939366100135</v>
      </c>
      <c r="AB10" s="22">
        <v>-0.28375337533753375</v>
      </c>
      <c r="AC10" s="22">
        <v>-0.27780229479258606</v>
      </c>
      <c r="AD10" s="22">
        <v>-0.27251082251082254</v>
      </c>
      <c r="AE10" s="22">
        <v>-0.2673036093418259</v>
      </c>
      <c r="AF10" s="22">
        <v>-0.22322695035460993</v>
      </c>
      <c r="AG10" s="22">
        <v>-9.6023187493561295</v>
      </c>
    </row>
    <row r="11" spans="1:33" x14ac:dyDescent="0.2">
      <c r="A11" s="24">
        <v>53</v>
      </c>
      <c r="B11" s="22">
        <v>-0.23</v>
      </c>
      <c r="C11" s="22">
        <v>-0.2251655629139073</v>
      </c>
      <c r="D11" s="22">
        <v>-0.22440944881889763</v>
      </c>
      <c r="E11" s="22">
        <v>-0.22535211267605634</v>
      </c>
      <c r="F11" s="22">
        <v>-0.22319474835886213</v>
      </c>
      <c r="G11" s="22">
        <v>-0.22321428571428573</v>
      </c>
      <c r="H11" s="22">
        <v>-0.23071104387291982</v>
      </c>
      <c r="I11" s="22">
        <v>-0.26736566186107469</v>
      </c>
      <c r="J11" s="22">
        <v>-0.31213872832369943</v>
      </c>
      <c r="K11" s="22">
        <v>-0.34746639089968978</v>
      </c>
      <c r="L11" s="22">
        <v>-0.37546816479400746</v>
      </c>
      <c r="M11" s="22">
        <v>-0.38548951048951047</v>
      </c>
      <c r="N11" s="22">
        <v>-0.37627118644067797</v>
      </c>
      <c r="O11" s="22">
        <v>-0.36633663366336633</v>
      </c>
      <c r="P11" s="22">
        <v>-0.35720032180209171</v>
      </c>
      <c r="Q11" s="22">
        <v>-0.34823529411764703</v>
      </c>
      <c r="R11" s="22">
        <v>-0.33996937212863704</v>
      </c>
      <c r="S11" s="22">
        <v>-0.33183856502242154</v>
      </c>
      <c r="T11" s="22">
        <v>-0.32432432432432434</v>
      </c>
      <c r="U11" s="22">
        <v>-0.31691648822269808</v>
      </c>
      <c r="V11" s="22">
        <v>-0.31005586592178769</v>
      </c>
      <c r="W11" s="22">
        <v>-0.30327868852459017</v>
      </c>
      <c r="X11" s="22">
        <v>-0.29698996655518395</v>
      </c>
      <c r="Y11" s="22">
        <v>-0.29076620825147348</v>
      </c>
      <c r="Z11" s="22">
        <v>-0.28498074454428757</v>
      </c>
      <c r="AA11" s="22">
        <v>-0.27924528301886792</v>
      </c>
      <c r="AB11" s="22">
        <v>-0.27390499691548426</v>
      </c>
      <c r="AC11" s="22">
        <v>-0.26860254083484575</v>
      </c>
      <c r="AD11" s="22">
        <v>-0.26365795724465557</v>
      </c>
      <c r="AE11" s="22">
        <v>-0.25874125874125875</v>
      </c>
      <c r="AF11" s="22">
        <v>-0.21690278456277479</v>
      </c>
      <c r="AG11" s="22">
        <v>-9.078194139559983</v>
      </c>
    </row>
    <row r="12" spans="1:33" x14ac:dyDescent="0.2">
      <c r="A12" s="24">
        <v>58</v>
      </c>
      <c r="B12" s="22">
        <v>-0.203125</v>
      </c>
      <c r="C12" s="22">
        <v>-0.19791666666666666</v>
      </c>
      <c r="D12" s="22">
        <v>-0.20061728395061729</v>
      </c>
      <c r="E12" s="22">
        <v>-0.20264317180616739</v>
      </c>
      <c r="F12" s="22">
        <v>-0.19863013698630136</v>
      </c>
      <c r="G12" s="22">
        <v>-0.19972067039106145</v>
      </c>
      <c r="H12" s="22">
        <v>-0.1990521327014218</v>
      </c>
      <c r="I12" s="22">
        <v>-0.22336065573770492</v>
      </c>
      <c r="J12" s="22">
        <v>-0.27124773960216997</v>
      </c>
      <c r="K12" s="22">
        <v>-0.30744336569579289</v>
      </c>
      <c r="L12" s="22">
        <v>-0.33821376281112736</v>
      </c>
      <c r="M12" s="22">
        <v>-0.35762483130904182</v>
      </c>
      <c r="N12" s="22">
        <v>-0.34986945169712796</v>
      </c>
      <c r="O12" s="22">
        <v>-0.34096692111959287</v>
      </c>
      <c r="P12" s="22">
        <v>-0.33374689826302728</v>
      </c>
      <c r="Q12" s="22">
        <v>-0.32566585956416466</v>
      </c>
      <c r="R12" s="22">
        <v>-0.31715976331360946</v>
      </c>
      <c r="S12" s="22">
        <v>-0.30982658959537573</v>
      </c>
      <c r="T12" s="22">
        <v>-0.30282485875706217</v>
      </c>
      <c r="U12" s="22">
        <v>-0.29723756906077348</v>
      </c>
      <c r="V12" s="22">
        <v>-0.29004329004329005</v>
      </c>
      <c r="W12" s="22">
        <v>-0.28389830508474578</v>
      </c>
      <c r="X12" s="22">
        <v>-0.27800829875518673</v>
      </c>
      <c r="Y12" s="22">
        <v>-0.2733739837398374</v>
      </c>
      <c r="Z12" s="22">
        <v>-0.26792828685258963</v>
      </c>
      <c r="AA12" s="22">
        <v>-0.26197458455522971</v>
      </c>
      <c r="AB12" s="22">
        <v>-0.25695110258868648</v>
      </c>
      <c r="AC12" s="22">
        <v>-0.25211665098777047</v>
      </c>
      <c r="AD12" s="22">
        <v>-0.24838411819021236</v>
      </c>
      <c r="AE12" s="22">
        <v>-0.24319419237749546</v>
      </c>
      <c r="AF12" s="22">
        <v>-0.20458015267175572</v>
      </c>
      <c r="AG12" s="22">
        <v>-8.3373462948756067</v>
      </c>
    </row>
    <row r="13" spans="1:33" x14ac:dyDescent="0.2">
      <c r="A13" s="24">
        <v>63</v>
      </c>
      <c r="B13" s="22">
        <v>-0.14285714285714285</v>
      </c>
      <c r="C13" s="22">
        <v>-0.18181818181818182</v>
      </c>
      <c r="D13" s="22">
        <v>-0.17333333333333334</v>
      </c>
      <c r="E13" s="22">
        <v>-0.15865384615384615</v>
      </c>
      <c r="F13" s="22">
        <v>-0.16666666666666666</v>
      </c>
      <c r="G13" s="22">
        <v>-0.16060606060606061</v>
      </c>
      <c r="H13" s="22">
        <v>-0.15897435897435896</v>
      </c>
      <c r="I13" s="22">
        <v>-0.16814159292035399</v>
      </c>
      <c r="J13" s="22">
        <v>-0.20784313725490197</v>
      </c>
      <c r="K13" s="22">
        <v>-0.24475524475524477</v>
      </c>
      <c r="L13" s="22">
        <v>-0.27301587301587299</v>
      </c>
      <c r="M13" s="22">
        <v>-0.29768786127167629</v>
      </c>
      <c r="N13" s="22">
        <v>-0.29444444444444445</v>
      </c>
      <c r="O13" s="22">
        <v>-0.2872628726287263</v>
      </c>
      <c r="P13" s="22">
        <v>-0.28042328042328041</v>
      </c>
      <c r="Q13" s="22">
        <v>-0.27390180878552972</v>
      </c>
      <c r="R13" s="22">
        <v>-0.26767676767676768</v>
      </c>
      <c r="S13" s="22">
        <v>-0.2617283950617284</v>
      </c>
      <c r="T13" s="22">
        <v>-0.2560386473429952</v>
      </c>
      <c r="U13" s="22">
        <v>-0.25059101654846333</v>
      </c>
      <c r="V13" s="22">
        <v>-0.24537037037037038</v>
      </c>
      <c r="W13" s="22">
        <v>-0.24208144796380091</v>
      </c>
      <c r="X13" s="22">
        <v>-0.23725055432372505</v>
      </c>
      <c r="Y13" s="22">
        <v>-0.2326086956521739</v>
      </c>
      <c r="Z13" s="22">
        <v>-0.22814498933901919</v>
      </c>
      <c r="AA13" s="22">
        <v>-0.22384937238493724</v>
      </c>
      <c r="AB13" s="22">
        <v>-0.21971252566735114</v>
      </c>
      <c r="AC13" s="22">
        <v>-0.21370967741935484</v>
      </c>
      <c r="AD13" s="22">
        <v>-0.20990099009900989</v>
      </c>
      <c r="AE13" s="22">
        <v>-0.20622568093385213</v>
      </c>
      <c r="AF13" s="22">
        <v>-0.17405582922824303</v>
      </c>
      <c r="AG13" s="22">
        <v>-6.939330665921414</v>
      </c>
    </row>
    <row r="14" spans="1:33" x14ac:dyDescent="0.2">
      <c r="A14" s="24">
        <v>66</v>
      </c>
      <c r="B14" s="22">
        <v>-0.125</v>
      </c>
      <c r="C14" s="22">
        <v>-0.10714285714285714</v>
      </c>
      <c r="D14" s="22">
        <v>-8.3333333333333329E-2</v>
      </c>
      <c r="E14" s="22">
        <v>-6.0606060606060608E-2</v>
      </c>
      <c r="F14" s="22">
        <v>-7.9545454545454544E-2</v>
      </c>
      <c r="G14" s="22">
        <v>-6.4814814814814811E-2</v>
      </c>
      <c r="H14" s="22">
        <v>-7.8125E-2</v>
      </c>
      <c r="I14" s="22">
        <v>-6.7567567567567571E-2</v>
      </c>
      <c r="J14" s="22">
        <v>-0.10119047619047619</v>
      </c>
      <c r="K14" s="22">
        <v>-0.11170212765957446</v>
      </c>
      <c r="L14" s="22">
        <v>-0.12135922330097088</v>
      </c>
      <c r="M14" s="22">
        <v>-0.13596491228070176</v>
      </c>
      <c r="N14" s="22">
        <v>-0.13025210084033614</v>
      </c>
      <c r="O14" s="22">
        <v>-0.12704918032786885</v>
      </c>
      <c r="P14" s="22">
        <v>-0.124</v>
      </c>
      <c r="Q14" s="22">
        <v>-0.12109375</v>
      </c>
      <c r="R14" s="22">
        <v>-0.1183206106870229</v>
      </c>
      <c r="S14" s="22">
        <v>-0.11567164179104478</v>
      </c>
      <c r="T14" s="22">
        <v>-0.11313868613138686</v>
      </c>
      <c r="U14" s="22">
        <v>-0.11071428571428571</v>
      </c>
      <c r="V14" s="22">
        <v>-0.10839160839160839</v>
      </c>
      <c r="W14" s="22">
        <v>-0.10616438356164383</v>
      </c>
      <c r="X14" s="22">
        <v>-0.1040268456375839</v>
      </c>
      <c r="Y14" s="22">
        <v>-0.10197368421052631</v>
      </c>
      <c r="Z14" s="22">
        <v>-0.1</v>
      </c>
      <c r="AA14" s="22">
        <v>-9.8101265822784806E-2</v>
      </c>
      <c r="AB14" s="22">
        <v>-9.627329192546584E-2</v>
      </c>
      <c r="AC14" s="22">
        <v>-9.451219512195122E-2</v>
      </c>
      <c r="AD14" s="22">
        <v>-9.2814371257485026E-2</v>
      </c>
      <c r="AE14" s="22">
        <v>-9.1176470588235289E-2</v>
      </c>
      <c r="AF14" s="22">
        <v>-7.2139303482587069E-2</v>
      </c>
      <c r="AG14" s="22">
        <v>-3.162165502933628</v>
      </c>
    </row>
    <row r="15" spans="1:33" x14ac:dyDescent="0.2">
      <c r="A15" s="24" t="s">
        <v>26</v>
      </c>
      <c r="B15" s="22">
        <v>-2.4334623298902835</v>
      </c>
      <c r="C15" s="22">
        <v>-2.4275025460716377</v>
      </c>
      <c r="D15" s="22">
        <v>-2.3932682174169395</v>
      </c>
      <c r="E15" s="22">
        <v>-2.3621797854888085</v>
      </c>
      <c r="F15" s="22">
        <v>-2.4271197661339645</v>
      </c>
      <c r="G15" s="22">
        <v>-2.5347305705432492</v>
      </c>
      <c r="H15" s="22">
        <v>-2.748833234917762</v>
      </c>
      <c r="I15" s="22">
        <v>-3.0182363977766196</v>
      </c>
      <c r="J15" s="22">
        <v>-3.3671383054007471</v>
      </c>
      <c r="K15" s="22">
        <v>-3.5992665960891941</v>
      </c>
      <c r="L15" s="22">
        <v>-3.7327566971643504</v>
      </c>
      <c r="M15" s="22">
        <v>-3.7631331933816003</v>
      </c>
      <c r="N15" s="22">
        <v>-3.6606254100323592</v>
      </c>
      <c r="O15" s="22">
        <v>-3.5567594497392032</v>
      </c>
      <c r="P15" s="22">
        <v>-3.4603162186263487</v>
      </c>
      <c r="Q15" s="22">
        <v>-3.3670848178413531</v>
      </c>
      <c r="R15" s="22">
        <v>-3.2791380366566019</v>
      </c>
      <c r="S15" s="22">
        <v>-3.1952723896239097</v>
      </c>
      <c r="T15" s="22">
        <v>-3.1160062580347616</v>
      </c>
      <c r="U15" s="22">
        <v>-3.0417831009873968</v>
      </c>
      <c r="V15" s="22">
        <v>-2.9693688991933906</v>
      </c>
      <c r="W15" s="22">
        <v>-2.9033087350399218</v>
      </c>
      <c r="X15" s="22">
        <v>-2.8373832378544535</v>
      </c>
      <c r="Y15" s="22">
        <v>-2.7758414217868821</v>
      </c>
      <c r="Z15" s="22">
        <v>-2.7158085475787637</v>
      </c>
      <c r="AA15" s="22">
        <v>-2.6580466873598332</v>
      </c>
      <c r="AB15" s="22">
        <v>-2.6036234546464967</v>
      </c>
      <c r="AC15" s="22">
        <v>-2.5486467972045461</v>
      </c>
      <c r="AD15" s="22">
        <v>-2.4993302783139453</v>
      </c>
      <c r="AE15" s="22">
        <v>-2.4494817667825783</v>
      </c>
      <c r="AF15" s="22">
        <v>-2.0300777545678401</v>
      </c>
      <c r="AG15" s="22">
        <v>-90.475530902145749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7A77-7F3B-0E45-B674-678807ABFF0F}">
  <dimension ref="A1:AG13"/>
  <sheetViews>
    <sheetView workbookViewId="0">
      <selection sqref="A1:XFD13"/>
    </sheetView>
  </sheetViews>
  <sheetFormatPr baseColWidth="10" defaultRowHeight="16" x14ac:dyDescent="0.2"/>
  <cols>
    <col min="1" max="1" width="21.83203125" style="18" customWidth="1"/>
    <col min="2" max="3" width="14.5" style="18" bestFit="1" customWidth="1"/>
    <col min="4" max="7" width="15.5" style="18" bestFit="1" customWidth="1"/>
    <col min="8" max="13" width="17.1640625" style="18" bestFit="1" customWidth="1"/>
    <col min="14" max="20" width="15.5" style="18" bestFit="1" customWidth="1"/>
    <col min="21" max="32" width="14.5" style="18" bestFit="1" customWidth="1"/>
    <col min="33" max="33" width="19.5" style="18" bestFit="1" customWidth="1"/>
    <col min="34" max="16384" width="10.83203125" style="18"/>
  </cols>
  <sheetData>
    <row r="1" spans="1:33" customFormat="1" x14ac:dyDescent="0.2">
      <c r="A1" s="23" t="s">
        <v>36</v>
      </c>
      <c r="B1" s="23" t="s">
        <v>27</v>
      </c>
    </row>
    <row r="2" spans="1:33" customFormat="1" x14ac:dyDescent="0.2">
      <c r="A2" s="23" t="s">
        <v>25</v>
      </c>
      <c r="B2">
        <v>2500</v>
      </c>
      <c r="C2">
        <v>7500</v>
      </c>
      <c r="D2">
        <v>12500</v>
      </c>
      <c r="E2">
        <v>17500</v>
      </c>
      <c r="F2">
        <v>22500</v>
      </c>
      <c r="G2">
        <v>27500</v>
      </c>
      <c r="H2">
        <v>32500</v>
      </c>
      <c r="I2">
        <v>37500</v>
      </c>
      <c r="J2">
        <v>42500</v>
      </c>
      <c r="K2">
        <v>47500</v>
      </c>
      <c r="L2">
        <v>52500</v>
      </c>
      <c r="M2">
        <v>57500</v>
      </c>
      <c r="N2">
        <v>62500</v>
      </c>
      <c r="O2">
        <v>67500</v>
      </c>
      <c r="P2">
        <v>72500</v>
      </c>
      <c r="Q2">
        <v>77500</v>
      </c>
      <c r="R2">
        <v>82500</v>
      </c>
      <c r="S2">
        <v>87500</v>
      </c>
      <c r="T2">
        <v>92500</v>
      </c>
      <c r="U2">
        <v>97500</v>
      </c>
      <c r="V2">
        <v>102500</v>
      </c>
      <c r="W2">
        <v>107500</v>
      </c>
      <c r="X2">
        <v>112500</v>
      </c>
      <c r="Y2">
        <v>117500</v>
      </c>
      <c r="Z2">
        <v>122500</v>
      </c>
      <c r="AA2">
        <v>127500</v>
      </c>
      <c r="AB2">
        <v>132500</v>
      </c>
      <c r="AC2">
        <v>137500</v>
      </c>
      <c r="AD2">
        <v>142500</v>
      </c>
      <c r="AE2">
        <v>147500</v>
      </c>
      <c r="AF2">
        <v>200000</v>
      </c>
      <c r="AG2" t="s">
        <v>26</v>
      </c>
    </row>
    <row r="3" spans="1:33" customFormat="1" x14ac:dyDescent="0.2">
      <c r="A3" s="24">
        <v>23</v>
      </c>
      <c r="B3" s="22">
        <v>-0.32596685082872928</v>
      </c>
      <c r="C3" s="22">
        <v>-0.3235294117647059</v>
      </c>
      <c r="D3" s="22">
        <v>-0.32323788546255505</v>
      </c>
      <c r="E3" s="22">
        <v>-0.3245476003147128</v>
      </c>
      <c r="F3" s="22">
        <v>-0.3507645259938838</v>
      </c>
      <c r="G3" s="22">
        <v>-0.38719359679839921</v>
      </c>
      <c r="H3" s="22">
        <v>-0.42061812023708722</v>
      </c>
      <c r="I3" s="22">
        <v>-0.44845928099779897</v>
      </c>
      <c r="J3" s="22">
        <v>-0.46691655801825294</v>
      </c>
      <c r="K3" s="22">
        <v>-0.46987410071942448</v>
      </c>
      <c r="L3" s="22">
        <v>-0.46328720700367126</v>
      </c>
      <c r="M3" s="22">
        <v>-0.4511470985155196</v>
      </c>
      <c r="N3" s="22">
        <v>-0.43603439291297552</v>
      </c>
      <c r="O3" s="22">
        <v>-0.42174899193548387</v>
      </c>
      <c r="P3" s="22">
        <v>-0.4084696119111545</v>
      </c>
      <c r="Q3" s="22">
        <v>-0.39590726283416133</v>
      </c>
      <c r="R3" s="22">
        <v>-0.38418273645546375</v>
      </c>
      <c r="S3" s="22">
        <v>-0.37304948729380294</v>
      </c>
      <c r="T3" s="22">
        <v>-0.36262188515709642</v>
      </c>
      <c r="U3" s="22">
        <v>-0.35289778714436248</v>
      </c>
      <c r="V3" s="22">
        <v>-0.34335248256052525</v>
      </c>
      <c r="W3" s="22">
        <v>-0.33463229416466828</v>
      </c>
      <c r="X3" s="22">
        <v>-0.32602766413403467</v>
      </c>
      <c r="Y3" s="22">
        <v>-0.3181645449363481</v>
      </c>
      <c r="Z3" s="22">
        <v>-0.31036721068249257</v>
      </c>
      <c r="AA3" s="22">
        <v>-0.30324157913799349</v>
      </c>
      <c r="AB3" s="22">
        <v>-0.29614227570341534</v>
      </c>
      <c r="AC3" s="22">
        <v>-0.28965576889811451</v>
      </c>
      <c r="AD3" s="22">
        <v>-0.28316412859560069</v>
      </c>
      <c r="AE3" s="22">
        <v>-0.27711541645967874</v>
      </c>
      <c r="AF3" s="22">
        <v>-0.22617921340721719</v>
      </c>
      <c r="AG3" s="22">
        <v>-11.198496970979335</v>
      </c>
    </row>
    <row r="4" spans="1:33" customFormat="1" x14ac:dyDescent="0.2">
      <c r="A4" s="24">
        <v>28</v>
      </c>
      <c r="B4" s="22">
        <v>-0.3108974358974359</v>
      </c>
      <c r="C4" s="22">
        <v>-0.30851063829787234</v>
      </c>
      <c r="D4" s="22">
        <v>-0.30891719745222929</v>
      </c>
      <c r="E4" s="22">
        <v>-0.30937215650591449</v>
      </c>
      <c r="F4" s="22">
        <v>-0.32355021216407354</v>
      </c>
      <c r="G4" s="22">
        <v>-0.3582995951417004</v>
      </c>
      <c r="H4" s="22">
        <v>-0.39402838962310327</v>
      </c>
      <c r="I4" s="22">
        <v>-0.42536047497879559</v>
      </c>
      <c r="J4" s="22">
        <v>-0.45054327463469462</v>
      </c>
      <c r="K4" s="22">
        <v>-0.45926052721670663</v>
      </c>
      <c r="L4" s="22">
        <v>-0.45645886889460152</v>
      </c>
      <c r="M4" s="22">
        <v>-0.44548525798525801</v>
      </c>
      <c r="N4" s="22">
        <v>-0.43177098783743695</v>
      </c>
      <c r="O4" s="22">
        <v>-0.41824712643678164</v>
      </c>
      <c r="P4" s="22">
        <v>-0.40526609083310117</v>
      </c>
      <c r="Q4" s="22">
        <v>-0.39332071389940509</v>
      </c>
      <c r="R4" s="22">
        <v>-0.38222163865546216</v>
      </c>
      <c r="S4" s="22">
        <v>-0.37158539698749044</v>
      </c>
      <c r="T4" s="22">
        <v>-0.36127670144063589</v>
      </c>
      <c r="U4" s="22">
        <v>-0.35175332527206771</v>
      </c>
      <c r="V4" s="22">
        <v>-0.3427191328934967</v>
      </c>
      <c r="W4" s="22">
        <v>-0.33429030776297658</v>
      </c>
      <c r="X4" s="22">
        <v>-0.32612592426618864</v>
      </c>
      <c r="Y4" s="22">
        <v>-0.31813210848643919</v>
      </c>
      <c r="Z4" s="22">
        <v>-0.31072420422986541</v>
      </c>
      <c r="AA4" s="22">
        <v>-0.3036534446764092</v>
      </c>
      <c r="AB4" s="22">
        <v>-0.29704081632653062</v>
      </c>
      <c r="AC4" s="22">
        <v>-0.29057696146935519</v>
      </c>
      <c r="AD4" s="22">
        <v>-0.28419304415787416</v>
      </c>
      <c r="AE4" s="22">
        <v>-0.27826669217524391</v>
      </c>
      <c r="AF4" s="22">
        <v>-0.22819265767179164</v>
      </c>
      <c r="AG4" s="22">
        <v>-10.980041304270937</v>
      </c>
    </row>
    <row r="5" spans="1:33" customFormat="1" x14ac:dyDescent="0.2">
      <c r="A5" s="24">
        <v>33</v>
      </c>
      <c r="B5" s="22">
        <v>-0.2932330827067669</v>
      </c>
      <c r="C5" s="22">
        <v>-0.29499999999999998</v>
      </c>
      <c r="D5" s="22">
        <v>-0.29521674140508219</v>
      </c>
      <c r="E5" s="22">
        <v>-0.29433760683760685</v>
      </c>
      <c r="F5" s="22">
        <v>-0.29983388704318936</v>
      </c>
      <c r="G5" s="22">
        <v>-0.32880434782608697</v>
      </c>
      <c r="H5" s="22">
        <v>-0.3660919540229885</v>
      </c>
      <c r="I5" s="22">
        <v>-0.40039840637450197</v>
      </c>
      <c r="J5" s="22">
        <v>-0.429010989010989</v>
      </c>
      <c r="K5" s="22">
        <v>-0.44550517104216386</v>
      </c>
      <c r="L5" s="22">
        <v>-0.44684014869888478</v>
      </c>
      <c r="M5" s="22">
        <v>-0.4382540809084457</v>
      </c>
      <c r="N5" s="22">
        <v>-0.42499141778235494</v>
      </c>
      <c r="O5" s="22">
        <v>-0.41211717709720375</v>
      </c>
      <c r="P5" s="22">
        <v>-0.40032310177705976</v>
      </c>
      <c r="Q5" s="22">
        <v>-0.38869701726844585</v>
      </c>
      <c r="R5" s="22">
        <v>-0.37789987789987789</v>
      </c>
      <c r="S5" s="22">
        <v>-0.3676863676863677</v>
      </c>
      <c r="T5" s="22">
        <v>-0.35811397165172115</v>
      </c>
      <c r="U5" s="22">
        <v>-0.34892897406989853</v>
      </c>
      <c r="V5" s="22">
        <v>-0.34020335256938722</v>
      </c>
      <c r="W5" s="22">
        <v>-0.33217158176943701</v>
      </c>
      <c r="X5" s="22">
        <v>-0.32408376963350788</v>
      </c>
      <c r="Y5" s="22">
        <v>-0.31654308361032985</v>
      </c>
      <c r="Z5" s="22">
        <v>-0.30934532733633185</v>
      </c>
      <c r="AA5" s="22">
        <v>-0.30254154447702836</v>
      </c>
      <c r="AB5" s="22">
        <v>-0.29595983743724602</v>
      </c>
      <c r="AC5" s="22">
        <v>-0.28965839962564344</v>
      </c>
      <c r="AD5" s="22">
        <v>-0.2838487972508591</v>
      </c>
      <c r="AE5" s="22">
        <v>-0.27789001122334456</v>
      </c>
      <c r="AF5" s="22">
        <v>-0.22892011834319526</v>
      </c>
      <c r="AG5" s="22">
        <v>-10.712450144385949</v>
      </c>
    </row>
    <row r="6" spans="1:33" customFormat="1" x14ac:dyDescent="0.2">
      <c r="A6" s="24">
        <v>38</v>
      </c>
      <c r="B6" s="22">
        <v>-0.28378378378378377</v>
      </c>
      <c r="C6" s="22">
        <v>-0.28143712574850299</v>
      </c>
      <c r="D6" s="22">
        <v>-0.27827648114901254</v>
      </c>
      <c r="E6" s="22">
        <v>-0.27948717948717949</v>
      </c>
      <c r="F6" s="22">
        <v>-0.2788844621513944</v>
      </c>
      <c r="G6" s="22">
        <v>-0.2982885085574572</v>
      </c>
      <c r="H6" s="22">
        <v>-0.33448275862068966</v>
      </c>
      <c r="I6" s="22">
        <v>-0.37126642771804064</v>
      </c>
      <c r="J6" s="22">
        <v>-0.40458618871903007</v>
      </c>
      <c r="K6" s="22">
        <v>-0.42826704545454547</v>
      </c>
      <c r="L6" s="22">
        <v>-0.4351363236587511</v>
      </c>
      <c r="M6" s="22">
        <v>-0.42943886097152428</v>
      </c>
      <c r="N6" s="22">
        <v>-0.41690312119983786</v>
      </c>
      <c r="O6" s="22">
        <v>-0.40476190476190477</v>
      </c>
      <c r="P6" s="22">
        <v>-0.3934583014537108</v>
      </c>
      <c r="Q6" s="22">
        <v>-0.38262648809523808</v>
      </c>
      <c r="R6" s="22">
        <v>-0.37237509051412021</v>
      </c>
      <c r="S6" s="22">
        <v>-0.36265867418899861</v>
      </c>
      <c r="T6" s="22">
        <v>-0.35343642611683851</v>
      </c>
      <c r="U6" s="22">
        <v>-0.34467158176943702</v>
      </c>
      <c r="V6" s="22">
        <v>-0.3364409551848217</v>
      </c>
      <c r="W6" s="22">
        <v>-0.3284893005429575</v>
      </c>
      <c r="X6" s="22">
        <v>-0.32090483619344773</v>
      </c>
      <c r="Y6" s="22">
        <v>-0.31366270204330587</v>
      </c>
      <c r="Z6" s="22">
        <v>-0.30674023262749778</v>
      </c>
      <c r="AA6" s="22">
        <v>-0.30011672016340823</v>
      </c>
      <c r="AB6" s="22">
        <v>-0.29385714285714287</v>
      </c>
      <c r="AC6" s="22">
        <v>-0.28777280358142138</v>
      </c>
      <c r="AD6" s="22">
        <v>-0.28193530701754388</v>
      </c>
      <c r="AE6" s="22">
        <v>-0.27632993014508328</v>
      </c>
      <c r="AF6" s="22">
        <v>-0.22870802757393818</v>
      </c>
      <c r="AG6" s="22">
        <v>-10.409184692050568</v>
      </c>
    </row>
    <row r="7" spans="1:33" customFormat="1" x14ac:dyDescent="0.2">
      <c r="A7" s="24">
        <v>43</v>
      </c>
      <c r="B7" s="22">
        <v>-0.2722222222222222</v>
      </c>
      <c r="C7" s="22">
        <v>-0.26296296296296295</v>
      </c>
      <c r="D7" s="22">
        <v>-0.2616407982261641</v>
      </c>
      <c r="E7" s="22">
        <v>-0.26228209191759111</v>
      </c>
      <c r="F7" s="22">
        <v>-0.26199261992619927</v>
      </c>
      <c r="G7" s="22">
        <v>-0.26961770623742454</v>
      </c>
      <c r="H7" s="22">
        <v>-0.30110732538330492</v>
      </c>
      <c r="I7" s="22">
        <v>-0.34070796460176989</v>
      </c>
      <c r="J7" s="22">
        <v>-0.37760416666666669</v>
      </c>
      <c r="K7" s="22">
        <v>-0.40652300524170065</v>
      </c>
      <c r="L7" s="22">
        <v>-0.42099625066952329</v>
      </c>
      <c r="M7" s="22">
        <v>-0.41810783316378436</v>
      </c>
      <c r="N7" s="22">
        <v>-0.40689655172413791</v>
      </c>
      <c r="O7" s="22">
        <v>-0.39559386973180077</v>
      </c>
      <c r="P7" s="22">
        <v>-0.38472286911970188</v>
      </c>
      <c r="Q7" s="22">
        <v>-0.3746031746031746</v>
      </c>
      <c r="R7" s="22">
        <v>-0.36528268551236748</v>
      </c>
      <c r="S7" s="22">
        <v>-0.35572782084409993</v>
      </c>
      <c r="T7" s="22">
        <v>-0.34705882352941175</v>
      </c>
      <c r="U7" s="22">
        <v>-0.33866338663386636</v>
      </c>
      <c r="V7" s="22">
        <v>-0.33079695634761713</v>
      </c>
      <c r="W7" s="22">
        <v>-0.32355242566510173</v>
      </c>
      <c r="X7" s="22">
        <v>-0.31599081866870699</v>
      </c>
      <c r="Y7" s="22">
        <v>-0.30913173652694609</v>
      </c>
      <c r="Z7" s="22">
        <v>-0.30245331380446722</v>
      </c>
      <c r="AA7" s="22">
        <v>-0.2961634994621728</v>
      </c>
      <c r="AB7" s="22">
        <v>-0.29002808988764045</v>
      </c>
      <c r="AC7" s="22">
        <v>-0.2842395044735031</v>
      </c>
      <c r="AD7" s="22">
        <v>-0.27892074198988198</v>
      </c>
      <c r="AE7" s="22">
        <v>-0.2732385047965597</v>
      </c>
      <c r="AF7" s="22">
        <v>-0.22717271727172716</v>
      </c>
      <c r="AG7" s="22">
        <v>-10.0560024378122</v>
      </c>
    </row>
    <row r="8" spans="1:33" customFormat="1" x14ac:dyDescent="0.2">
      <c r="A8" s="24">
        <v>48</v>
      </c>
      <c r="B8" s="22">
        <v>-0.24637681159420291</v>
      </c>
      <c r="C8" s="22">
        <v>-0.24401913875598086</v>
      </c>
      <c r="D8" s="22">
        <v>-0.24428571428571427</v>
      </c>
      <c r="E8" s="22">
        <v>-0.24489795918367346</v>
      </c>
      <c r="F8" s="22">
        <v>-0.24405705229793978</v>
      </c>
      <c r="G8" s="22">
        <v>-0.24417098445595856</v>
      </c>
      <c r="H8" s="22">
        <v>-0.26564215148188802</v>
      </c>
      <c r="I8" s="22">
        <v>-0.3056083650190114</v>
      </c>
      <c r="J8" s="22">
        <v>-0.34605704697986578</v>
      </c>
      <c r="K8" s="22">
        <v>-0.37846961740435109</v>
      </c>
      <c r="L8" s="22">
        <v>-0.40198087431693991</v>
      </c>
      <c r="M8" s="22">
        <v>-0.40393294648613798</v>
      </c>
      <c r="N8" s="22">
        <v>-0.39319175515302934</v>
      </c>
      <c r="O8" s="22">
        <v>-0.38267477203647415</v>
      </c>
      <c r="P8" s="22">
        <v>-0.37270574304322085</v>
      </c>
      <c r="Q8" s="22">
        <v>-0.36303344867358706</v>
      </c>
      <c r="R8" s="22">
        <v>-0.35404949381327333</v>
      </c>
      <c r="S8" s="22">
        <v>-0.34549945115257957</v>
      </c>
      <c r="T8" s="22">
        <v>-0.33717193358328867</v>
      </c>
      <c r="U8" s="22">
        <v>-0.32940868655154371</v>
      </c>
      <c r="V8" s="22">
        <v>-0.32199488491048595</v>
      </c>
      <c r="W8" s="22">
        <v>-0.31474999999999997</v>
      </c>
      <c r="X8" s="22">
        <v>-0.30797455968688847</v>
      </c>
      <c r="Y8" s="22">
        <v>-0.30148467432950193</v>
      </c>
      <c r="Z8" s="22">
        <v>-0.29512423816221284</v>
      </c>
      <c r="AA8" s="22">
        <v>-0.28915939366100135</v>
      </c>
      <c r="AB8" s="22">
        <v>-0.28375337533753375</v>
      </c>
      <c r="AC8" s="22">
        <v>-0.27780229479258606</v>
      </c>
      <c r="AD8" s="22">
        <v>-0.27251082251082254</v>
      </c>
      <c r="AE8" s="22">
        <v>-0.2673036093418259</v>
      </c>
      <c r="AF8" s="22">
        <v>-0.22322695035460993</v>
      </c>
      <c r="AG8" s="22">
        <v>-9.6023187493561295</v>
      </c>
    </row>
    <row r="9" spans="1:33" customFormat="1" x14ac:dyDescent="0.2">
      <c r="A9" s="24">
        <v>53</v>
      </c>
      <c r="B9" s="22">
        <v>-0.23</v>
      </c>
      <c r="C9" s="22">
        <v>-0.2251655629139073</v>
      </c>
      <c r="D9" s="22">
        <v>-0.22440944881889763</v>
      </c>
      <c r="E9" s="22">
        <v>-0.22535211267605634</v>
      </c>
      <c r="F9" s="22">
        <v>-0.22319474835886213</v>
      </c>
      <c r="G9" s="22">
        <v>-0.22321428571428573</v>
      </c>
      <c r="H9" s="22">
        <v>-0.23071104387291982</v>
      </c>
      <c r="I9" s="22">
        <v>-0.26736566186107469</v>
      </c>
      <c r="J9" s="22">
        <v>-0.31213872832369943</v>
      </c>
      <c r="K9" s="22">
        <v>-0.34746639089968978</v>
      </c>
      <c r="L9" s="22">
        <v>-0.37546816479400746</v>
      </c>
      <c r="M9" s="22">
        <v>-0.38548951048951047</v>
      </c>
      <c r="N9" s="22">
        <v>-0.37627118644067797</v>
      </c>
      <c r="O9" s="22">
        <v>-0.36633663366336633</v>
      </c>
      <c r="P9" s="22">
        <v>-0.35720032180209171</v>
      </c>
      <c r="Q9" s="22">
        <v>-0.34823529411764703</v>
      </c>
      <c r="R9" s="22">
        <v>-0.33996937212863704</v>
      </c>
      <c r="S9" s="22">
        <v>-0.33183856502242154</v>
      </c>
      <c r="T9" s="22">
        <v>-0.32432432432432434</v>
      </c>
      <c r="U9" s="22">
        <v>-0.31691648822269808</v>
      </c>
      <c r="V9" s="22">
        <v>-0.31005586592178769</v>
      </c>
      <c r="W9" s="22">
        <v>-0.30327868852459017</v>
      </c>
      <c r="X9" s="22">
        <v>-0.29698996655518395</v>
      </c>
      <c r="Y9" s="22">
        <v>-0.29076620825147348</v>
      </c>
      <c r="Z9" s="22">
        <v>-0.28498074454428757</v>
      </c>
      <c r="AA9" s="22">
        <v>-0.27924528301886792</v>
      </c>
      <c r="AB9" s="22">
        <v>-0.27390499691548426</v>
      </c>
      <c r="AC9" s="22">
        <v>-0.26860254083484575</v>
      </c>
      <c r="AD9" s="22">
        <v>-0.26365795724465557</v>
      </c>
      <c r="AE9" s="22">
        <v>-0.25874125874125875</v>
      </c>
      <c r="AF9" s="22">
        <v>-0.21690278456277479</v>
      </c>
      <c r="AG9" s="22">
        <v>-9.078194139559983</v>
      </c>
    </row>
    <row r="10" spans="1:33" customFormat="1" x14ac:dyDescent="0.2">
      <c r="A10" s="24">
        <v>58</v>
      </c>
      <c r="B10" s="22">
        <v>-0.203125</v>
      </c>
      <c r="C10" s="22">
        <v>-0.19791666666666666</v>
      </c>
      <c r="D10" s="22">
        <v>-0.20061728395061729</v>
      </c>
      <c r="E10" s="22">
        <v>-0.20264317180616739</v>
      </c>
      <c r="F10" s="22">
        <v>-0.19863013698630136</v>
      </c>
      <c r="G10" s="22">
        <v>-0.19972067039106145</v>
      </c>
      <c r="H10" s="22">
        <v>-0.1990521327014218</v>
      </c>
      <c r="I10" s="22">
        <v>-0.22336065573770492</v>
      </c>
      <c r="J10" s="22">
        <v>-0.27124773960216997</v>
      </c>
      <c r="K10" s="22">
        <v>-0.30744336569579289</v>
      </c>
      <c r="L10" s="22">
        <v>-0.33821376281112736</v>
      </c>
      <c r="M10" s="22">
        <v>-0.35762483130904182</v>
      </c>
      <c r="N10" s="22">
        <v>-0.34986945169712796</v>
      </c>
      <c r="O10" s="22">
        <v>-0.34096692111959287</v>
      </c>
      <c r="P10" s="22">
        <v>-0.33374689826302728</v>
      </c>
      <c r="Q10" s="22">
        <v>-0.32566585956416466</v>
      </c>
      <c r="R10" s="22">
        <v>-0.31715976331360946</v>
      </c>
      <c r="S10" s="22">
        <v>-0.30982658959537573</v>
      </c>
      <c r="T10" s="22">
        <v>-0.30282485875706217</v>
      </c>
      <c r="U10" s="22">
        <v>-0.29723756906077348</v>
      </c>
      <c r="V10" s="22">
        <v>-0.29004329004329005</v>
      </c>
      <c r="W10" s="22">
        <v>-0.28389830508474578</v>
      </c>
      <c r="X10" s="22">
        <v>-0.27800829875518673</v>
      </c>
      <c r="Y10" s="22">
        <v>-0.2733739837398374</v>
      </c>
      <c r="Z10" s="22">
        <v>-0.26792828685258963</v>
      </c>
      <c r="AA10" s="22">
        <v>-0.26197458455522971</v>
      </c>
      <c r="AB10" s="22">
        <v>-0.25695110258868648</v>
      </c>
      <c r="AC10" s="22">
        <v>-0.25211665098777047</v>
      </c>
      <c r="AD10" s="22">
        <v>-0.24838411819021236</v>
      </c>
      <c r="AE10" s="22">
        <v>-0.24319419237749546</v>
      </c>
      <c r="AF10" s="22">
        <v>-0.20458015267175572</v>
      </c>
      <c r="AG10" s="22">
        <v>-8.3373462948756067</v>
      </c>
    </row>
    <row r="11" spans="1:33" customFormat="1" x14ac:dyDescent="0.2">
      <c r="A11" s="24">
        <v>63</v>
      </c>
      <c r="B11" s="22">
        <v>-0.14285714285714285</v>
      </c>
      <c r="C11" s="22">
        <v>-0.18181818181818182</v>
      </c>
      <c r="D11" s="22">
        <v>-0.17333333333333334</v>
      </c>
      <c r="E11" s="22">
        <v>-0.15865384615384615</v>
      </c>
      <c r="F11" s="22">
        <v>-0.16666666666666666</v>
      </c>
      <c r="G11" s="22">
        <v>-0.16060606060606061</v>
      </c>
      <c r="H11" s="22">
        <v>-0.15897435897435896</v>
      </c>
      <c r="I11" s="22">
        <v>-0.16814159292035399</v>
      </c>
      <c r="J11" s="22">
        <v>-0.20784313725490197</v>
      </c>
      <c r="K11" s="22">
        <v>-0.24475524475524477</v>
      </c>
      <c r="L11" s="22">
        <v>-0.27301587301587299</v>
      </c>
      <c r="M11" s="22">
        <v>-0.29768786127167629</v>
      </c>
      <c r="N11" s="22">
        <v>-0.29444444444444445</v>
      </c>
      <c r="O11" s="22">
        <v>-0.2872628726287263</v>
      </c>
      <c r="P11" s="22">
        <v>-0.28042328042328041</v>
      </c>
      <c r="Q11" s="22">
        <v>-0.27390180878552972</v>
      </c>
      <c r="R11" s="22">
        <v>-0.26767676767676768</v>
      </c>
      <c r="S11" s="22">
        <v>-0.2617283950617284</v>
      </c>
      <c r="T11" s="22">
        <v>-0.2560386473429952</v>
      </c>
      <c r="U11" s="22">
        <v>-0.25059101654846333</v>
      </c>
      <c r="V11" s="22">
        <v>-0.24537037037037038</v>
      </c>
      <c r="W11" s="22">
        <v>-0.24208144796380091</v>
      </c>
      <c r="X11" s="22">
        <v>-0.23725055432372505</v>
      </c>
      <c r="Y11" s="22">
        <v>-0.2326086956521739</v>
      </c>
      <c r="Z11" s="22">
        <v>-0.22814498933901919</v>
      </c>
      <c r="AA11" s="22">
        <v>-0.22384937238493724</v>
      </c>
      <c r="AB11" s="22">
        <v>-0.21971252566735114</v>
      </c>
      <c r="AC11" s="22">
        <v>-0.21370967741935484</v>
      </c>
      <c r="AD11" s="22">
        <v>-0.20990099009900989</v>
      </c>
      <c r="AE11" s="22">
        <v>-0.20622568093385213</v>
      </c>
      <c r="AF11" s="22">
        <v>-0.17405582922824303</v>
      </c>
      <c r="AG11" s="22">
        <v>-6.939330665921414</v>
      </c>
    </row>
    <row r="12" spans="1:33" customFormat="1" x14ac:dyDescent="0.2">
      <c r="A12" s="24">
        <v>66</v>
      </c>
      <c r="B12" s="22">
        <v>-0.125</v>
      </c>
      <c r="C12" s="22">
        <v>-0.10714285714285714</v>
      </c>
      <c r="D12" s="22">
        <v>-8.3333333333333329E-2</v>
      </c>
      <c r="E12" s="22">
        <v>-6.0606060606060608E-2</v>
      </c>
      <c r="F12" s="22">
        <v>-7.9545454545454544E-2</v>
      </c>
      <c r="G12" s="22">
        <v>-6.4814814814814811E-2</v>
      </c>
      <c r="H12" s="22">
        <v>-7.8125E-2</v>
      </c>
      <c r="I12" s="22">
        <v>-6.7567567567567571E-2</v>
      </c>
      <c r="J12" s="22">
        <v>-0.10119047619047619</v>
      </c>
      <c r="K12" s="22">
        <v>-0.11170212765957446</v>
      </c>
      <c r="L12" s="22">
        <v>-0.12135922330097088</v>
      </c>
      <c r="M12" s="22">
        <v>-0.13596491228070176</v>
      </c>
      <c r="N12" s="22">
        <v>-0.13025210084033614</v>
      </c>
      <c r="O12" s="22">
        <v>-0.12704918032786885</v>
      </c>
      <c r="P12" s="22">
        <v>-0.124</v>
      </c>
      <c r="Q12" s="22">
        <v>-0.12109375</v>
      </c>
      <c r="R12" s="22">
        <v>-0.1183206106870229</v>
      </c>
      <c r="S12" s="22">
        <v>-0.11567164179104478</v>
      </c>
      <c r="T12" s="22">
        <v>-0.11313868613138686</v>
      </c>
      <c r="U12" s="22">
        <v>-0.11071428571428571</v>
      </c>
      <c r="V12" s="22">
        <v>-0.10839160839160839</v>
      </c>
      <c r="W12" s="22">
        <v>-0.10616438356164383</v>
      </c>
      <c r="X12" s="22">
        <v>-0.1040268456375839</v>
      </c>
      <c r="Y12" s="22">
        <v>-0.10197368421052631</v>
      </c>
      <c r="Z12" s="22">
        <v>-0.1</v>
      </c>
      <c r="AA12" s="22">
        <v>-9.8101265822784806E-2</v>
      </c>
      <c r="AB12" s="22">
        <v>-9.627329192546584E-2</v>
      </c>
      <c r="AC12" s="22">
        <v>-9.451219512195122E-2</v>
      </c>
      <c r="AD12" s="22">
        <v>-9.2814371257485026E-2</v>
      </c>
      <c r="AE12" s="22">
        <v>-9.1176470588235289E-2</v>
      </c>
      <c r="AF12" s="22">
        <v>-7.2139303482587069E-2</v>
      </c>
      <c r="AG12" s="22">
        <v>-3.162165502933628</v>
      </c>
    </row>
    <row r="13" spans="1:33" customFormat="1" x14ac:dyDescent="0.2">
      <c r="A13" s="24" t="s">
        <v>26</v>
      </c>
      <c r="B13" s="22">
        <v>-2.4334623298902835</v>
      </c>
      <c r="C13" s="22">
        <v>-2.4275025460716377</v>
      </c>
      <c r="D13" s="22">
        <v>-2.3932682174169395</v>
      </c>
      <c r="E13" s="22">
        <v>-2.3621797854888085</v>
      </c>
      <c r="F13" s="22">
        <v>-2.4271197661339645</v>
      </c>
      <c r="G13" s="22">
        <v>-2.5347305705432492</v>
      </c>
      <c r="H13" s="22">
        <v>-2.748833234917762</v>
      </c>
      <c r="I13" s="22">
        <v>-3.0182363977766196</v>
      </c>
      <c r="J13" s="22">
        <v>-3.3671383054007471</v>
      </c>
      <c r="K13" s="22">
        <v>-3.5992665960891941</v>
      </c>
      <c r="L13" s="22">
        <v>-3.7327566971643504</v>
      </c>
      <c r="M13" s="22">
        <v>-3.7631331933816003</v>
      </c>
      <c r="N13" s="22">
        <v>-3.6606254100323592</v>
      </c>
      <c r="O13" s="22">
        <v>-3.5567594497392032</v>
      </c>
      <c r="P13" s="22">
        <v>-3.4603162186263487</v>
      </c>
      <c r="Q13" s="22">
        <v>-3.3670848178413531</v>
      </c>
      <c r="R13" s="22">
        <v>-3.2791380366566019</v>
      </c>
      <c r="S13" s="22">
        <v>-3.1952723896239097</v>
      </c>
      <c r="T13" s="22">
        <v>-3.1160062580347616</v>
      </c>
      <c r="U13" s="22">
        <v>-3.0417831009873968</v>
      </c>
      <c r="V13" s="22">
        <v>-2.9693688991933906</v>
      </c>
      <c r="W13" s="22">
        <v>-2.9033087350399218</v>
      </c>
      <c r="X13" s="22">
        <v>-2.8373832378544535</v>
      </c>
      <c r="Y13" s="22">
        <v>-2.7758414217868821</v>
      </c>
      <c r="Z13" s="22">
        <v>-2.7158085475787637</v>
      </c>
      <c r="AA13" s="22">
        <v>-2.6580466873598332</v>
      </c>
      <c r="AB13" s="22">
        <v>-2.6036234546464967</v>
      </c>
      <c r="AC13" s="22">
        <v>-2.5486467972045461</v>
      </c>
      <c r="AD13" s="22">
        <v>-2.4993302783139453</v>
      </c>
      <c r="AE13" s="22">
        <v>-2.4494817667825783</v>
      </c>
      <c r="AF13" s="22">
        <v>-2.0300777545678401</v>
      </c>
      <c r="AG13" s="22">
        <v>-90.475530902145749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1"/>
  <sheetViews>
    <sheetView workbookViewId="0">
      <selection activeCell="P1" sqref="P1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8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8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8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8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8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8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8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8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8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8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8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8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8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8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1994</v>
      </c>
      <c r="B33">
        <v>2500</v>
      </c>
      <c r="C33">
        <v>0.04</v>
      </c>
      <c r="D33">
        <v>2.5000000000000001E-2</v>
      </c>
      <c r="E33">
        <v>1740</v>
      </c>
      <c r="F33">
        <v>1420</v>
      </c>
      <c r="G33">
        <v>1740</v>
      </c>
      <c r="H33">
        <v>1290</v>
      </c>
    </row>
    <row r="34" spans="1:8" x14ac:dyDescent="0.2">
      <c r="A34">
        <v>1994</v>
      </c>
      <c r="B34">
        <v>7500</v>
      </c>
      <c r="C34">
        <v>0.04</v>
      </c>
      <c r="D34">
        <v>2.5000000000000001E-2</v>
      </c>
      <c r="E34">
        <v>5220</v>
      </c>
      <c r="F34">
        <v>4270</v>
      </c>
      <c r="G34">
        <v>5220</v>
      </c>
      <c r="H34">
        <v>3880</v>
      </c>
    </row>
    <row r="35" spans="1:8" x14ac:dyDescent="0.2">
      <c r="A35">
        <v>1994</v>
      </c>
      <c r="B35">
        <v>12500</v>
      </c>
      <c r="C35">
        <v>0.04</v>
      </c>
      <c r="D35">
        <v>2.5000000000000001E-2</v>
      </c>
      <c r="E35">
        <v>8710</v>
      </c>
      <c r="F35">
        <v>7130</v>
      </c>
      <c r="G35">
        <v>8710</v>
      </c>
      <c r="H35">
        <v>6480</v>
      </c>
    </row>
    <row r="36" spans="1:8" x14ac:dyDescent="0.2">
      <c r="A36">
        <v>1994</v>
      </c>
      <c r="B36">
        <v>17500</v>
      </c>
      <c r="C36">
        <v>0.04</v>
      </c>
      <c r="D36">
        <v>2.5000000000000001E-2</v>
      </c>
      <c r="E36">
        <v>12210</v>
      </c>
      <c r="F36">
        <v>9990</v>
      </c>
      <c r="G36">
        <v>12210</v>
      </c>
      <c r="H36">
        <v>9080</v>
      </c>
    </row>
    <row r="37" spans="1:8" x14ac:dyDescent="0.2">
      <c r="A37">
        <v>1994</v>
      </c>
      <c r="B37">
        <v>22500</v>
      </c>
      <c r="C37">
        <v>0.04</v>
      </c>
      <c r="D37">
        <v>2.5000000000000001E-2</v>
      </c>
      <c r="E37">
        <v>15690</v>
      </c>
      <c r="F37">
        <v>12550</v>
      </c>
      <c r="G37">
        <v>15690</v>
      </c>
      <c r="H37">
        <v>11410</v>
      </c>
    </row>
    <row r="38" spans="1:8" x14ac:dyDescent="0.2">
      <c r="A38">
        <v>1994</v>
      </c>
      <c r="B38">
        <v>27500</v>
      </c>
      <c r="C38">
        <v>0.04</v>
      </c>
      <c r="D38">
        <v>2.5000000000000001E-2</v>
      </c>
      <c r="E38">
        <v>19180</v>
      </c>
      <c r="F38">
        <v>14500</v>
      </c>
      <c r="G38">
        <v>19180</v>
      </c>
      <c r="H38">
        <v>13230</v>
      </c>
    </row>
    <row r="39" spans="1:8" x14ac:dyDescent="0.2">
      <c r="A39">
        <v>1994</v>
      </c>
      <c r="B39">
        <v>32500</v>
      </c>
      <c r="C39">
        <v>0.04</v>
      </c>
      <c r="D39">
        <v>2.5000000000000001E-2</v>
      </c>
      <c r="E39">
        <v>22670</v>
      </c>
      <c r="F39">
        <v>16110</v>
      </c>
      <c r="G39">
        <v>22670</v>
      </c>
      <c r="H39">
        <v>14770</v>
      </c>
    </row>
    <row r="40" spans="1:8" x14ac:dyDescent="0.2">
      <c r="A40">
        <v>1994</v>
      </c>
      <c r="B40">
        <v>37500</v>
      </c>
      <c r="C40">
        <v>0.04</v>
      </c>
      <c r="D40">
        <v>2.5000000000000001E-2</v>
      </c>
      <c r="E40">
        <v>25960</v>
      </c>
      <c r="F40">
        <v>17540</v>
      </c>
      <c r="G40">
        <v>25960</v>
      </c>
      <c r="H40">
        <v>16180</v>
      </c>
    </row>
    <row r="41" spans="1:8" x14ac:dyDescent="0.2">
      <c r="A41">
        <v>1994</v>
      </c>
      <c r="B41">
        <v>42500</v>
      </c>
      <c r="C41">
        <v>0.04</v>
      </c>
      <c r="D41">
        <v>2.5000000000000001E-2</v>
      </c>
      <c r="E41">
        <v>28590</v>
      </c>
      <c r="F41">
        <v>18880</v>
      </c>
      <c r="G41">
        <v>28590</v>
      </c>
      <c r="H41">
        <v>17520</v>
      </c>
    </row>
    <row r="42" spans="1:8" x14ac:dyDescent="0.2">
      <c r="A42">
        <v>1994</v>
      </c>
      <c r="B42">
        <v>47500</v>
      </c>
      <c r="C42">
        <v>0.04</v>
      </c>
      <c r="D42">
        <v>2.5000000000000001E-2</v>
      </c>
      <c r="E42">
        <v>30730</v>
      </c>
      <c r="F42">
        <v>20230</v>
      </c>
      <c r="G42">
        <v>30730</v>
      </c>
      <c r="H42">
        <v>18870</v>
      </c>
    </row>
    <row r="43" spans="1:8" x14ac:dyDescent="0.2">
      <c r="A43">
        <v>1994</v>
      </c>
      <c r="B43">
        <v>52500</v>
      </c>
      <c r="C43">
        <v>0.04</v>
      </c>
      <c r="D43">
        <v>2.5000000000000001E-2</v>
      </c>
      <c r="E43">
        <v>32510</v>
      </c>
      <c r="F43">
        <v>21570</v>
      </c>
      <c r="G43">
        <v>32510</v>
      </c>
      <c r="H43">
        <v>20210</v>
      </c>
    </row>
    <row r="44" spans="1:8" x14ac:dyDescent="0.2">
      <c r="A44">
        <v>1994</v>
      </c>
      <c r="B44">
        <v>57500</v>
      </c>
      <c r="C44">
        <v>0.04</v>
      </c>
      <c r="D44">
        <v>2.5000000000000001E-2</v>
      </c>
      <c r="E44">
        <v>34020</v>
      </c>
      <c r="F44">
        <v>22910</v>
      </c>
      <c r="G44">
        <v>34020</v>
      </c>
      <c r="H44">
        <v>21550</v>
      </c>
    </row>
    <row r="45" spans="1:8" x14ac:dyDescent="0.2">
      <c r="A45">
        <v>1994</v>
      </c>
      <c r="B45">
        <v>62500</v>
      </c>
      <c r="C45">
        <v>0.04</v>
      </c>
      <c r="D45">
        <v>2.5000000000000001E-2</v>
      </c>
      <c r="E45">
        <v>35360</v>
      </c>
      <c r="F45">
        <v>24240</v>
      </c>
      <c r="G45">
        <v>35360</v>
      </c>
      <c r="H45">
        <v>22880</v>
      </c>
    </row>
    <row r="46" spans="1:8" x14ac:dyDescent="0.2">
      <c r="A46">
        <v>1994</v>
      </c>
      <c r="B46">
        <v>67500</v>
      </c>
      <c r="C46">
        <v>0.04</v>
      </c>
      <c r="D46">
        <v>2.5000000000000001E-2</v>
      </c>
      <c r="E46">
        <v>36680</v>
      </c>
      <c r="F46">
        <v>25560</v>
      </c>
      <c r="G46">
        <v>36680</v>
      </c>
      <c r="H46">
        <v>24200</v>
      </c>
    </row>
    <row r="47" spans="1:8" x14ac:dyDescent="0.2">
      <c r="A47">
        <v>1994</v>
      </c>
      <c r="B47">
        <v>72500</v>
      </c>
      <c r="C47">
        <v>0.04</v>
      </c>
      <c r="D47">
        <v>2.5000000000000001E-2</v>
      </c>
      <c r="E47">
        <v>38000</v>
      </c>
      <c r="F47">
        <v>26880</v>
      </c>
      <c r="G47">
        <v>38000</v>
      </c>
      <c r="H47">
        <v>25520</v>
      </c>
    </row>
    <row r="48" spans="1:8" x14ac:dyDescent="0.2">
      <c r="A48">
        <v>1994</v>
      </c>
      <c r="B48">
        <v>77500</v>
      </c>
      <c r="C48">
        <v>0.04</v>
      </c>
      <c r="D48">
        <v>2.5000000000000001E-2</v>
      </c>
      <c r="E48">
        <v>39310</v>
      </c>
      <c r="F48">
        <v>28190</v>
      </c>
      <c r="G48">
        <v>39310</v>
      </c>
      <c r="H48">
        <v>26830</v>
      </c>
    </row>
    <row r="49" spans="1:8" x14ac:dyDescent="0.2">
      <c r="A49">
        <v>1994</v>
      </c>
      <c r="B49">
        <v>82500</v>
      </c>
      <c r="C49">
        <v>0.04</v>
      </c>
      <c r="D49">
        <v>2.5000000000000001E-2</v>
      </c>
      <c r="E49">
        <v>40630</v>
      </c>
      <c r="F49">
        <v>29510</v>
      </c>
      <c r="G49">
        <v>40630</v>
      </c>
      <c r="H49">
        <v>28150</v>
      </c>
    </row>
    <row r="50" spans="1:8" x14ac:dyDescent="0.2">
      <c r="A50">
        <v>1994</v>
      </c>
      <c r="B50">
        <v>87500</v>
      </c>
      <c r="C50">
        <v>0.04</v>
      </c>
      <c r="D50">
        <v>2.5000000000000001E-2</v>
      </c>
      <c r="E50">
        <v>41950</v>
      </c>
      <c r="F50">
        <v>30830</v>
      </c>
      <c r="G50">
        <v>41950</v>
      </c>
      <c r="H50">
        <v>29470</v>
      </c>
    </row>
    <row r="51" spans="1:8" x14ac:dyDescent="0.2">
      <c r="A51">
        <v>1994</v>
      </c>
      <c r="B51">
        <v>92500</v>
      </c>
      <c r="C51">
        <v>0.04</v>
      </c>
      <c r="D51">
        <v>2.5000000000000001E-2</v>
      </c>
      <c r="E51">
        <v>43270</v>
      </c>
      <c r="F51">
        <v>32150</v>
      </c>
      <c r="G51">
        <v>43270</v>
      </c>
      <c r="H51">
        <v>30790</v>
      </c>
    </row>
    <row r="52" spans="1:8" x14ac:dyDescent="0.2">
      <c r="A52">
        <v>1994</v>
      </c>
      <c r="B52">
        <v>97500</v>
      </c>
      <c r="C52">
        <v>0.04</v>
      </c>
      <c r="D52">
        <v>2.5000000000000001E-2</v>
      </c>
      <c r="E52">
        <v>44580</v>
      </c>
      <c r="F52">
        <v>33460</v>
      </c>
      <c r="G52">
        <v>44580</v>
      </c>
      <c r="H52">
        <v>32100</v>
      </c>
    </row>
    <row r="53" spans="1:8" x14ac:dyDescent="0.2">
      <c r="A53">
        <v>1994</v>
      </c>
      <c r="B53">
        <v>102500</v>
      </c>
      <c r="C53">
        <v>0.04</v>
      </c>
      <c r="D53">
        <v>2.5000000000000001E-2</v>
      </c>
      <c r="E53">
        <v>45900</v>
      </c>
      <c r="F53">
        <v>34780</v>
      </c>
      <c r="G53">
        <v>45900</v>
      </c>
      <c r="H53">
        <v>33420</v>
      </c>
    </row>
    <row r="54" spans="1:8" x14ac:dyDescent="0.2">
      <c r="A54">
        <v>1994</v>
      </c>
      <c r="B54">
        <v>107500</v>
      </c>
      <c r="C54">
        <v>0.04</v>
      </c>
      <c r="D54">
        <v>2.5000000000000001E-2</v>
      </c>
      <c r="E54">
        <v>47220</v>
      </c>
      <c r="F54">
        <v>36100</v>
      </c>
      <c r="G54">
        <v>47220</v>
      </c>
      <c r="H54">
        <v>34740</v>
      </c>
    </row>
    <row r="55" spans="1:8" x14ac:dyDescent="0.2">
      <c r="A55">
        <v>1994</v>
      </c>
      <c r="B55">
        <v>112500</v>
      </c>
      <c r="C55">
        <v>0.04</v>
      </c>
      <c r="D55">
        <v>2.5000000000000001E-2</v>
      </c>
      <c r="E55">
        <v>48530</v>
      </c>
      <c r="F55">
        <v>37410</v>
      </c>
      <c r="G55">
        <v>48530</v>
      </c>
      <c r="H55">
        <v>36050</v>
      </c>
    </row>
    <row r="56" spans="1:8" x14ac:dyDescent="0.2">
      <c r="A56">
        <v>1994</v>
      </c>
      <c r="B56">
        <v>117500</v>
      </c>
      <c r="C56">
        <v>0.04</v>
      </c>
      <c r="D56">
        <v>2.5000000000000001E-2</v>
      </c>
      <c r="E56">
        <v>49850</v>
      </c>
      <c r="F56">
        <v>38730</v>
      </c>
      <c r="G56">
        <v>49850</v>
      </c>
      <c r="H56">
        <v>37370</v>
      </c>
    </row>
    <row r="57" spans="1:8" x14ac:dyDescent="0.2">
      <c r="A57">
        <v>1994</v>
      </c>
      <c r="B57">
        <v>122500</v>
      </c>
      <c r="C57">
        <v>0.04</v>
      </c>
      <c r="D57">
        <v>2.5000000000000001E-2</v>
      </c>
      <c r="E57">
        <v>51170</v>
      </c>
      <c r="F57">
        <v>40050</v>
      </c>
      <c r="G57">
        <v>51170</v>
      </c>
      <c r="H57">
        <v>38690</v>
      </c>
    </row>
    <row r="58" spans="1:8" x14ac:dyDescent="0.2">
      <c r="A58">
        <v>1994</v>
      </c>
      <c r="B58">
        <v>127500</v>
      </c>
      <c r="C58">
        <v>0.04</v>
      </c>
      <c r="D58">
        <v>2.5000000000000001E-2</v>
      </c>
      <c r="E58">
        <v>52490</v>
      </c>
      <c r="F58">
        <v>41370</v>
      </c>
      <c r="G58">
        <v>52490</v>
      </c>
      <c r="H58">
        <v>40010</v>
      </c>
    </row>
    <row r="59" spans="1:8" x14ac:dyDescent="0.2">
      <c r="A59">
        <v>1994</v>
      </c>
      <c r="B59">
        <v>132500</v>
      </c>
      <c r="C59">
        <v>0.04</v>
      </c>
      <c r="D59">
        <v>2.5000000000000001E-2</v>
      </c>
      <c r="E59">
        <v>53800</v>
      </c>
      <c r="F59">
        <v>42680</v>
      </c>
      <c r="G59">
        <v>53800</v>
      </c>
      <c r="H59">
        <v>41320</v>
      </c>
    </row>
    <row r="60" spans="1:8" x14ac:dyDescent="0.2">
      <c r="A60">
        <v>1994</v>
      </c>
      <c r="B60">
        <v>137500</v>
      </c>
      <c r="C60">
        <v>0.04</v>
      </c>
      <c r="D60">
        <v>2.5000000000000001E-2</v>
      </c>
      <c r="E60">
        <v>55120</v>
      </c>
      <c r="F60">
        <v>44000</v>
      </c>
      <c r="G60">
        <v>55120</v>
      </c>
      <c r="H60">
        <v>42640</v>
      </c>
    </row>
    <row r="61" spans="1:8" x14ac:dyDescent="0.2">
      <c r="A61">
        <v>1994</v>
      </c>
      <c r="B61">
        <v>142500</v>
      </c>
      <c r="C61">
        <v>0.04</v>
      </c>
      <c r="D61">
        <v>2.5000000000000001E-2</v>
      </c>
      <c r="E61">
        <v>56440</v>
      </c>
      <c r="F61">
        <v>45320</v>
      </c>
      <c r="G61">
        <v>56440</v>
      </c>
      <c r="H61">
        <v>43960</v>
      </c>
    </row>
    <row r="62" spans="1:8" x14ac:dyDescent="0.2">
      <c r="A62">
        <v>1994</v>
      </c>
      <c r="B62">
        <v>147500</v>
      </c>
      <c r="C62">
        <v>0.04</v>
      </c>
      <c r="D62">
        <v>2.5000000000000001E-2</v>
      </c>
      <c r="E62">
        <v>57760</v>
      </c>
      <c r="F62">
        <v>46630</v>
      </c>
      <c r="G62">
        <v>57760</v>
      </c>
      <c r="H62">
        <v>45270</v>
      </c>
    </row>
    <row r="63" spans="1:8" x14ac:dyDescent="0.2">
      <c r="A63">
        <v>1994</v>
      </c>
      <c r="B63">
        <v>200000</v>
      </c>
      <c r="C63">
        <v>0.04</v>
      </c>
      <c r="D63">
        <v>2.5000000000000001E-2</v>
      </c>
      <c r="E63">
        <v>71590</v>
      </c>
      <c r="F63">
        <v>60470</v>
      </c>
      <c r="G63">
        <v>71590</v>
      </c>
      <c r="H63">
        <v>59110</v>
      </c>
    </row>
    <row r="64" spans="1:8" x14ac:dyDescent="0.2">
      <c r="A64">
        <v>1989</v>
      </c>
      <c r="B64">
        <v>2500</v>
      </c>
      <c r="C64">
        <v>0.04</v>
      </c>
      <c r="D64">
        <v>2.5000000000000001E-2</v>
      </c>
      <c r="E64">
        <v>1460</v>
      </c>
      <c r="F64">
        <v>1200</v>
      </c>
      <c r="G64">
        <v>1460</v>
      </c>
      <c r="H64">
        <v>1090</v>
      </c>
    </row>
    <row r="65" spans="1:8" x14ac:dyDescent="0.2">
      <c r="A65">
        <v>1989</v>
      </c>
      <c r="B65">
        <v>7500</v>
      </c>
      <c r="C65">
        <v>0.04</v>
      </c>
      <c r="D65">
        <v>2.5000000000000001E-2</v>
      </c>
      <c r="E65">
        <v>4380</v>
      </c>
      <c r="F65">
        <v>3620</v>
      </c>
      <c r="G65">
        <v>4380</v>
      </c>
      <c r="H65">
        <v>3290</v>
      </c>
    </row>
    <row r="66" spans="1:8" x14ac:dyDescent="0.2">
      <c r="A66">
        <v>1989</v>
      </c>
      <c r="B66">
        <v>12500</v>
      </c>
      <c r="C66">
        <v>0.04</v>
      </c>
      <c r="D66">
        <v>2.5000000000000001E-2</v>
      </c>
      <c r="E66">
        <v>7310</v>
      </c>
      <c r="F66">
        <v>6050</v>
      </c>
      <c r="G66">
        <v>7310</v>
      </c>
      <c r="H66">
        <v>5500</v>
      </c>
    </row>
    <row r="67" spans="1:8" x14ac:dyDescent="0.2">
      <c r="A67">
        <v>1989</v>
      </c>
      <c r="B67">
        <v>17500</v>
      </c>
      <c r="C67">
        <v>0.04</v>
      </c>
      <c r="D67">
        <v>2.5000000000000001E-2</v>
      </c>
      <c r="E67">
        <v>10250</v>
      </c>
      <c r="F67">
        <v>8480</v>
      </c>
      <c r="G67">
        <v>10250</v>
      </c>
      <c r="H67">
        <v>7710</v>
      </c>
    </row>
    <row r="68" spans="1:8" x14ac:dyDescent="0.2">
      <c r="A68">
        <v>1989</v>
      </c>
      <c r="B68">
        <v>22500</v>
      </c>
      <c r="C68">
        <v>0.04</v>
      </c>
      <c r="D68">
        <v>2.5000000000000001E-2</v>
      </c>
      <c r="E68">
        <v>13170</v>
      </c>
      <c r="F68">
        <v>10810</v>
      </c>
      <c r="G68">
        <v>13170</v>
      </c>
      <c r="H68">
        <v>9830</v>
      </c>
    </row>
    <row r="69" spans="1:8" x14ac:dyDescent="0.2">
      <c r="A69">
        <v>1989</v>
      </c>
      <c r="B69">
        <v>27500</v>
      </c>
      <c r="C69">
        <v>0.04</v>
      </c>
      <c r="D69">
        <v>2.5000000000000001E-2</v>
      </c>
      <c r="E69">
        <v>16110</v>
      </c>
      <c r="F69">
        <v>12630</v>
      </c>
      <c r="G69">
        <v>16110</v>
      </c>
      <c r="H69">
        <v>11510</v>
      </c>
    </row>
    <row r="70" spans="1:8" x14ac:dyDescent="0.2">
      <c r="A70">
        <v>1989</v>
      </c>
      <c r="B70">
        <v>32500</v>
      </c>
      <c r="C70">
        <v>0.04</v>
      </c>
      <c r="D70">
        <v>2.5000000000000001E-2</v>
      </c>
      <c r="E70">
        <v>19030</v>
      </c>
      <c r="F70">
        <v>14040</v>
      </c>
      <c r="G70">
        <v>19030</v>
      </c>
      <c r="H70">
        <v>12850</v>
      </c>
    </row>
    <row r="71" spans="1:8" x14ac:dyDescent="0.2">
      <c r="A71">
        <v>1989</v>
      </c>
      <c r="B71">
        <v>37500</v>
      </c>
      <c r="C71">
        <v>0.04</v>
      </c>
      <c r="D71">
        <v>2.5000000000000001E-2</v>
      </c>
      <c r="E71">
        <v>21940</v>
      </c>
      <c r="F71">
        <v>15250</v>
      </c>
      <c r="G71">
        <v>21940</v>
      </c>
      <c r="H71">
        <v>14040</v>
      </c>
    </row>
    <row r="72" spans="1:8" x14ac:dyDescent="0.2">
      <c r="A72">
        <v>1989</v>
      </c>
      <c r="B72">
        <v>42500</v>
      </c>
      <c r="C72">
        <v>0.04</v>
      </c>
      <c r="D72">
        <v>2.5000000000000001E-2</v>
      </c>
      <c r="E72">
        <v>24410</v>
      </c>
      <c r="F72">
        <v>16350</v>
      </c>
      <c r="G72">
        <v>24410</v>
      </c>
      <c r="H72">
        <v>15130</v>
      </c>
    </row>
    <row r="73" spans="1:8" x14ac:dyDescent="0.2">
      <c r="A73">
        <v>1989</v>
      </c>
      <c r="B73">
        <v>47500</v>
      </c>
      <c r="C73">
        <v>0.04</v>
      </c>
      <c r="D73">
        <v>2.5000000000000001E-2</v>
      </c>
      <c r="E73">
        <v>26370</v>
      </c>
      <c r="F73">
        <v>17450</v>
      </c>
      <c r="G73">
        <v>26370</v>
      </c>
      <c r="H73">
        <v>16230</v>
      </c>
    </row>
    <row r="74" spans="1:8" x14ac:dyDescent="0.2">
      <c r="A74">
        <v>1989</v>
      </c>
      <c r="B74">
        <v>52500</v>
      </c>
      <c r="C74">
        <v>0.04</v>
      </c>
      <c r="D74">
        <v>2.5000000000000001E-2</v>
      </c>
      <c r="E74">
        <v>27940</v>
      </c>
      <c r="F74">
        <v>18550</v>
      </c>
      <c r="G74">
        <v>27940</v>
      </c>
      <c r="H74">
        <v>17330</v>
      </c>
    </row>
    <row r="75" spans="1:8" x14ac:dyDescent="0.2">
      <c r="A75">
        <v>1989</v>
      </c>
      <c r="B75">
        <v>57500</v>
      </c>
      <c r="C75">
        <v>0.04</v>
      </c>
      <c r="D75">
        <v>2.5000000000000001E-2</v>
      </c>
      <c r="E75">
        <v>29230</v>
      </c>
      <c r="F75">
        <v>19650</v>
      </c>
      <c r="G75">
        <v>29230</v>
      </c>
      <c r="H75">
        <v>18430</v>
      </c>
    </row>
    <row r="76" spans="1:8" x14ac:dyDescent="0.2">
      <c r="A76">
        <v>1989</v>
      </c>
      <c r="B76">
        <v>62500</v>
      </c>
      <c r="C76">
        <v>0.04</v>
      </c>
      <c r="D76">
        <v>2.5000000000000001E-2</v>
      </c>
      <c r="E76">
        <v>30310</v>
      </c>
      <c r="F76">
        <v>20730</v>
      </c>
      <c r="G76">
        <v>30310</v>
      </c>
      <c r="H76">
        <v>19510</v>
      </c>
    </row>
    <row r="77" spans="1:8" x14ac:dyDescent="0.2">
      <c r="A77">
        <v>1989</v>
      </c>
      <c r="B77">
        <v>67500</v>
      </c>
      <c r="C77">
        <v>0.04</v>
      </c>
      <c r="D77">
        <v>2.5000000000000001E-2</v>
      </c>
      <c r="E77">
        <v>31380</v>
      </c>
      <c r="F77">
        <v>21790</v>
      </c>
      <c r="G77">
        <v>31380</v>
      </c>
      <c r="H77">
        <v>20570</v>
      </c>
    </row>
    <row r="78" spans="1:8" x14ac:dyDescent="0.2">
      <c r="A78">
        <v>1989</v>
      </c>
      <c r="B78">
        <v>72500</v>
      </c>
      <c r="C78">
        <v>0.04</v>
      </c>
      <c r="D78">
        <v>2.5000000000000001E-2</v>
      </c>
      <c r="E78">
        <v>32450</v>
      </c>
      <c r="F78">
        <v>22860</v>
      </c>
      <c r="G78">
        <v>32450</v>
      </c>
      <c r="H78">
        <v>21640</v>
      </c>
    </row>
    <row r="79" spans="1:8" x14ac:dyDescent="0.2">
      <c r="A79">
        <v>1989</v>
      </c>
      <c r="B79">
        <v>77500</v>
      </c>
      <c r="C79">
        <v>0.04</v>
      </c>
      <c r="D79">
        <v>2.5000000000000001E-2</v>
      </c>
      <c r="E79">
        <v>33520</v>
      </c>
      <c r="F79">
        <v>23930</v>
      </c>
      <c r="G79">
        <v>33520</v>
      </c>
      <c r="H79">
        <v>22710</v>
      </c>
    </row>
    <row r="80" spans="1:8" x14ac:dyDescent="0.2">
      <c r="A80">
        <v>1989</v>
      </c>
      <c r="B80">
        <v>82500</v>
      </c>
      <c r="C80">
        <v>0.04</v>
      </c>
      <c r="D80">
        <v>2.5000000000000001E-2</v>
      </c>
      <c r="E80">
        <v>34580</v>
      </c>
      <c r="F80">
        <v>25000</v>
      </c>
      <c r="G80">
        <v>34580</v>
      </c>
      <c r="H80">
        <v>23780</v>
      </c>
    </row>
    <row r="81" spans="1:8" x14ac:dyDescent="0.2">
      <c r="A81">
        <v>1989</v>
      </c>
      <c r="B81">
        <v>87500</v>
      </c>
      <c r="C81">
        <v>0.04</v>
      </c>
      <c r="D81">
        <v>2.5000000000000001E-2</v>
      </c>
      <c r="E81">
        <v>35650</v>
      </c>
      <c r="F81">
        <v>26070</v>
      </c>
      <c r="G81">
        <v>35650</v>
      </c>
      <c r="H81">
        <v>24850</v>
      </c>
    </row>
    <row r="82" spans="1:8" x14ac:dyDescent="0.2">
      <c r="A82">
        <v>1989</v>
      </c>
      <c r="B82">
        <v>92500</v>
      </c>
      <c r="C82">
        <v>0.04</v>
      </c>
      <c r="D82">
        <v>2.5000000000000001E-2</v>
      </c>
      <c r="E82">
        <v>36720</v>
      </c>
      <c r="F82">
        <v>27130</v>
      </c>
      <c r="G82">
        <v>36720</v>
      </c>
      <c r="H82">
        <v>25910</v>
      </c>
    </row>
    <row r="83" spans="1:8" x14ac:dyDescent="0.2">
      <c r="A83">
        <v>1989</v>
      </c>
      <c r="B83">
        <v>97500</v>
      </c>
      <c r="C83">
        <v>0.04</v>
      </c>
      <c r="D83">
        <v>2.5000000000000001E-2</v>
      </c>
      <c r="E83">
        <v>37790</v>
      </c>
      <c r="F83">
        <v>28200</v>
      </c>
      <c r="G83">
        <v>37790</v>
      </c>
      <c r="H83">
        <v>26980</v>
      </c>
    </row>
    <row r="84" spans="1:8" x14ac:dyDescent="0.2">
      <c r="A84">
        <v>1989</v>
      </c>
      <c r="B84">
        <v>102500</v>
      </c>
      <c r="C84">
        <v>0.04</v>
      </c>
      <c r="D84">
        <v>2.5000000000000001E-2</v>
      </c>
      <c r="E84">
        <v>38860</v>
      </c>
      <c r="F84">
        <v>29270</v>
      </c>
      <c r="G84">
        <v>38860</v>
      </c>
      <c r="H84">
        <v>28050</v>
      </c>
    </row>
    <row r="85" spans="1:8" x14ac:dyDescent="0.2">
      <c r="A85">
        <v>1989</v>
      </c>
      <c r="B85">
        <v>107500</v>
      </c>
      <c r="C85">
        <v>0.04</v>
      </c>
      <c r="D85">
        <v>2.5000000000000001E-2</v>
      </c>
      <c r="E85">
        <v>39920</v>
      </c>
      <c r="F85">
        <v>30340</v>
      </c>
      <c r="G85">
        <v>39920</v>
      </c>
      <c r="H85">
        <v>29120</v>
      </c>
    </row>
    <row r="86" spans="1:8" x14ac:dyDescent="0.2">
      <c r="A86">
        <v>1989</v>
      </c>
      <c r="B86">
        <v>112500</v>
      </c>
      <c r="C86">
        <v>0.04</v>
      </c>
      <c r="D86">
        <v>2.5000000000000001E-2</v>
      </c>
      <c r="E86">
        <v>40990</v>
      </c>
      <c r="F86">
        <v>31400</v>
      </c>
      <c r="G86">
        <v>40990</v>
      </c>
      <c r="H86">
        <v>30180</v>
      </c>
    </row>
    <row r="87" spans="1:8" x14ac:dyDescent="0.2">
      <c r="A87">
        <v>1989</v>
      </c>
      <c r="B87">
        <v>117500</v>
      </c>
      <c r="C87">
        <v>0.04</v>
      </c>
      <c r="D87">
        <v>2.5000000000000001E-2</v>
      </c>
      <c r="E87">
        <v>42060</v>
      </c>
      <c r="F87">
        <v>32470</v>
      </c>
      <c r="G87">
        <v>42060</v>
      </c>
      <c r="H87">
        <v>31250</v>
      </c>
    </row>
    <row r="88" spans="1:8" x14ac:dyDescent="0.2">
      <c r="A88">
        <v>1989</v>
      </c>
      <c r="B88">
        <v>122500</v>
      </c>
      <c r="C88">
        <v>0.04</v>
      </c>
      <c r="D88">
        <v>2.5000000000000001E-2</v>
      </c>
      <c r="E88">
        <v>43130</v>
      </c>
      <c r="F88">
        <v>33540</v>
      </c>
      <c r="G88">
        <v>43130</v>
      </c>
      <c r="H88">
        <v>32320</v>
      </c>
    </row>
    <row r="89" spans="1:8" x14ac:dyDescent="0.2">
      <c r="A89">
        <v>1989</v>
      </c>
      <c r="B89">
        <v>127500</v>
      </c>
      <c r="C89">
        <v>0.04</v>
      </c>
      <c r="D89">
        <v>2.5000000000000001E-2</v>
      </c>
      <c r="E89">
        <v>44190</v>
      </c>
      <c r="F89">
        <v>34610</v>
      </c>
      <c r="G89">
        <v>44190</v>
      </c>
      <c r="H89">
        <v>33390</v>
      </c>
    </row>
    <row r="90" spans="1:8" x14ac:dyDescent="0.2">
      <c r="A90">
        <v>1989</v>
      </c>
      <c r="B90">
        <v>132500</v>
      </c>
      <c r="C90">
        <v>0.04</v>
      </c>
      <c r="D90">
        <v>2.5000000000000001E-2</v>
      </c>
      <c r="E90">
        <v>45260</v>
      </c>
      <c r="F90">
        <v>35680</v>
      </c>
      <c r="G90">
        <v>45260</v>
      </c>
      <c r="H90">
        <v>34460</v>
      </c>
    </row>
    <row r="91" spans="1:8" x14ac:dyDescent="0.2">
      <c r="A91">
        <v>1989</v>
      </c>
      <c r="B91">
        <v>137500</v>
      </c>
      <c r="C91">
        <v>0.04</v>
      </c>
      <c r="D91">
        <v>2.5000000000000001E-2</v>
      </c>
      <c r="E91">
        <v>46330</v>
      </c>
      <c r="F91">
        <v>36740</v>
      </c>
      <c r="G91">
        <v>46330</v>
      </c>
      <c r="H91">
        <v>35520</v>
      </c>
    </row>
    <row r="92" spans="1:8" x14ac:dyDescent="0.2">
      <c r="A92">
        <v>1989</v>
      </c>
      <c r="B92">
        <v>142500</v>
      </c>
      <c r="C92">
        <v>0.04</v>
      </c>
      <c r="D92">
        <v>2.5000000000000001E-2</v>
      </c>
      <c r="E92">
        <v>47400</v>
      </c>
      <c r="F92">
        <v>37810</v>
      </c>
      <c r="G92">
        <v>47400</v>
      </c>
      <c r="H92">
        <v>36590</v>
      </c>
    </row>
    <row r="93" spans="1:8" x14ac:dyDescent="0.2">
      <c r="A93">
        <v>1989</v>
      </c>
      <c r="B93">
        <v>147500</v>
      </c>
      <c r="C93">
        <v>0.04</v>
      </c>
      <c r="D93">
        <v>2.5000000000000001E-2</v>
      </c>
      <c r="E93">
        <v>48470</v>
      </c>
      <c r="F93">
        <v>38880</v>
      </c>
      <c r="G93">
        <v>48470</v>
      </c>
      <c r="H93">
        <v>37660</v>
      </c>
    </row>
    <row r="94" spans="1:8" x14ac:dyDescent="0.2">
      <c r="A94">
        <v>1989</v>
      </c>
      <c r="B94">
        <v>200000</v>
      </c>
      <c r="C94">
        <v>0.04</v>
      </c>
      <c r="D94">
        <v>2.5000000000000001E-2</v>
      </c>
      <c r="E94">
        <v>59680</v>
      </c>
      <c r="F94">
        <v>50090</v>
      </c>
      <c r="G94">
        <v>59680</v>
      </c>
      <c r="H94">
        <v>48870</v>
      </c>
    </row>
    <row r="95" spans="1:8" x14ac:dyDescent="0.2">
      <c r="A95">
        <v>1984</v>
      </c>
      <c r="B95">
        <v>2500</v>
      </c>
      <c r="C95">
        <v>0.04</v>
      </c>
      <c r="D95">
        <v>2.5000000000000001E-2</v>
      </c>
      <c r="E95">
        <v>1200</v>
      </c>
      <c r="F95">
        <v>1000</v>
      </c>
      <c r="G95">
        <v>1200</v>
      </c>
      <c r="H95">
        <v>900</v>
      </c>
    </row>
    <row r="96" spans="1:8" x14ac:dyDescent="0.2">
      <c r="A96">
        <v>1984</v>
      </c>
      <c r="B96">
        <v>7500</v>
      </c>
      <c r="C96">
        <v>0.04</v>
      </c>
      <c r="D96">
        <v>2.5000000000000001E-2</v>
      </c>
      <c r="E96">
        <v>3600</v>
      </c>
      <c r="F96">
        <v>3010</v>
      </c>
      <c r="G96">
        <v>3600</v>
      </c>
      <c r="H96">
        <v>2730</v>
      </c>
    </row>
    <row r="97" spans="1:8" x14ac:dyDescent="0.2">
      <c r="A97">
        <v>1984</v>
      </c>
      <c r="B97">
        <v>12500</v>
      </c>
      <c r="C97">
        <v>0.04</v>
      </c>
      <c r="D97">
        <v>2.5000000000000001E-2</v>
      </c>
      <c r="E97">
        <v>6010</v>
      </c>
      <c r="F97">
        <v>5030</v>
      </c>
      <c r="G97">
        <v>6010</v>
      </c>
      <c r="H97">
        <v>4570</v>
      </c>
    </row>
    <row r="98" spans="1:8" x14ac:dyDescent="0.2">
      <c r="A98">
        <v>1984</v>
      </c>
      <c r="B98">
        <v>17500</v>
      </c>
      <c r="C98">
        <v>0.04</v>
      </c>
      <c r="D98">
        <v>2.5000000000000001E-2</v>
      </c>
      <c r="E98">
        <v>8430</v>
      </c>
      <c r="F98">
        <v>7050</v>
      </c>
      <c r="G98">
        <v>8430</v>
      </c>
      <c r="H98">
        <v>6410</v>
      </c>
    </row>
    <row r="99" spans="1:8" x14ac:dyDescent="0.2">
      <c r="A99">
        <v>1984</v>
      </c>
      <c r="B99">
        <v>22500</v>
      </c>
      <c r="C99">
        <v>0.04</v>
      </c>
      <c r="D99">
        <v>2.5000000000000001E-2</v>
      </c>
      <c r="E99">
        <v>10830</v>
      </c>
      <c r="F99">
        <v>9050</v>
      </c>
      <c r="G99">
        <v>10830</v>
      </c>
      <c r="H99">
        <v>8230</v>
      </c>
    </row>
    <row r="100" spans="1:8" x14ac:dyDescent="0.2">
      <c r="A100">
        <v>1984</v>
      </c>
      <c r="B100">
        <v>27500</v>
      </c>
      <c r="C100">
        <v>0.04</v>
      </c>
      <c r="D100">
        <v>2.5000000000000001E-2</v>
      </c>
      <c r="E100">
        <v>13240</v>
      </c>
      <c r="F100">
        <v>10740</v>
      </c>
      <c r="G100">
        <v>13240</v>
      </c>
      <c r="H100">
        <v>9780</v>
      </c>
    </row>
    <row r="101" spans="1:8" x14ac:dyDescent="0.2">
      <c r="A101">
        <v>1984</v>
      </c>
      <c r="B101">
        <v>32500</v>
      </c>
      <c r="C101">
        <v>0.04</v>
      </c>
      <c r="D101">
        <v>2.5000000000000001E-2</v>
      </c>
      <c r="E101">
        <v>15650</v>
      </c>
      <c r="F101">
        <v>12010</v>
      </c>
      <c r="G101">
        <v>15650</v>
      </c>
      <c r="H101">
        <v>10980</v>
      </c>
    </row>
    <row r="102" spans="1:8" x14ac:dyDescent="0.2">
      <c r="A102">
        <v>1984</v>
      </c>
      <c r="B102">
        <v>37500</v>
      </c>
      <c r="C102">
        <v>0.04</v>
      </c>
      <c r="D102">
        <v>2.5000000000000001E-2</v>
      </c>
      <c r="E102">
        <v>18060</v>
      </c>
      <c r="F102">
        <v>13020</v>
      </c>
      <c r="G102">
        <v>18060</v>
      </c>
      <c r="H102">
        <v>11960</v>
      </c>
    </row>
    <row r="103" spans="1:8" x14ac:dyDescent="0.2">
      <c r="A103">
        <v>1984</v>
      </c>
      <c r="B103">
        <v>42500</v>
      </c>
      <c r="C103">
        <v>0.04</v>
      </c>
      <c r="D103">
        <v>2.5000000000000001E-2</v>
      </c>
      <c r="E103">
        <v>20330</v>
      </c>
      <c r="F103">
        <v>13890</v>
      </c>
      <c r="G103">
        <v>20330</v>
      </c>
      <c r="H103">
        <v>12830</v>
      </c>
    </row>
    <row r="104" spans="1:8" x14ac:dyDescent="0.2">
      <c r="A104">
        <v>1984</v>
      </c>
      <c r="B104">
        <v>47500</v>
      </c>
      <c r="C104">
        <v>0.04</v>
      </c>
      <c r="D104">
        <v>2.5000000000000001E-2</v>
      </c>
      <c r="E104">
        <v>22120</v>
      </c>
      <c r="F104">
        <v>14780</v>
      </c>
      <c r="G104">
        <v>22120</v>
      </c>
      <c r="H104">
        <v>13720</v>
      </c>
    </row>
    <row r="105" spans="1:8" x14ac:dyDescent="0.2">
      <c r="A105">
        <v>1984</v>
      </c>
      <c r="B105">
        <v>52500</v>
      </c>
      <c r="C105">
        <v>0.04</v>
      </c>
      <c r="D105">
        <v>2.5000000000000001E-2</v>
      </c>
      <c r="E105">
        <v>23520</v>
      </c>
      <c r="F105">
        <v>15670</v>
      </c>
      <c r="G105">
        <v>23520</v>
      </c>
      <c r="H105">
        <v>14610</v>
      </c>
    </row>
    <row r="106" spans="1:8" x14ac:dyDescent="0.2">
      <c r="A106">
        <v>1984</v>
      </c>
      <c r="B106">
        <v>57500</v>
      </c>
      <c r="C106">
        <v>0.04</v>
      </c>
      <c r="D106">
        <v>2.5000000000000001E-2</v>
      </c>
      <c r="E106">
        <v>24600</v>
      </c>
      <c r="F106">
        <v>16540</v>
      </c>
      <c r="G106">
        <v>24600</v>
      </c>
      <c r="H106">
        <v>15480</v>
      </c>
    </row>
    <row r="107" spans="1:8" x14ac:dyDescent="0.2">
      <c r="A107">
        <v>1984</v>
      </c>
      <c r="B107">
        <v>62500</v>
      </c>
      <c r="C107">
        <v>0.04</v>
      </c>
      <c r="D107">
        <v>2.5000000000000001E-2</v>
      </c>
      <c r="E107">
        <v>25480</v>
      </c>
      <c r="F107">
        <v>17410</v>
      </c>
      <c r="G107">
        <v>25480</v>
      </c>
      <c r="H107">
        <v>16350</v>
      </c>
    </row>
    <row r="108" spans="1:8" x14ac:dyDescent="0.2">
      <c r="A108">
        <v>1984</v>
      </c>
      <c r="B108">
        <v>67500</v>
      </c>
      <c r="C108">
        <v>0.04</v>
      </c>
      <c r="D108">
        <v>2.5000000000000001E-2</v>
      </c>
      <c r="E108">
        <v>26330</v>
      </c>
      <c r="F108">
        <v>18250</v>
      </c>
      <c r="G108">
        <v>26330</v>
      </c>
      <c r="H108">
        <v>17190</v>
      </c>
    </row>
    <row r="109" spans="1:8" x14ac:dyDescent="0.2">
      <c r="A109">
        <v>1984</v>
      </c>
      <c r="B109">
        <v>72500</v>
      </c>
      <c r="C109">
        <v>0.04</v>
      </c>
      <c r="D109">
        <v>2.5000000000000001E-2</v>
      </c>
      <c r="E109">
        <v>27180</v>
      </c>
      <c r="F109">
        <v>19100</v>
      </c>
      <c r="G109">
        <v>27180</v>
      </c>
      <c r="H109">
        <v>18040</v>
      </c>
    </row>
    <row r="110" spans="1:8" x14ac:dyDescent="0.2">
      <c r="A110">
        <v>1984</v>
      </c>
      <c r="B110">
        <v>77500</v>
      </c>
      <c r="C110">
        <v>0.04</v>
      </c>
      <c r="D110">
        <v>2.5000000000000001E-2</v>
      </c>
      <c r="E110">
        <v>28020</v>
      </c>
      <c r="F110">
        <v>19950</v>
      </c>
      <c r="G110">
        <v>28020</v>
      </c>
      <c r="H110">
        <v>18890</v>
      </c>
    </row>
    <row r="111" spans="1:8" x14ac:dyDescent="0.2">
      <c r="A111">
        <v>1984</v>
      </c>
      <c r="B111">
        <v>82500</v>
      </c>
      <c r="C111">
        <v>0.04</v>
      </c>
      <c r="D111">
        <v>2.5000000000000001E-2</v>
      </c>
      <c r="E111">
        <v>28870</v>
      </c>
      <c r="F111">
        <v>20800</v>
      </c>
      <c r="G111">
        <v>28870</v>
      </c>
      <c r="H111">
        <v>19740</v>
      </c>
    </row>
    <row r="112" spans="1:8" x14ac:dyDescent="0.2">
      <c r="A112">
        <v>1984</v>
      </c>
      <c r="B112">
        <v>87500</v>
      </c>
      <c r="C112">
        <v>0.04</v>
      </c>
      <c r="D112">
        <v>2.5000000000000001E-2</v>
      </c>
      <c r="E112">
        <v>29720</v>
      </c>
      <c r="F112">
        <v>21650</v>
      </c>
      <c r="G112">
        <v>29720</v>
      </c>
      <c r="H112">
        <v>20590</v>
      </c>
    </row>
    <row r="113" spans="1:8" x14ac:dyDescent="0.2">
      <c r="A113">
        <v>1984</v>
      </c>
      <c r="B113">
        <v>92500</v>
      </c>
      <c r="C113">
        <v>0.04</v>
      </c>
      <c r="D113">
        <v>2.5000000000000001E-2</v>
      </c>
      <c r="E113">
        <v>30570</v>
      </c>
      <c r="F113">
        <v>22490</v>
      </c>
      <c r="G113">
        <v>30570</v>
      </c>
      <c r="H113">
        <v>21430</v>
      </c>
    </row>
    <row r="114" spans="1:8" x14ac:dyDescent="0.2">
      <c r="A114">
        <v>1984</v>
      </c>
      <c r="B114">
        <v>97500</v>
      </c>
      <c r="C114">
        <v>0.04</v>
      </c>
      <c r="D114">
        <v>2.5000000000000001E-2</v>
      </c>
      <c r="E114">
        <v>31420</v>
      </c>
      <c r="F114">
        <v>23340</v>
      </c>
      <c r="G114">
        <v>31420</v>
      </c>
      <c r="H114">
        <v>22280</v>
      </c>
    </row>
    <row r="115" spans="1:8" x14ac:dyDescent="0.2">
      <c r="A115">
        <v>1984</v>
      </c>
      <c r="B115">
        <v>102500</v>
      </c>
      <c r="C115">
        <v>0.04</v>
      </c>
      <c r="D115">
        <v>2.5000000000000001E-2</v>
      </c>
      <c r="E115">
        <v>32260</v>
      </c>
      <c r="F115">
        <v>24190</v>
      </c>
      <c r="G115">
        <v>32260</v>
      </c>
      <c r="H115">
        <v>23130</v>
      </c>
    </row>
    <row r="116" spans="1:8" x14ac:dyDescent="0.2">
      <c r="A116">
        <v>1984</v>
      </c>
      <c r="B116">
        <v>107500</v>
      </c>
      <c r="C116">
        <v>0.04</v>
      </c>
      <c r="D116">
        <v>2.5000000000000001E-2</v>
      </c>
      <c r="E116">
        <v>33110</v>
      </c>
      <c r="F116">
        <v>25040</v>
      </c>
      <c r="G116">
        <v>33110</v>
      </c>
      <c r="H116">
        <v>23980</v>
      </c>
    </row>
    <row r="117" spans="1:8" x14ac:dyDescent="0.2">
      <c r="A117">
        <v>1984</v>
      </c>
      <c r="B117">
        <v>112500</v>
      </c>
      <c r="C117">
        <v>0.04</v>
      </c>
      <c r="D117">
        <v>2.5000000000000001E-2</v>
      </c>
      <c r="E117">
        <v>33960</v>
      </c>
      <c r="F117">
        <v>25890</v>
      </c>
      <c r="G117">
        <v>33960</v>
      </c>
      <c r="H117">
        <v>24830</v>
      </c>
    </row>
    <row r="118" spans="1:8" x14ac:dyDescent="0.2">
      <c r="A118">
        <v>1984</v>
      </c>
      <c r="B118">
        <v>117500</v>
      </c>
      <c r="C118">
        <v>0.04</v>
      </c>
      <c r="D118">
        <v>2.5000000000000001E-2</v>
      </c>
      <c r="E118">
        <v>34810</v>
      </c>
      <c r="F118">
        <v>26740</v>
      </c>
      <c r="G118">
        <v>34810</v>
      </c>
      <c r="H118">
        <v>25680</v>
      </c>
    </row>
    <row r="119" spans="1:8" x14ac:dyDescent="0.2">
      <c r="A119">
        <v>1984</v>
      </c>
      <c r="B119">
        <v>122500</v>
      </c>
      <c r="C119">
        <v>0.04</v>
      </c>
      <c r="D119">
        <v>2.5000000000000001E-2</v>
      </c>
      <c r="E119">
        <v>35660</v>
      </c>
      <c r="F119">
        <v>27580</v>
      </c>
      <c r="G119">
        <v>35660</v>
      </c>
      <c r="H119">
        <v>26520</v>
      </c>
    </row>
    <row r="120" spans="1:8" x14ac:dyDescent="0.2">
      <c r="A120">
        <v>1984</v>
      </c>
      <c r="B120">
        <v>127500</v>
      </c>
      <c r="C120">
        <v>0.04</v>
      </c>
      <c r="D120">
        <v>2.5000000000000001E-2</v>
      </c>
      <c r="E120">
        <v>36500</v>
      </c>
      <c r="F120">
        <v>28430</v>
      </c>
      <c r="G120">
        <v>36500</v>
      </c>
      <c r="H120">
        <v>27370</v>
      </c>
    </row>
    <row r="121" spans="1:8" x14ac:dyDescent="0.2">
      <c r="A121">
        <v>1984</v>
      </c>
      <c r="B121">
        <v>132500</v>
      </c>
      <c r="C121">
        <v>0.04</v>
      </c>
      <c r="D121">
        <v>2.5000000000000001E-2</v>
      </c>
      <c r="E121">
        <v>37350</v>
      </c>
      <c r="F121">
        <v>29280</v>
      </c>
      <c r="G121">
        <v>37350</v>
      </c>
      <c r="H121">
        <v>28220</v>
      </c>
    </row>
    <row r="122" spans="1:8" x14ac:dyDescent="0.2">
      <c r="A122">
        <v>1984</v>
      </c>
      <c r="B122">
        <v>137500</v>
      </c>
      <c r="C122">
        <v>0.04</v>
      </c>
      <c r="D122">
        <v>2.5000000000000001E-2</v>
      </c>
      <c r="E122">
        <v>38200</v>
      </c>
      <c r="F122">
        <v>30130</v>
      </c>
      <c r="G122">
        <v>38200</v>
      </c>
      <c r="H122">
        <v>29070</v>
      </c>
    </row>
    <row r="123" spans="1:8" x14ac:dyDescent="0.2">
      <c r="A123">
        <v>1984</v>
      </c>
      <c r="B123">
        <v>142500</v>
      </c>
      <c r="C123">
        <v>0.04</v>
      </c>
      <c r="D123">
        <v>2.5000000000000001E-2</v>
      </c>
      <c r="E123">
        <v>39050</v>
      </c>
      <c r="F123">
        <v>30980</v>
      </c>
      <c r="G123">
        <v>39050</v>
      </c>
      <c r="H123">
        <v>29920</v>
      </c>
    </row>
    <row r="124" spans="1:8" x14ac:dyDescent="0.2">
      <c r="A124">
        <v>1984</v>
      </c>
      <c r="B124">
        <v>147500</v>
      </c>
      <c r="C124">
        <v>0.04</v>
      </c>
      <c r="D124">
        <v>2.5000000000000001E-2</v>
      </c>
      <c r="E124">
        <v>39900</v>
      </c>
      <c r="F124">
        <v>31820</v>
      </c>
      <c r="G124">
        <v>39900</v>
      </c>
      <c r="H124">
        <v>30760</v>
      </c>
    </row>
    <row r="125" spans="1:8" x14ac:dyDescent="0.2">
      <c r="A125">
        <v>1984</v>
      </c>
      <c r="B125">
        <v>200000</v>
      </c>
      <c r="C125">
        <v>0.04</v>
      </c>
      <c r="D125">
        <v>2.5000000000000001E-2</v>
      </c>
      <c r="E125">
        <v>48800</v>
      </c>
      <c r="F125">
        <v>40730</v>
      </c>
      <c r="G125">
        <v>48800</v>
      </c>
      <c r="H125">
        <v>39670</v>
      </c>
    </row>
    <row r="126" spans="1:8" x14ac:dyDescent="0.2">
      <c r="A126">
        <v>1979</v>
      </c>
      <c r="B126">
        <v>2500</v>
      </c>
      <c r="C126">
        <v>0.04</v>
      </c>
      <c r="D126">
        <v>2.5000000000000001E-2</v>
      </c>
      <c r="E126">
        <v>950</v>
      </c>
      <c r="F126">
        <v>810</v>
      </c>
      <c r="G126">
        <v>950</v>
      </c>
      <c r="H126">
        <v>730</v>
      </c>
    </row>
    <row r="127" spans="1:8" x14ac:dyDescent="0.2">
      <c r="A127">
        <v>1979</v>
      </c>
      <c r="B127">
        <v>7500</v>
      </c>
      <c r="C127">
        <v>0.04</v>
      </c>
      <c r="D127">
        <v>2.5000000000000001E-2</v>
      </c>
      <c r="E127">
        <v>2870</v>
      </c>
      <c r="F127">
        <v>2430</v>
      </c>
      <c r="G127">
        <v>2870</v>
      </c>
      <c r="H127">
        <v>2210</v>
      </c>
    </row>
    <row r="128" spans="1:8" x14ac:dyDescent="0.2">
      <c r="A128">
        <v>1979</v>
      </c>
      <c r="B128">
        <v>12500</v>
      </c>
      <c r="C128">
        <v>0.04</v>
      </c>
      <c r="D128">
        <v>2.5000000000000001E-2</v>
      </c>
      <c r="E128">
        <v>4800</v>
      </c>
      <c r="F128">
        <v>4060</v>
      </c>
      <c r="G128">
        <v>4800</v>
      </c>
      <c r="H128">
        <v>3690</v>
      </c>
    </row>
    <row r="129" spans="1:8" x14ac:dyDescent="0.2">
      <c r="A129">
        <v>1979</v>
      </c>
      <c r="B129">
        <v>17500</v>
      </c>
      <c r="C129">
        <v>0.04</v>
      </c>
      <c r="D129">
        <v>2.5000000000000001E-2</v>
      </c>
      <c r="E129">
        <v>6730</v>
      </c>
      <c r="F129">
        <v>5690</v>
      </c>
      <c r="G129">
        <v>6730</v>
      </c>
      <c r="H129">
        <v>5180</v>
      </c>
    </row>
    <row r="130" spans="1:8" x14ac:dyDescent="0.2">
      <c r="A130">
        <v>1979</v>
      </c>
      <c r="B130">
        <v>22500</v>
      </c>
      <c r="C130">
        <v>0.04</v>
      </c>
      <c r="D130">
        <v>2.5000000000000001E-2</v>
      </c>
      <c r="E130">
        <v>8650</v>
      </c>
      <c r="F130">
        <v>7320</v>
      </c>
      <c r="G130">
        <v>8650</v>
      </c>
      <c r="H130">
        <v>6660</v>
      </c>
    </row>
    <row r="131" spans="1:8" x14ac:dyDescent="0.2">
      <c r="A131">
        <v>1979</v>
      </c>
      <c r="B131">
        <v>27500</v>
      </c>
      <c r="C131">
        <v>0.04</v>
      </c>
      <c r="D131">
        <v>2.5000000000000001E-2</v>
      </c>
      <c r="E131">
        <v>10580</v>
      </c>
      <c r="F131">
        <v>8850</v>
      </c>
      <c r="G131">
        <v>10580</v>
      </c>
      <c r="H131">
        <v>8060</v>
      </c>
    </row>
    <row r="132" spans="1:8" x14ac:dyDescent="0.2">
      <c r="A132">
        <v>1979</v>
      </c>
      <c r="B132">
        <v>32500</v>
      </c>
      <c r="C132">
        <v>0.04</v>
      </c>
      <c r="D132">
        <v>2.5000000000000001E-2</v>
      </c>
      <c r="E132">
        <v>12500</v>
      </c>
      <c r="F132">
        <v>9980</v>
      </c>
      <c r="G132">
        <v>12500</v>
      </c>
      <c r="H132">
        <v>9110</v>
      </c>
    </row>
    <row r="133" spans="1:8" x14ac:dyDescent="0.2">
      <c r="A133">
        <v>1979</v>
      </c>
      <c r="B133">
        <v>37500</v>
      </c>
      <c r="C133">
        <v>0.04</v>
      </c>
      <c r="D133">
        <v>2.5000000000000001E-2</v>
      </c>
      <c r="E133">
        <v>14430</v>
      </c>
      <c r="F133">
        <v>10820</v>
      </c>
      <c r="G133">
        <v>14430</v>
      </c>
      <c r="H133">
        <v>9920</v>
      </c>
    </row>
    <row r="134" spans="1:8" x14ac:dyDescent="0.2">
      <c r="A134">
        <v>1979</v>
      </c>
      <c r="B134">
        <v>42500</v>
      </c>
      <c r="C134">
        <v>0.04</v>
      </c>
      <c r="D134">
        <v>2.5000000000000001E-2</v>
      </c>
      <c r="E134">
        <v>16350</v>
      </c>
      <c r="F134">
        <v>11510</v>
      </c>
      <c r="G134">
        <v>16350</v>
      </c>
      <c r="H134">
        <v>10610</v>
      </c>
    </row>
    <row r="135" spans="1:8" x14ac:dyDescent="0.2">
      <c r="A135">
        <v>1979</v>
      </c>
      <c r="B135">
        <v>47500</v>
      </c>
      <c r="C135">
        <v>0.04</v>
      </c>
      <c r="D135">
        <v>2.5000000000000001E-2</v>
      </c>
      <c r="E135">
        <v>17990</v>
      </c>
      <c r="F135">
        <v>12210</v>
      </c>
      <c r="G135">
        <v>17990</v>
      </c>
      <c r="H135">
        <v>11310</v>
      </c>
    </row>
    <row r="136" spans="1:8" x14ac:dyDescent="0.2">
      <c r="A136">
        <v>1979</v>
      </c>
      <c r="B136">
        <v>52500</v>
      </c>
      <c r="C136">
        <v>0.04</v>
      </c>
      <c r="D136">
        <v>2.5000000000000001E-2</v>
      </c>
      <c r="E136">
        <v>19230</v>
      </c>
      <c r="F136">
        <v>12900</v>
      </c>
      <c r="G136">
        <v>19230</v>
      </c>
      <c r="H136">
        <v>12000</v>
      </c>
    </row>
    <row r="137" spans="1:8" x14ac:dyDescent="0.2">
      <c r="A137">
        <v>1979</v>
      </c>
      <c r="B137">
        <v>57500</v>
      </c>
      <c r="C137">
        <v>0.04</v>
      </c>
      <c r="D137">
        <v>2.5000000000000001E-2</v>
      </c>
      <c r="E137">
        <v>20140</v>
      </c>
      <c r="F137">
        <v>13590</v>
      </c>
      <c r="G137">
        <v>20140</v>
      </c>
      <c r="H137">
        <v>12690</v>
      </c>
    </row>
    <row r="138" spans="1:8" x14ac:dyDescent="0.2">
      <c r="A138">
        <v>1979</v>
      </c>
      <c r="B138">
        <v>62500</v>
      </c>
      <c r="C138">
        <v>0.04</v>
      </c>
      <c r="D138">
        <v>2.5000000000000001E-2</v>
      </c>
      <c r="E138">
        <v>20820</v>
      </c>
      <c r="F138">
        <v>14260</v>
      </c>
      <c r="G138">
        <v>20820</v>
      </c>
      <c r="H138">
        <v>13360</v>
      </c>
    </row>
    <row r="139" spans="1:8" x14ac:dyDescent="0.2">
      <c r="A139">
        <v>1979</v>
      </c>
      <c r="B139">
        <v>67500</v>
      </c>
      <c r="C139">
        <v>0.04</v>
      </c>
      <c r="D139">
        <v>2.5000000000000001E-2</v>
      </c>
      <c r="E139">
        <v>21480</v>
      </c>
      <c r="F139">
        <v>14920</v>
      </c>
      <c r="G139">
        <v>21480</v>
      </c>
      <c r="H139">
        <v>14020</v>
      </c>
    </row>
    <row r="140" spans="1:8" x14ac:dyDescent="0.2">
      <c r="A140">
        <v>1979</v>
      </c>
      <c r="B140">
        <v>72500</v>
      </c>
      <c r="C140">
        <v>0.04</v>
      </c>
      <c r="D140">
        <v>2.5000000000000001E-2</v>
      </c>
      <c r="E140">
        <v>22130</v>
      </c>
      <c r="F140">
        <v>15570</v>
      </c>
      <c r="G140">
        <v>22130</v>
      </c>
      <c r="H140">
        <v>14670</v>
      </c>
    </row>
    <row r="141" spans="1:8" x14ac:dyDescent="0.2">
      <c r="A141">
        <v>1979</v>
      </c>
      <c r="B141">
        <v>77500</v>
      </c>
      <c r="C141">
        <v>0.04</v>
      </c>
      <c r="D141">
        <v>2.5000000000000001E-2</v>
      </c>
      <c r="E141">
        <v>22790</v>
      </c>
      <c r="F141">
        <v>16230</v>
      </c>
      <c r="G141">
        <v>22790</v>
      </c>
      <c r="H141">
        <v>15330</v>
      </c>
    </row>
    <row r="142" spans="1:8" x14ac:dyDescent="0.2">
      <c r="A142">
        <v>1979</v>
      </c>
      <c r="B142">
        <v>82500</v>
      </c>
      <c r="C142">
        <v>0.04</v>
      </c>
      <c r="D142">
        <v>2.5000000000000001E-2</v>
      </c>
      <c r="E142">
        <v>23440</v>
      </c>
      <c r="F142">
        <v>16880</v>
      </c>
      <c r="G142">
        <v>23440</v>
      </c>
      <c r="H142">
        <v>15980</v>
      </c>
    </row>
    <row r="143" spans="1:8" x14ac:dyDescent="0.2">
      <c r="A143">
        <v>1979</v>
      </c>
      <c r="B143">
        <v>87500</v>
      </c>
      <c r="C143">
        <v>0.04</v>
      </c>
      <c r="D143">
        <v>2.5000000000000001E-2</v>
      </c>
      <c r="E143">
        <v>24100</v>
      </c>
      <c r="F143">
        <v>17540</v>
      </c>
      <c r="G143">
        <v>24100</v>
      </c>
      <c r="H143">
        <v>16640</v>
      </c>
    </row>
    <row r="144" spans="1:8" x14ac:dyDescent="0.2">
      <c r="A144">
        <v>1979</v>
      </c>
      <c r="B144">
        <v>92500</v>
      </c>
      <c r="C144">
        <v>0.04</v>
      </c>
      <c r="D144">
        <v>2.5000000000000001E-2</v>
      </c>
      <c r="E144">
        <v>24750</v>
      </c>
      <c r="F144">
        <v>18190</v>
      </c>
      <c r="G144">
        <v>24750</v>
      </c>
      <c r="H144">
        <v>17290</v>
      </c>
    </row>
    <row r="145" spans="1:8" x14ac:dyDescent="0.2">
      <c r="A145">
        <v>1979</v>
      </c>
      <c r="B145">
        <v>97500</v>
      </c>
      <c r="C145">
        <v>0.04</v>
      </c>
      <c r="D145">
        <v>2.5000000000000001E-2</v>
      </c>
      <c r="E145">
        <v>25410</v>
      </c>
      <c r="F145">
        <v>18850</v>
      </c>
      <c r="G145">
        <v>25410</v>
      </c>
      <c r="H145">
        <v>17950</v>
      </c>
    </row>
    <row r="146" spans="1:8" x14ac:dyDescent="0.2">
      <c r="A146">
        <v>1979</v>
      </c>
      <c r="B146">
        <v>102500</v>
      </c>
      <c r="C146">
        <v>0.04</v>
      </c>
      <c r="D146">
        <v>2.5000000000000001E-2</v>
      </c>
      <c r="E146">
        <v>26060</v>
      </c>
      <c r="F146">
        <v>19500</v>
      </c>
      <c r="G146">
        <v>26060</v>
      </c>
      <c r="H146">
        <v>18600</v>
      </c>
    </row>
    <row r="147" spans="1:8" x14ac:dyDescent="0.2">
      <c r="A147">
        <v>1979</v>
      </c>
      <c r="B147">
        <v>107500</v>
      </c>
      <c r="C147">
        <v>0.04</v>
      </c>
      <c r="D147">
        <v>2.5000000000000001E-2</v>
      </c>
      <c r="E147">
        <v>26720</v>
      </c>
      <c r="F147">
        <v>20150</v>
      </c>
      <c r="G147">
        <v>26720</v>
      </c>
      <c r="H147">
        <v>19250</v>
      </c>
    </row>
    <row r="148" spans="1:8" x14ac:dyDescent="0.2">
      <c r="A148">
        <v>1979</v>
      </c>
      <c r="B148">
        <v>112500</v>
      </c>
      <c r="C148">
        <v>0.04</v>
      </c>
      <c r="D148">
        <v>2.5000000000000001E-2</v>
      </c>
      <c r="E148">
        <v>27370</v>
      </c>
      <c r="F148">
        <v>20810</v>
      </c>
      <c r="G148">
        <v>27370</v>
      </c>
      <c r="H148">
        <v>19910</v>
      </c>
    </row>
    <row r="149" spans="1:8" x14ac:dyDescent="0.2">
      <c r="A149">
        <v>1979</v>
      </c>
      <c r="B149">
        <v>117500</v>
      </c>
      <c r="C149">
        <v>0.04</v>
      </c>
      <c r="D149">
        <v>2.5000000000000001E-2</v>
      </c>
      <c r="E149">
        <v>28030</v>
      </c>
      <c r="F149">
        <v>21460</v>
      </c>
      <c r="G149">
        <v>28030</v>
      </c>
      <c r="H149">
        <v>20560</v>
      </c>
    </row>
    <row r="150" spans="1:8" x14ac:dyDescent="0.2">
      <c r="A150">
        <v>1979</v>
      </c>
      <c r="B150">
        <v>122500</v>
      </c>
      <c r="C150">
        <v>0.04</v>
      </c>
      <c r="D150">
        <v>2.5000000000000001E-2</v>
      </c>
      <c r="E150">
        <v>28680</v>
      </c>
      <c r="F150">
        <v>22120</v>
      </c>
      <c r="G150">
        <v>28680</v>
      </c>
      <c r="H150">
        <v>21220</v>
      </c>
    </row>
    <row r="151" spans="1:8" x14ac:dyDescent="0.2">
      <c r="A151">
        <v>1979</v>
      </c>
      <c r="B151">
        <v>127500</v>
      </c>
      <c r="C151">
        <v>0.04</v>
      </c>
      <c r="D151">
        <v>2.5000000000000001E-2</v>
      </c>
      <c r="E151">
        <v>29340</v>
      </c>
      <c r="F151">
        <v>22770</v>
      </c>
      <c r="G151">
        <v>29340</v>
      </c>
      <c r="H151">
        <v>21870</v>
      </c>
    </row>
    <row r="152" spans="1:8" x14ac:dyDescent="0.2">
      <c r="A152">
        <v>1979</v>
      </c>
      <c r="B152">
        <v>132500</v>
      </c>
      <c r="C152">
        <v>0.04</v>
      </c>
      <c r="D152">
        <v>2.5000000000000001E-2</v>
      </c>
      <c r="E152">
        <v>29990</v>
      </c>
      <c r="F152">
        <v>23430</v>
      </c>
      <c r="G152">
        <v>29990</v>
      </c>
      <c r="H152">
        <v>22530</v>
      </c>
    </row>
    <row r="153" spans="1:8" x14ac:dyDescent="0.2">
      <c r="A153">
        <v>1979</v>
      </c>
      <c r="B153">
        <v>137500</v>
      </c>
      <c r="C153">
        <v>0.04</v>
      </c>
      <c r="D153">
        <v>2.5000000000000001E-2</v>
      </c>
      <c r="E153">
        <v>30650</v>
      </c>
      <c r="F153">
        <v>24080</v>
      </c>
      <c r="G153">
        <v>30650</v>
      </c>
      <c r="H153">
        <v>23180</v>
      </c>
    </row>
    <row r="154" spans="1:8" x14ac:dyDescent="0.2">
      <c r="A154">
        <v>1979</v>
      </c>
      <c r="B154">
        <v>142500</v>
      </c>
      <c r="C154">
        <v>0.04</v>
      </c>
      <c r="D154">
        <v>2.5000000000000001E-2</v>
      </c>
      <c r="E154">
        <v>31300</v>
      </c>
      <c r="F154">
        <v>24740</v>
      </c>
      <c r="G154">
        <v>31300</v>
      </c>
      <c r="H154">
        <v>23840</v>
      </c>
    </row>
    <row r="155" spans="1:8" x14ac:dyDescent="0.2">
      <c r="A155">
        <v>1979</v>
      </c>
      <c r="B155">
        <v>147500</v>
      </c>
      <c r="C155">
        <v>0.04</v>
      </c>
      <c r="D155">
        <v>2.5000000000000001E-2</v>
      </c>
      <c r="E155">
        <v>31960</v>
      </c>
      <c r="F155">
        <v>25390</v>
      </c>
      <c r="G155">
        <v>31960</v>
      </c>
      <c r="H155">
        <v>24490</v>
      </c>
    </row>
    <row r="156" spans="1:8" x14ac:dyDescent="0.2">
      <c r="A156">
        <v>1979</v>
      </c>
      <c r="B156">
        <v>200000</v>
      </c>
      <c r="C156">
        <v>0.04</v>
      </c>
      <c r="D156">
        <v>2.5000000000000001E-2</v>
      </c>
      <c r="E156">
        <v>38840</v>
      </c>
      <c r="F156">
        <v>32270</v>
      </c>
      <c r="G156">
        <v>38840</v>
      </c>
      <c r="H156">
        <v>31370</v>
      </c>
    </row>
    <row r="157" spans="1:8" x14ac:dyDescent="0.2">
      <c r="A157">
        <v>1974</v>
      </c>
      <c r="B157">
        <v>2500</v>
      </c>
      <c r="C157">
        <v>0.04</v>
      </c>
      <c r="D157">
        <v>2.5000000000000001E-2</v>
      </c>
      <c r="E157">
        <v>730</v>
      </c>
      <c r="F157">
        <v>620</v>
      </c>
      <c r="G157">
        <v>730</v>
      </c>
      <c r="H157">
        <v>560</v>
      </c>
    </row>
    <row r="158" spans="1:8" x14ac:dyDescent="0.2">
      <c r="A158">
        <v>1974</v>
      </c>
      <c r="B158">
        <v>7500</v>
      </c>
      <c r="C158">
        <v>0.04</v>
      </c>
      <c r="D158">
        <v>2.5000000000000001E-2</v>
      </c>
      <c r="E158">
        <v>2200</v>
      </c>
      <c r="F158">
        <v>1880</v>
      </c>
      <c r="G158">
        <v>2200</v>
      </c>
      <c r="H158">
        <v>1710</v>
      </c>
    </row>
    <row r="159" spans="1:8" x14ac:dyDescent="0.2">
      <c r="A159">
        <v>1974</v>
      </c>
      <c r="B159">
        <v>12500</v>
      </c>
      <c r="C159">
        <v>0.04</v>
      </c>
      <c r="D159">
        <v>2.5000000000000001E-2</v>
      </c>
      <c r="E159">
        <v>3680</v>
      </c>
      <c r="F159">
        <v>3150</v>
      </c>
      <c r="G159">
        <v>3680</v>
      </c>
      <c r="H159">
        <v>2870</v>
      </c>
    </row>
    <row r="160" spans="1:8" x14ac:dyDescent="0.2">
      <c r="A160">
        <v>1974</v>
      </c>
      <c r="B160">
        <v>17500</v>
      </c>
      <c r="C160">
        <v>0.04</v>
      </c>
      <c r="D160">
        <v>2.5000000000000001E-2</v>
      </c>
      <c r="E160">
        <v>5160</v>
      </c>
      <c r="F160">
        <v>4410</v>
      </c>
      <c r="G160">
        <v>5160</v>
      </c>
      <c r="H160">
        <v>4020</v>
      </c>
    </row>
    <row r="161" spans="1:8" x14ac:dyDescent="0.2">
      <c r="A161">
        <v>1974</v>
      </c>
      <c r="B161">
        <v>22500</v>
      </c>
      <c r="C161">
        <v>0.04</v>
      </c>
      <c r="D161">
        <v>2.5000000000000001E-2</v>
      </c>
      <c r="E161">
        <v>6630</v>
      </c>
      <c r="F161">
        <v>5670</v>
      </c>
      <c r="G161">
        <v>6630</v>
      </c>
      <c r="H161">
        <v>5160</v>
      </c>
    </row>
    <row r="162" spans="1:8" x14ac:dyDescent="0.2">
      <c r="A162">
        <v>1974</v>
      </c>
      <c r="B162">
        <v>27500</v>
      </c>
      <c r="C162">
        <v>0.04</v>
      </c>
      <c r="D162">
        <v>2.5000000000000001E-2</v>
      </c>
      <c r="E162">
        <v>8100</v>
      </c>
      <c r="F162">
        <v>6930</v>
      </c>
      <c r="G162">
        <v>8100</v>
      </c>
      <c r="H162">
        <v>6310</v>
      </c>
    </row>
    <row r="163" spans="1:8" x14ac:dyDescent="0.2">
      <c r="A163">
        <v>1974</v>
      </c>
      <c r="B163">
        <v>32500</v>
      </c>
      <c r="C163">
        <v>0.04</v>
      </c>
      <c r="D163">
        <v>2.5000000000000001E-2</v>
      </c>
      <c r="E163">
        <v>9570</v>
      </c>
      <c r="F163">
        <v>7940</v>
      </c>
      <c r="G163">
        <v>9570</v>
      </c>
      <c r="H163">
        <v>7250</v>
      </c>
    </row>
    <row r="164" spans="1:8" x14ac:dyDescent="0.2">
      <c r="A164">
        <v>1974</v>
      </c>
      <c r="B164">
        <v>37500</v>
      </c>
      <c r="C164">
        <v>0.04</v>
      </c>
      <c r="D164">
        <v>2.5000000000000001E-2</v>
      </c>
      <c r="E164">
        <v>11050</v>
      </c>
      <c r="F164">
        <v>8640</v>
      </c>
      <c r="G164">
        <v>11050</v>
      </c>
      <c r="H164">
        <v>7920</v>
      </c>
    </row>
    <row r="165" spans="1:8" x14ac:dyDescent="0.2">
      <c r="A165">
        <v>1974</v>
      </c>
      <c r="B165">
        <v>42500</v>
      </c>
      <c r="C165">
        <v>0.04</v>
      </c>
      <c r="D165">
        <v>2.5000000000000001E-2</v>
      </c>
      <c r="E165">
        <v>12520</v>
      </c>
      <c r="F165">
        <v>9160</v>
      </c>
      <c r="G165">
        <v>12520</v>
      </c>
      <c r="H165">
        <v>8440</v>
      </c>
    </row>
    <row r="166" spans="1:8" x14ac:dyDescent="0.2">
      <c r="A166">
        <v>1974</v>
      </c>
      <c r="B166">
        <v>47500</v>
      </c>
      <c r="C166">
        <v>0.04</v>
      </c>
      <c r="D166">
        <v>2.5000000000000001E-2</v>
      </c>
      <c r="E166">
        <v>13960</v>
      </c>
      <c r="F166">
        <v>9690</v>
      </c>
      <c r="G166">
        <v>13960</v>
      </c>
      <c r="H166">
        <v>8970</v>
      </c>
    </row>
    <row r="167" spans="1:8" x14ac:dyDescent="0.2">
      <c r="A167">
        <v>1974</v>
      </c>
      <c r="B167">
        <v>52500</v>
      </c>
      <c r="C167">
        <v>0.04</v>
      </c>
      <c r="D167">
        <v>2.5000000000000001E-2</v>
      </c>
      <c r="E167">
        <v>15050</v>
      </c>
      <c r="F167">
        <v>10220</v>
      </c>
      <c r="G167">
        <v>15050</v>
      </c>
      <c r="H167">
        <v>9500</v>
      </c>
    </row>
    <row r="168" spans="1:8" x14ac:dyDescent="0.2">
      <c r="A168">
        <v>1974</v>
      </c>
      <c r="B168">
        <v>57500</v>
      </c>
      <c r="C168">
        <v>0.04</v>
      </c>
      <c r="D168">
        <v>2.5000000000000001E-2</v>
      </c>
      <c r="E168">
        <v>15810</v>
      </c>
      <c r="F168">
        <v>10740</v>
      </c>
      <c r="G168">
        <v>15810</v>
      </c>
      <c r="H168">
        <v>10020</v>
      </c>
    </row>
    <row r="169" spans="1:8" x14ac:dyDescent="0.2">
      <c r="A169">
        <v>1974</v>
      </c>
      <c r="B169">
        <v>62500</v>
      </c>
      <c r="C169">
        <v>0.04</v>
      </c>
      <c r="D169">
        <v>2.5000000000000001E-2</v>
      </c>
      <c r="E169">
        <v>16320</v>
      </c>
      <c r="F169">
        <v>11240</v>
      </c>
      <c r="G169">
        <v>16320</v>
      </c>
      <c r="H169">
        <v>10520</v>
      </c>
    </row>
    <row r="170" spans="1:8" x14ac:dyDescent="0.2">
      <c r="A170">
        <v>1974</v>
      </c>
      <c r="B170">
        <v>67500</v>
      </c>
      <c r="C170">
        <v>0.04</v>
      </c>
      <c r="D170">
        <v>2.5000000000000001E-2</v>
      </c>
      <c r="E170">
        <v>16810</v>
      </c>
      <c r="F170">
        <v>11730</v>
      </c>
      <c r="G170">
        <v>16810</v>
      </c>
      <c r="H170">
        <v>11010</v>
      </c>
    </row>
    <row r="171" spans="1:8" x14ac:dyDescent="0.2">
      <c r="A171">
        <v>1974</v>
      </c>
      <c r="B171">
        <v>72500</v>
      </c>
      <c r="C171">
        <v>0.04</v>
      </c>
      <c r="D171">
        <v>2.5000000000000001E-2</v>
      </c>
      <c r="E171">
        <v>17290</v>
      </c>
      <c r="F171">
        <v>12210</v>
      </c>
      <c r="G171">
        <v>17290</v>
      </c>
      <c r="H171">
        <v>11490</v>
      </c>
    </row>
    <row r="172" spans="1:8" x14ac:dyDescent="0.2">
      <c r="A172">
        <v>1974</v>
      </c>
      <c r="B172">
        <v>77500</v>
      </c>
      <c r="C172">
        <v>0.04</v>
      </c>
      <c r="D172">
        <v>2.5000000000000001E-2</v>
      </c>
      <c r="E172">
        <v>17780</v>
      </c>
      <c r="F172">
        <v>12700</v>
      </c>
      <c r="G172">
        <v>17780</v>
      </c>
      <c r="H172">
        <v>11980</v>
      </c>
    </row>
    <row r="173" spans="1:8" x14ac:dyDescent="0.2">
      <c r="A173">
        <v>1974</v>
      </c>
      <c r="B173">
        <v>82500</v>
      </c>
      <c r="C173">
        <v>0.04</v>
      </c>
      <c r="D173">
        <v>2.5000000000000001E-2</v>
      </c>
      <c r="E173">
        <v>18260</v>
      </c>
      <c r="F173">
        <v>13180</v>
      </c>
      <c r="G173">
        <v>18260</v>
      </c>
      <c r="H173">
        <v>12460</v>
      </c>
    </row>
    <row r="174" spans="1:8" x14ac:dyDescent="0.2">
      <c r="A174">
        <v>1974</v>
      </c>
      <c r="B174">
        <v>87500</v>
      </c>
      <c r="C174">
        <v>0.04</v>
      </c>
      <c r="D174">
        <v>2.5000000000000001E-2</v>
      </c>
      <c r="E174">
        <v>18750</v>
      </c>
      <c r="F174">
        <v>13670</v>
      </c>
      <c r="G174">
        <v>18750</v>
      </c>
      <c r="H174">
        <v>12950</v>
      </c>
    </row>
    <row r="175" spans="1:8" x14ac:dyDescent="0.2">
      <c r="A175">
        <v>1974</v>
      </c>
      <c r="B175">
        <v>92500</v>
      </c>
      <c r="C175">
        <v>0.04</v>
      </c>
      <c r="D175">
        <v>2.5000000000000001E-2</v>
      </c>
      <c r="E175">
        <v>19230</v>
      </c>
      <c r="F175">
        <v>14150</v>
      </c>
      <c r="G175">
        <v>19230</v>
      </c>
      <c r="H175">
        <v>13430</v>
      </c>
    </row>
    <row r="176" spans="1:8" x14ac:dyDescent="0.2">
      <c r="A176">
        <v>1974</v>
      </c>
      <c r="B176">
        <v>97500</v>
      </c>
      <c r="C176">
        <v>0.04</v>
      </c>
      <c r="D176">
        <v>2.5000000000000001E-2</v>
      </c>
      <c r="E176">
        <v>19720</v>
      </c>
      <c r="F176">
        <v>14640</v>
      </c>
      <c r="G176">
        <v>19720</v>
      </c>
      <c r="H176">
        <v>13920</v>
      </c>
    </row>
    <row r="177" spans="1:8" x14ac:dyDescent="0.2">
      <c r="A177">
        <v>1974</v>
      </c>
      <c r="B177">
        <v>102500</v>
      </c>
      <c r="C177">
        <v>0.04</v>
      </c>
      <c r="D177">
        <v>2.5000000000000001E-2</v>
      </c>
      <c r="E177">
        <v>20200</v>
      </c>
      <c r="F177">
        <v>15120</v>
      </c>
      <c r="G177">
        <v>20200</v>
      </c>
      <c r="H177">
        <v>14400</v>
      </c>
    </row>
    <row r="178" spans="1:8" x14ac:dyDescent="0.2">
      <c r="A178">
        <v>1974</v>
      </c>
      <c r="B178">
        <v>107500</v>
      </c>
      <c r="C178">
        <v>0.04</v>
      </c>
      <c r="D178">
        <v>2.5000000000000001E-2</v>
      </c>
      <c r="E178">
        <v>20690</v>
      </c>
      <c r="F178">
        <v>15610</v>
      </c>
      <c r="G178">
        <v>20690</v>
      </c>
      <c r="H178">
        <v>14890</v>
      </c>
    </row>
    <row r="179" spans="1:8" x14ac:dyDescent="0.2">
      <c r="A179">
        <v>1974</v>
      </c>
      <c r="B179">
        <v>112500</v>
      </c>
      <c r="C179">
        <v>0.04</v>
      </c>
      <c r="D179">
        <v>2.5000000000000001E-2</v>
      </c>
      <c r="E179">
        <v>21170</v>
      </c>
      <c r="F179">
        <v>16090</v>
      </c>
      <c r="G179">
        <v>21170</v>
      </c>
      <c r="H179">
        <v>15370</v>
      </c>
    </row>
    <row r="180" spans="1:8" x14ac:dyDescent="0.2">
      <c r="A180">
        <v>1974</v>
      </c>
      <c r="B180">
        <v>117500</v>
      </c>
      <c r="C180">
        <v>0.04</v>
      </c>
      <c r="D180">
        <v>2.5000000000000001E-2</v>
      </c>
      <c r="E180">
        <v>21660</v>
      </c>
      <c r="F180">
        <v>16580</v>
      </c>
      <c r="G180">
        <v>21660</v>
      </c>
      <c r="H180">
        <v>15860</v>
      </c>
    </row>
    <row r="181" spans="1:8" x14ac:dyDescent="0.2">
      <c r="A181">
        <v>1974</v>
      </c>
      <c r="B181">
        <v>122500</v>
      </c>
      <c r="C181">
        <v>0.04</v>
      </c>
      <c r="D181">
        <v>2.5000000000000001E-2</v>
      </c>
      <c r="E181">
        <v>22140</v>
      </c>
      <c r="F181">
        <v>17070</v>
      </c>
      <c r="G181">
        <v>22140</v>
      </c>
      <c r="H181">
        <v>16350</v>
      </c>
    </row>
    <row r="182" spans="1:8" x14ac:dyDescent="0.2">
      <c r="A182">
        <v>1974</v>
      </c>
      <c r="B182">
        <v>127500</v>
      </c>
      <c r="C182">
        <v>0.04</v>
      </c>
      <c r="D182">
        <v>2.5000000000000001E-2</v>
      </c>
      <c r="E182">
        <v>22630</v>
      </c>
      <c r="F182">
        <v>17550</v>
      </c>
      <c r="G182">
        <v>22630</v>
      </c>
      <c r="H182">
        <v>16830</v>
      </c>
    </row>
    <row r="183" spans="1:8" x14ac:dyDescent="0.2">
      <c r="A183">
        <v>1974</v>
      </c>
      <c r="B183">
        <v>132500</v>
      </c>
      <c r="C183">
        <v>0.04</v>
      </c>
      <c r="D183">
        <v>2.5000000000000001E-2</v>
      </c>
      <c r="E183">
        <v>23110</v>
      </c>
      <c r="F183">
        <v>18040</v>
      </c>
      <c r="G183">
        <v>23110</v>
      </c>
      <c r="H183">
        <v>17320</v>
      </c>
    </row>
    <row r="184" spans="1:8" x14ac:dyDescent="0.2">
      <c r="A184">
        <v>1974</v>
      </c>
      <c r="B184">
        <v>137500</v>
      </c>
      <c r="C184">
        <v>0.04</v>
      </c>
      <c r="D184">
        <v>2.5000000000000001E-2</v>
      </c>
      <c r="E184">
        <v>23600</v>
      </c>
      <c r="F184">
        <v>18520</v>
      </c>
      <c r="G184">
        <v>23600</v>
      </c>
      <c r="H184">
        <v>17800</v>
      </c>
    </row>
    <row r="185" spans="1:8" x14ac:dyDescent="0.2">
      <c r="A185">
        <v>1974</v>
      </c>
      <c r="B185">
        <v>142500</v>
      </c>
      <c r="C185">
        <v>0.04</v>
      </c>
      <c r="D185">
        <v>2.5000000000000001E-2</v>
      </c>
      <c r="E185">
        <v>24080</v>
      </c>
      <c r="F185">
        <v>19010</v>
      </c>
      <c r="G185">
        <v>24080</v>
      </c>
      <c r="H185">
        <v>18290</v>
      </c>
    </row>
    <row r="186" spans="1:8" x14ac:dyDescent="0.2">
      <c r="A186">
        <v>1974</v>
      </c>
      <c r="B186">
        <v>147500</v>
      </c>
      <c r="C186">
        <v>0.04</v>
      </c>
      <c r="D186">
        <v>2.5000000000000001E-2</v>
      </c>
      <c r="E186">
        <v>24570</v>
      </c>
      <c r="F186">
        <v>19490</v>
      </c>
      <c r="G186">
        <v>24570</v>
      </c>
      <c r="H186">
        <v>18770</v>
      </c>
    </row>
    <row r="187" spans="1:8" x14ac:dyDescent="0.2">
      <c r="A187">
        <v>1974</v>
      </c>
      <c r="B187">
        <v>200000</v>
      </c>
      <c r="C187">
        <v>0.04</v>
      </c>
      <c r="D187">
        <v>2.5000000000000001E-2</v>
      </c>
      <c r="E187">
        <v>29670</v>
      </c>
      <c r="F187">
        <v>24590</v>
      </c>
      <c r="G187">
        <v>29670</v>
      </c>
      <c r="H187">
        <v>23870</v>
      </c>
    </row>
    <row r="188" spans="1:8" x14ac:dyDescent="0.2">
      <c r="A188">
        <v>1969</v>
      </c>
      <c r="B188">
        <v>2500</v>
      </c>
      <c r="C188">
        <v>0.04</v>
      </c>
      <c r="D188">
        <v>2.5000000000000001E-2</v>
      </c>
      <c r="E188">
        <v>520</v>
      </c>
      <c r="F188">
        <v>450</v>
      </c>
      <c r="G188">
        <v>520</v>
      </c>
      <c r="H188">
        <v>410</v>
      </c>
    </row>
    <row r="189" spans="1:8" x14ac:dyDescent="0.2">
      <c r="A189">
        <v>1969</v>
      </c>
      <c r="B189">
        <v>7500</v>
      </c>
      <c r="C189">
        <v>0.04</v>
      </c>
      <c r="D189">
        <v>2.5000000000000001E-2</v>
      </c>
      <c r="E189">
        <v>1570</v>
      </c>
      <c r="F189">
        <v>1360</v>
      </c>
      <c r="G189">
        <v>1570</v>
      </c>
      <c r="H189">
        <v>1240</v>
      </c>
    </row>
    <row r="190" spans="1:8" x14ac:dyDescent="0.2">
      <c r="A190">
        <v>1969</v>
      </c>
      <c r="B190">
        <v>12500</v>
      </c>
      <c r="C190">
        <v>0.04</v>
      </c>
      <c r="D190">
        <v>2.5000000000000001E-2</v>
      </c>
      <c r="E190">
        <v>2630</v>
      </c>
      <c r="F190">
        <v>2280</v>
      </c>
      <c r="G190">
        <v>2630</v>
      </c>
      <c r="H190">
        <v>2080</v>
      </c>
    </row>
    <row r="191" spans="1:8" x14ac:dyDescent="0.2">
      <c r="A191">
        <v>1969</v>
      </c>
      <c r="B191">
        <v>17500</v>
      </c>
      <c r="C191">
        <v>0.04</v>
      </c>
      <c r="D191">
        <v>2.5000000000000001E-2</v>
      </c>
      <c r="E191">
        <v>3690</v>
      </c>
      <c r="F191">
        <v>3200</v>
      </c>
      <c r="G191">
        <v>3690</v>
      </c>
      <c r="H191">
        <v>2920</v>
      </c>
    </row>
    <row r="192" spans="1:8" x14ac:dyDescent="0.2">
      <c r="A192">
        <v>1969</v>
      </c>
      <c r="B192">
        <v>22500</v>
      </c>
      <c r="C192">
        <v>0.04</v>
      </c>
      <c r="D192">
        <v>2.5000000000000001E-2</v>
      </c>
      <c r="E192">
        <v>4740</v>
      </c>
      <c r="F192">
        <v>4110</v>
      </c>
      <c r="G192">
        <v>4740</v>
      </c>
      <c r="H192">
        <v>3750</v>
      </c>
    </row>
    <row r="193" spans="1:8" x14ac:dyDescent="0.2">
      <c r="A193">
        <v>1969</v>
      </c>
      <c r="B193">
        <v>27500</v>
      </c>
      <c r="C193">
        <v>0.04</v>
      </c>
      <c r="D193">
        <v>2.5000000000000001E-2</v>
      </c>
      <c r="E193">
        <v>5800</v>
      </c>
      <c r="F193">
        <v>5030</v>
      </c>
      <c r="G193">
        <v>5800</v>
      </c>
      <c r="H193">
        <v>4590</v>
      </c>
    </row>
    <row r="194" spans="1:8" x14ac:dyDescent="0.2">
      <c r="A194">
        <v>1969</v>
      </c>
      <c r="B194">
        <v>32500</v>
      </c>
      <c r="C194">
        <v>0.04</v>
      </c>
      <c r="D194">
        <v>2.5000000000000001E-2</v>
      </c>
      <c r="E194">
        <v>6850</v>
      </c>
      <c r="F194">
        <v>5880</v>
      </c>
      <c r="G194">
        <v>6850</v>
      </c>
      <c r="H194">
        <v>5370</v>
      </c>
    </row>
    <row r="195" spans="1:8" x14ac:dyDescent="0.2">
      <c r="A195">
        <v>1969</v>
      </c>
      <c r="B195">
        <v>37500</v>
      </c>
      <c r="C195">
        <v>0.04</v>
      </c>
      <c r="D195">
        <v>2.5000000000000001E-2</v>
      </c>
      <c r="E195">
        <v>7910</v>
      </c>
      <c r="F195">
        <v>6460</v>
      </c>
      <c r="G195">
        <v>7910</v>
      </c>
      <c r="H195">
        <v>5920</v>
      </c>
    </row>
    <row r="196" spans="1:8" x14ac:dyDescent="0.2">
      <c r="A196">
        <v>1969</v>
      </c>
      <c r="B196">
        <v>42500</v>
      </c>
      <c r="C196">
        <v>0.04</v>
      </c>
      <c r="D196">
        <v>2.5000000000000001E-2</v>
      </c>
      <c r="E196">
        <v>8960</v>
      </c>
      <c r="F196">
        <v>6830</v>
      </c>
      <c r="G196">
        <v>8960</v>
      </c>
      <c r="H196">
        <v>6290</v>
      </c>
    </row>
    <row r="197" spans="1:8" x14ac:dyDescent="0.2">
      <c r="A197">
        <v>1969</v>
      </c>
      <c r="B197">
        <v>47500</v>
      </c>
      <c r="C197">
        <v>0.04</v>
      </c>
      <c r="D197">
        <v>2.5000000000000001E-2</v>
      </c>
      <c r="E197">
        <v>10020</v>
      </c>
      <c r="F197">
        <v>7220</v>
      </c>
      <c r="G197">
        <v>10020</v>
      </c>
      <c r="H197">
        <v>6680</v>
      </c>
    </row>
    <row r="198" spans="1:8" x14ac:dyDescent="0.2">
      <c r="A198">
        <v>1969</v>
      </c>
      <c r="B198">
        <v>52500</v>
      </c>
      <c r="C198">
        <v>0.04</v>
      </c>
      <c r="D198">
        <v>2.5000000000000001E-2</v>
      </c>
      <c r="E198">
        <v>10980</v>
      </c>
      <c r="F198">
        <v>7600</v>
      </c>
      <c r="G198">
        <v>10980</v>
      </c>
      <c r="H198">
        <v>7060</v>
      </c>
    </row>
    <row r="199" spans="1:8" x14ac:dyDescent="0.2">
      <c r="A199">
        <v>1969</v>
      </c>
      <c r="B199">
        <v>57500</v>
      </c>
      <c r="C199">
        <v>0.04</v>
      </c>
      <c r="D199">
        <v>2.5000000000000001E-2</v>
      </c>
      <c r="E199">
        <v>11590</v>
      </c>
      <c r="F199">
        <v>7970</v>
      </c>
      <c r="G199">
        <v>11590</v>
      </c>
      <c r="H199">
        <v>7430</v>
      </c>
    </row>
    <row r="200" spans="1:8" x14ac:dyDescent="0.2">
      <c r="A200">
        <v>1969</v>
      </c>
      <c r="B200">
        <v>62500</v>
      </c>
      <c r="C200">
        <v>0.04</v>
      </c>
      <c r="D200">
        <v>2.5000000000000001E-2</v>
      </c>
      <c r="E200">
        <v>11970</v>
      </c>
      <c r="F200">
        <v>8330</v>
      </c>
      <c r="G200">
        <v>11970</v>
      </c>
      <c r="H200">
        <v>7790</v>
      </c>
    </row>
    <row r="201" spans="1:8" x14ac:dyDescent="0.2">
      <c r="A201">
        <v>1969</v>
      </c>
      <c r="B201">
        <v>67500</v>
      </c>
      <c r="C201">
        <v>0.04</v>
      </c>
      <c r="D201">
        <v>2.5000000000000001E-2</v>
      </c>
      <c r="E201">
        <v>12300</v>
      </c>
      <c r="F201">
        <v>8660</v>
      </c>
      <c r="G201">
        <v>12300</v>
      </c>
      <c r="H201">
        <v>8120</v>
      </c>
    </row>
    <row r="202" spans="1:8" x14ac:dyDescent="0.2">
      <c r="A202">
        <v>1969</v>
      </c>
      <c r="B202">
        <v>72500</v>
      </c>
      <c r="C202">
        <v>0.04</v>
      </c>
      <c r="D202">
        <v>2.5000000000000001E-2</v>
      </c>
      <c r="E202">
        <v>12640</v>
      </c>
      <c r="F202">
        <v>9000</v>
      </c>
      <c r="G202">
        <v>12640</v>
      </c>
      <c r="H202">
        <v>8460</v>
      </c>
    </row>
    <row r="203" spans="1:8" x14ac:dyDescent="0.2">
      <c r="A203">
        <v>1969</v>
      </c>
      <c r="B203">
        <v>77500</v>
      </c>
      <c r="C203">
        <v>0.04</v>
      </c>
      <c r="D203">
        <v>2.5000000000000001E-2</v>
      </c>
      <c r="E203">
        <v>12980</v>
      </c>
      <c r="F203">
        <v>9340</v>
      </c>
      <c r="G203">
        <v>12980</v>
      </c>
      <c r="H203">
        <v>8800</v>
      </c>
    </row>
    <row r="204" spans="1:8" x14ac:dyDescent="0.2">
      <c r="A204">
        <v>1969</v>
      </c>
      <c r="B204">
        <v>82500</v>
      </c>
      <c r="C204">
        <v>0.04</v>
      </c>
      <c r="D204">
        <v>2.5000000000000001E-2</v>
      </c>
      <c r="E204">
        <v>13310</v>
      </c>
      <c r="F204">
        <v>9670</v>
      </c>
      <c r="G204">
        <v>13310</v>
      </c>
      <c r="H204">
        <v>9130</v>
      </c>
    </row>
    <row r="205" spans="1:8" x14ac:dyDescent="0.2">
      <c r="A205">
        <v>1969</v>
      </c>
      <c r="B205">
        <v>87500</v>
      </c>
      <c r="C205">
        <v>0.04</v>
      </c>
      <c r="D205">
        <v>2.5000000000000001E-2</v>
      </c>
      <c r="E205">
        <v>13650</v>
      </c>
      <c r="F205">
        <v>10010</v>
      </c>
      <c r="G205">
        <v>13650</v>
      </c>
      <c r="H205">
        <v>9470</v>
      </c>
    </row>
    <row r="206" spans="1:8" x14ac:dyDescent="0.2">
      <c r="A206">
        <v>1969</v>
      </c>
      <c r="B206">
        <v>92500</v>
      </c>
      <c r="C206">
        <v>0.04</v>
      </c>
      <c r="D206">
        <v>2.5000000000000001E-2</v>
      </c>
      <c r="E206">
        <v>13990</v>
      </c>
      <c r="F206">
        <v>10350</v>
      </c>
      <c r="G206">
        <v>13990</v>
      </c>
      <c r="H206">
        <v>9810</v>
      </c>
    </row>
    <row r="207" spans="1:8" x14ac:dyDescent="0.2">
      <c r="A207">
        <v>1969</v>
      </c>
      <c r="B207">
        <v>97500</v>
      </c>
      <c r="C207">
        <v>0.04</v>
      </c>
      <c r="D207">
        <v>2.5000000000000001E-2</v>
      </c>
      <c r="E207">
        <v>14320</v>
      </c>
      <c r="F207">
        <v>10680</v>
      </c>
      <c r="G207">
        <v>14320</v>
      </c>
      <c r="H207">
        <v>10140</v>
      </c>
    </row>
    <row r="208" spans="1:8" x14ac:dyDescent="0.2">
      <c r="A208">
        <v>1969</v>
      </c>
      <c r="B208">
        <v>102500</v>
      </c>
      <c r="C208">
        <v>0.04</v>
      </c>
      <c r="D208">
        <v>2.5000000000000001E-2</v>
      </c>
      <c r="E208">
        <v>14660</v>
      </c>
      <c r="F208">
        <v>11020</v>
      </c>
      <c r="G208">
        <v>14660</v>
      </c>
      <c r="H208">
        <v>10480</v>
      </c>
    </row>
    <row r="209" spans="1:8" x14ac:dyDescent="0.2">
      <c r="A209">
        <v>1969</v>
      </c>
      <c r="B209">
        <v>107500</v>
      </c>
      <c r="C209">
        <v>0.04</v>
      </c>
      <c r="D209">
        <v>2.5000000000000001E-2</v>
      </c>
      <c r="E209">
        <v>15000</v>
      </c>
      <c r="F209">
        <v>11350</v>
      </c>
      <c r="G209">
        <v>15000</v>
      </c>
      <c r="H209">
        <v>10810</v>
      </c>
    </row>
    <row r="210" spans="1:8" x14ac:dyDescent="0.2">
      <c r="A210">
        <v>1969</v>
      </c>
      <c r="B210">
        <v>112500</v>
      </c>
      <c r="C210">
        <v>0.04</v>
      </c>
      <c r="D210">
        <v>2.5000000000000001E-2</v>
      </c>
      <c r="E210">
        <v>15330</v>
      </c>
      <c r="F210">
        <v>11690</v>
      </c>
      <c r="G210">
        <v>15330</v>
      </c>
      <c r="H210">
        <v>11150</v>
      </c>
    </row>
    <row r="211" spans="1:8" x14ac:dyDescent="0.2">
      <c r="A211">
        <v>1969</v>
      </c>
      <c r="B211">
        <v>117500</v>
      </c>
      <c r="C211">
        <v>0.04</v>
      </c>
      <c r="D211">
        <v>2.5000000000000001E-2</v>
      </c>
      <c r="E211">
        <v>15670</v>
      </c>
      <c r="F211">
        <v>12030</v>
      </c>
      <c r="G211">
        <v>15670</v>
      </c>
      <c r="H211">
        <v>11490</v>
      </c>
    </row>
    <row r="212" spans="1:8" x14ac:dyDescent="0.2">
      <c r="A212">
        <v>1969</v>
      </c>
      <c r="B212">
        <v>122500</v>
      </c>
      <c r="C212">
        <v>0.04</v>
      </c>
      <c r="D212">
        <v>2.5000000000000001E-2</v>
      </c>
      <c r="E212">
        <v>16010</v>
      </c>
      <c r="F212">
        <v>12360</v>
      </c>
      <c r="G212">
        <v>16010</v>
      </c>
      <c r="H212">
        <v>11820</v>
      </c>
    </row>
    <row r="213" spans="1:8" x14ac:dyDescent="0.2">
      <c r="A213">
        <v>1969</v>
      </c>
      <c r="B213">
        <v>127500</v>
      </c>
      <c r="C213">
        <v>0.04</v>
      </c>
      <c r="D213">
        <v>2.5000000000000001E-2</v>
      </c>
      <c r="E213">
        <v>16340</v>
      </c>
      <c r="F213">
        <v>12700</v>
      </c>
      <c r="G213">
        <v>16340</v>
      </c>
      <c r="H213">
        <v>12160</v>
      </c>
    </row>
    <row r="214" spans="1:8" x14ac:dyDescent="0.2">
      <c r="A214">
        <v>1969</v>
      </c>
      <c r="B214">
        <v>132500</v>
      </c>
      <c r="C214">
        <v>0.04</v>
      </c>
      <c r="D214">
        <v>2.5000000000000001E-2</v>
      </c>
      <c r="E214">
        <v>16680</v>
      </c>
      <c r="F214">
        <v>13040</v>
      </c>
      <c r="G214">
        <v>16680</v>
      </c>
      <c r="H214">
        <v>12500</v>
      </c>
    </row>
    <row r="215" spans="1:8" x14ac:dyDescent="0.2">
      <c r="A215">
        <v>1969</v>
      </c>
      <c r="B215">
        <v>137500</v>
      </c>
      <c r="C215">
        <v>0.04</v>
      </c>
      <c r="D215">
        <v>2.5000000000000001E-2</v>
      </c>
      <c r="E215">
        <v>17020</v>
      </c>
      <c r="F215">
        <v>13370</v>
      </c>
      <c r="G215">
        <v>17020</v>
      </c>
      <c r="H215">
        <v>12830</v>
      </c>
    </row>
    <row r="216" spans="1:8" x14ac:dyDescent="0.2">
      <c r="A216">
        <v>1969</v>
      </c>
      <c r="B216">
        <v>142500</v>
      </c>
      <c r="C216">
        <v>0.04</v>
      </c>
      <c r="D216">
        <v>2.5000000000000001E-2</v>
      </c>
      <c r="E216">
        <v>17350</v>
      </c>
      <c r="F216">
        <v>13710</v>
      </c>
      <c r="G216">
        <v>17350</v>
      </c>
      <c r="H216">
        <v>13170</v>
      </c>
    </row>
    <row r="217" spans="1:8" x14ac:dyDescent="0.2">
      <c r="A217">
        <v>1969</v>
      </c>
      <c r="B217">
        <v>147500</v>
      </c>
      <c r="C217">
        <v>0.04</v>
      </c>
      <c r="D217">
        <v>2.5000000000000001E-2</v>
      </c>
      <c r="E217">
        <v>17690</v>
      </c>
      <c r="F217">
        <v>14050</v>
      </c>
      <c r="G217">
        <v>17690</v>
      </c>
      <c r="H217">
        <v>13510</v>
      </c>
    </row>
    <row r="218" spans="1:8" x14ac:dyDescent="0.2">
      <c r="A218">
        <v>1969</v>
      </c>
      <c r="B218">
        <v>200000</v>
      </c>
      <c r="C218">
        <v>0.04</v>
      </c>
      <c r="D218">
        <v>2.5000000000000001E-2</v>
      </c>
      <c r="E218">
        <v>21220</v>
      </c>
      <c r="F218">
        <v>17580</v>
      </c>
      <c r="G218">
        <v>21220</v>
      </c>
      <c r="H218">
        <v>17040</v>
      </c>
    </row>
    <row r="219" spans="1:8" x14ac:dyDescent="0.2">
      <c r="A219">
        <v>1964</v>
      </c>
      <c r="B219">
        <v>2500</v>
      </c>
      <c r="C219">
        <v>0.04</v>
      </c>
      <c r="D219">
        <v>2.5000000000000001E-2</v>
      </c>
      <c r="E219">
        <v>330</v>
      </c>
      <c r="F219">
        <v>290</v>
      </c>
      <c r="G219">
        <v>330</v>
      </c>
      <c r="H219">
        <v>260</v>
      </c>
    </row>
    <row r="220" spans="1:8" x14ac:dyDescent="0.2">
      <c r="A220">
        <v>1964</v>
      </c>
      <c r="B220">
        <v>7500</v>
      </c>
      <c r="C220">
        <v>0.04</v>
      </c>
      <c r="D220">
        <v>2.5000000000000001E-2</v>
      </c>
      <c r="E220">
        <v>990</v>
      </c>
      <c r="F220">
        <v>870</v>
      </c>
      <c r="G220">
        <v>990</v>
      </c>
      <c r="H220">
        <v>790</v>
      </c>
    </row>
    <row r="221" spans="1:8" x14ac:dyDescent="0.2">
      <c r="A221">
        <v>1964</v>
      </c>
      <c r="B221">
        <v>12500</v>
      </c>
      <c r="C221">
        <v>0.04</v>
      </c>
      <c r="D221">
        <v>2.5000000000000001E-2</v>
      </c>
      <c r="E221">
        <v>1660</v>
      </c>
      <c r="F221">
        <v>1460</v>
      </c>
      <c r="G221">
        <v>1660</v>
      </c>
      <c r="H221">
        <v>1330</v>
      </c>
    </row>
    <row r="222" spans="1:8" x14ac:dyDescent="0.2">
      <c r="A222">
        <v>1964</v>
      </c>
      <c r="B222">
        <v>17500</v>
      </c>
      <c r="C222">
        <v>0.04</v>
      </c>
      <c r="D222">
        <v>2.5000000000000001E-2</v>
      </c>
      <c r="E222">
        <v>2330</v>
      </c>
      <c r="F222">
        <v>2050</v>
      </c>
      <c r="G222">
        <v>2330</v>
      </c>
      <c r="H222">
        <v>1880</v>
      </c>
    </row>
    <row r="223" spans="1:8" x14ac:dyDescent="0.2">
      <c r="A223">
        <v>1964</v>
      </c>
      <c r="B223">
        <v>22500</v>
      </c>
      <c r="C223">
        <v>0.04</v>
      </c>
      <c r="D223">
        <v>2.5000000000000001E-2</v>
      </c>
      <c r="E223">
        <v>2990</v>
      </c>
      <c r="F223">
        <v>2630</v>
      </c>
      <c r="G223">
        <v>2990</v>
      </c>
      <c r="H223">
        <v>2410</v>
      </c>
    </row>
    <row r="224" spans="1:8" x14ac:dyDescent="0.2">
      <c r="A224">
        <v>1964</v>
      </c>
      <c r="B224">
        <v>27500</v>
      </c>
      <c r="C224">
        <v>0.04</v>
      </c>
      <c r="D224">
        <v>2.5000000000000001E-2</v>
      </c>
      <c r="E224">
        <v>3660</v>
      </c>
      <c r="F224">
        <v>3230</v>
      </c>
      <c r="G224">
        <v>3660</v>
      </c>
      <c r="H224">
        <v>2960</v>
      </c>
    </row>
    <row r="225" spans="1:8" x14ac:dyDescent="0.2">
      <c r="A225">
        <v>1964</v>
      </c>
      <c r="B225">
        <v>32500</v>
      </c>
      <c r="C225">
        <v>0.04</v>
      </c>
      <c r="D225">
        <v>2.5000000000000001E-2</v>
      </c>
      <c r="E225">
        <v>4320</v>
      </c>
      <c r="F225">
        <v>3810</v>
      </c>
      <c r="G225">
        <v>4320</v>
      </c>
      <c r="H225">
        <v>3490</v>
      </c>
    </row>
    <row r="226" spans="1:8" x14ac:dyDescent="0.2">
      <c r="A226">
        <v>1964</v>
      </c>
      <c r="B226">
        <v>37500</v>
      </c>
      <c r="C226">
        <v>0.04</v>
      </c>
      <c r="D226">
        <v>2.5000000000000001E-2</v>
      </c>
      <c r="E226">
        <v>4990</v>
      </c>
      <c r="F226">
        <v>4260</v>
      </c>
      <c r="G226">
        <v>4990</v>
      </c>
      <c r="H226">
        <v>3910</v>
      </c>
    </row>
    <row r="227" spans="1:8" x14ac:dyDescent="0.2">
      <c r="A227">
        <v>1964</v>
      </c>
      <c r="B227">
        <v>42500</v>
      </c>
      <c r="C227">
        <v>0.04</v>
      </c>
      <c r="D227">
        <v>2.5000000000000001E-2</v>
      </c>
      <c r="E227">
        <v>5650</v>
      </c>
      <c r="F227">
        <v>4510</v>
      </c>
      <c r="G227">
        <v>5650</v>
      </c>
      <c r="H227">
        <v>4160</v>
      </c>
    </row>
    <row r="228" spans="1:8" x14ac:dyDescent="0.2">
      <c r="A228">
        <v>1964</v>
      </c>
      <c r="B228">
        <v>47500</v>
      </c>
      <c r="C228">
        <v>0.04</v>
      </c>
      <c r="D228">
        <v>2.5000000000000001E-2</v>
      </c>
      <c r="E228">
        <v>6330</v>
      </c>
      <c r="F228">
        <v>4770</v>
      </c>
      <c r="G228">
        <v>6330</v>
      </c>
      <c r="H228">
        <v>4420</v>
      </c>
    </row>
    <row r="229" spans="1:8" x14ac:dyDescent="0.2">
      <c r="A229">
        <v>1964</v>
      </c>
      <c r="B229">
        <v>52500</v>
      </c>
      <c r="C229">
        <v>0.04</v>
      </c>
      <c r="D229">
        <v>2.5000000000000001E-2</v>
      </c>
      <c r="E229">
        <v>7000</v>
      </c>
      <c r="F229">
        <v>5020</v>
      </c>
      <c r="G229">
        <v>7000</v>
      </c>
      <c r="H229">
        <v>4670</v>
      </c>
    </row>
    <row r="230" spans="1:8" x14ac:dyDescent="0.2">
      <c r="A230">
        <v>1964</v>
      </c>
      <c r="B230">
        <v>57500</v>
      </c>
      <c r="C230">
        <v>0.04</v>
      </c>
      <c r="D230">
        <v>2.5000000000000001E-2</v>
      </c>
      <c r="E230">
        <v>7490</v>
      </c>
      <c r="F230">
        <v>5260</v>
      </c>
      <c r="G230">
        <v>7490</v>
      </c>
      <c r="H230">
        <v>4910</v>
      </c>
    </row>
    <row r="231" spans="1:8" x14ac:dyDescent="0.2">
      <c r="A231">
        <v>1964</v>
      </c>
      <c r="B231">
        <v>62500</v>
      </c>
      <c r="C231">
        <v>0.04</v>
      </c>
      <c r="D231">
        <v>2.5000000000000001E-2</v>
      </c>
      <c r="E231">
        <v>7740</v>
      </c>
      <c r="F231">
        <v>5490</v>
      </c>
      <c r="G231">
        <v>7740</v>
      </c>
      <c r="H231">
        <v>5140</v>
      </c>
    </row>
    <row r="232" spans="1:8" x14ac:dyDescent="0.2">
      <c r="A232">
        <v>1964</v>
      </c>
      <c r="B232">
        <v>67500</v>
      </c>
      <c r="C232">
        <v>0.04</v>
      </c>
      <c r="D232">
        <v>2.5000000000000001E-2</v>
      </c>
      <c r="E232">
        <v>7940</v>
      </c>
      <c r="F232">
        <v>5700</v>
      </c>
      <c r="G232">
        <v>7940</v>
      </c>
      <c r="H232">
        <v>5350</v>
      </c>
    </row>
    <row r="233" spans="1:8" x14ac:dyDescent="0.2">
      <c r="A233">
        <v>1964</v>
      </c>
      <c r="B233">
        <v>72500</v>
      </c>
      <c r="C233">
        <v>0.04</v>
      </c>
      <c r="D233">
        <v>2.5000000000000001E-2</v>
      </c>
      <c r="E233">
        <v>8150</v>
      </c>
      <c r="F233">
        <v>5900</v>
      </c>
      <c r="G233">
        <v>8150</v>
      </c>
      <c r="H233">
        <v>5550</v>
      </c>
    </row>
    <row r="234" spans="1:8" x14ac:dyDescent="0.2">
      <c r="A234">
        <v>1964</v>
      </c>
      <c r="B234">
        <v>77500</v>
      </c>
      <c r="C234">
        <v>0.04</v>
      </c>
      <c r="D234">
        <v>2.5000000000000001E-2</v>
      </c>
      <c r="E234">
        <v>8360</v>
      </c>
      <c r="F234">
        <v>6110</v>
      </c>
      <c r="G234">
        <v>8360</v>
      </c>
      <c r="H234">
        <v>5760</v>
      </c>
    </row>
    <row r="235" spans="1:8" x14ac:dyDescent="0.2">
      <c r="A235">
        <v>1964</v>
      </c>
      <c r="B235">
        <v>82500</v>
      </c>
      <c r="C235">
        <v>0.04</v>
      </c>
      <c r="D235">
        <v>2.5000000000000001E-2</v>
      </c>
      <c r="E235">
        <v>8560</v>
      </c>
      <c r="F235">
        <v>6310</v>
      </c>
      <c r="G235">
        <v>8560</v>
      </c>
      <c r="H235">
        <v>5960</v>
      </c>
    </row>
    <row r="236" spans="1:8" x14ac:dyDescent="0.2">
      <c r="A236">
        <v>1964</v>
      </c>
      <c r="B236">
        <v>87500</v>
      </c>
      <c r="C236">
        <v>0.04</v>
      </c>
      <c r="D236">
        <v>2.5000000000000001E-2</v>
      </c>
      <c r="E236">
        <v>8770</v>
      </c>
      <c r="F236">
        <v>6520</v>
      </c>
      <c r="G236">
        <v>8770</v>
      </c>
      <c r="H236">
        <v>6170</v>
      </c>
    </row>
    <row r="237" spans="1:8" x14ac:dyDescent="0.2">
      <c r="A237">
        <v>1964</v>
      </c>
      <c r="B237">
        <v>92500</v>
      </c>
      <c r="C237">
        <v>0.04</v>
      </c>
      <c r="D237">
        <v>2.5000000000000001E-2</v>
      </c>
      <c r="E237">
        <v>8980</v>
      </c>
      <c r="F237">
        <v>6730</v>
      </c>
      <c r="G237">
        <v>8980</v>
      </c>
      <c r="H237">
        <v>6380</v>
      </c>
    </row>
    <row r="238" spans="1:8" x14ac:dyDescent="0.2">
      <c r="A238">
        <v>1964</v>
      </c>
      <c r="B238">
        <v>97500</v>
      </c>
      <c r="C238">
        <v>0.04</v>
      </c>
      <c r="D238">
        <v>2.5000000000000001E-2</v>
      </c>
      <c r="E238">
        <v>9180</v>
      </c>
      <c r="F238">
        <v>6930</v>
      </c>
      <c r="G238">
        <v>9180</v>
      </c>
      <c r="H238">
        <v>6580</v>
      </c>
    </row>
    <row r="239" spans="1:8" x14ac:dyDescent="0.2">
      <c r="A239">
        <v>1964</v>
      </c>
      <c r="B239">
        <v>102500</v>
      </c>
      <c r="C239">
        <v>0.04</v>
      </c>
      <c r="D239">
        <v>2.5000000000000001E-2</v>
      </c>
      <c r="E239">
        <v>9390</v>
      </c>
      <c r="F239">
        <v>7140</v>
      </c>
      <c r="G239">
        <v>9390</v>
      </c>
      <c r="H239">
        <v>6790</v>
      </c>
    </row>
    <row r="240" spans="1:8" x14ac:dyDescent="0.2">
      <c r="A240">
        <v>1964</v>
      </c>
      <c r="B240">
        <v>107500</v>
      </c>
      <c r="C240">
        <v>0.04</v>
      </c>
      <c r="D240">
        <v>2.5000000000000001E-2</v>
      </c>
      <c r="E240">
        <v>9590</v>
      </c>
      <c r="F240">
        <v>7340</v>
      </c>
      <c r="G240">
        <v>9590</v>
      </c>
      <c r="H240">
        <v>6990</v>
      </c>
    </row>
    <row r="241" spans="1:8" x14ac:dyDescent="0.2">
      <c r="A241">
        <v>1964</v>
      </c>
      <c r="B241">
        <v>112500</v>
      </c>
      <c r="C241">
        <v>0.04</v>
      </c>
      <c r="D241">
        <v>2.5000000000000001E-2</v>
      </c>
      <c r="E241">
        <v>9800</v>
      </c>
      <c r="F241">
        <v>7550</v>
      </c>
      <c r="G241">
        <v>9800</v>
      </c>
      <c r="H241">
        <v>7200</v>
      </c>
    </row>
    <row r="242" spans="1:8" x14ac:dyDescent="0.2">
      <c r="A242">
        <v>1964</v>
      </c>
      <c r="B242">
        <v>117500</v>
      </c>
      <c r="C242">
        <v>0.04</v>
      </c>
      <c r="D242">
        <v>2.5000000000000001E-2</v>
      </c>
      <c r="E242">
        <v>10010</v>
      </c>
      <c r="F242">
        <v>7760</v>
      </c>
      <c r="G242">
        <v>10010</v>
      </c>
      <c r="H242">
        <v>7410</v>
      </c>
    </row>
    <row r="243" spans="1:8" x14ac:dyDescent="0.2">
      <c r="A243">
        <v>1964</v>
      </c>
      <c r="B243">
        <v>122500</v>
      </c>
      <c r="C243">
        <v>0.04</v>
      </c>
      <c r="D243">
        <v>2.5000000000000001E-2</v>
      </c>
      <c r="E243">
        <v>10210</v>
      </c>
      <c r="F243">
        <v>7960</v>
      </c>
      <c r="G243">
        <v>10210</v>
      </c>
      <c r="H243">
        <v>7610</v>
      </c>
    </row>
    <row r="244" spans="1:8" x14ac:dyDescent="0.2">
      <c r="A244">
        <v>1964</v>
      </c>
      <c r="B244">
        <v>127500</v>
      </c>
      <c r="C244">
        <v>0.04</v>
      </c>
      <c r="D244">
        <v>2.5000000000000001E-2</v>
      </c>
      <c r="E244">
        <v>10420</v>
      </c>
      <c r="F244">
        <v>8170</v>
      </c>
      <c r="G244">
        <v>10420</v>
      </c>
      <c r="H244">
        <v>7820</v>
      </c>
    </row>
    <row r="245" spans="1:8" x14ac:dyDescent="0.2">
      <c r="A245">
        <v>1964</v>
      </c>
      <c r="B245">
        <v>132500</v>
      </c>
      <c r="C245">
        <v>0.04</v>
      </c>
      <c r="D245">
        <v>2.5000000000000001E-2</v>
      </c>
      <c r="E245">
        <v>10620</v>
      </c>
      <c r="F245">
        <v>8370</v>
      </c>
      <c r="G245">
        <v>10620</v>
      </c>
      <c r="H245">
        <v>8020</v>
      </c>
    </row>
    <row r="246" spans="1:8" x14ac:dyDescent="0.2">
      <c r="A246">
        <v>1964</v>
      </c>
      <c r="B246">
        <v>137500</v>
      </c>
      <c r="C246">
        <v>0.04</v>
      </c>
      <c r="D246">
        <v>2.5000000000000001E-2</v>
      </c>
      <c r="E246">
        <v>10830</v>
      </c>
      <c r="F246">
        <v>8580</v>
      </c>
      <c r="G246">
        <v>10830</v>
      </c>
      <c r="H246">
        <v>8230</v>
      </c>
    </row>
    <row r="247" spans="1:8" x14ac:dyDescent="0.2">
      <c r="A247">
        <v>1964</v>
      </c>
      <c r="B247">
        <v>142500</v>
      </c>
      <c r="C247">
        <v>0.04</v>
      </c>
      <c r="D247">
        <v>2.5000000000000001E-2</v>
      </c>
      <c r="E247">
        <v>11040</v>
      </c>
      <c r="F247">
        <v>8790</v>
      </c>
      <c r="G247">
        <v>11040</v>
      </c>
      <c r="H247">
        <v>8440</v>
      </c>
    </row>
    <row r="248" spans="1:8" x14ac:dyDescent="0.2">
      <c r="A248">
        <v>1964</v>
      </c>
      <c r="B248">
        <v>147500</v>
      </c>
      <c r="C248">
        <v>0.04</v>
      </c>
      <c r="D248">
        <v>2.5000000000000001E-2</v>
      </c>
      <c r="E248">
        <v>11240</v>
      </c>
      <c r="F248">
        <v>8990</v>
      </c>
      <c r="G248">
        <v>11240</v>
      </c>
      <c r="H248">
        <v>8640</v>
      </c>
    </row>
    <row r="249" spans="1:8" x14ac:dyDescent="0.2">
      <c r="A249">
        <v>1964</v>
      </c>
      <c r="B249">
        <v>200000</v>
      </c>
      <c r="C249">
        <v>0.04</v>
      </c>
      <c r="D249">
        <v>2.5000000000000001E-2</v>
      </c>
      <c r="E249">
        <v>13410</v>
      </c>
      <c r="F249">
        <v>11160</v>
      </c>
      <c r="G249">
        <v>13410</v>
      </c>
      <c r="H249">
        <v>10810</v>
      </c>
    </row>
    <row r="250" spans="1:8" x14ac:dyDescent="0.2">
      <c r="A250">
        <v>1959</v>
      </c>
      <c r="B250">
        <v>2500</v>
      </c>
      <c r="C250">
        <v>0.04</v>
      </c>
      <c r="D250">
        <v>2.5000000000000001E-2</v>
      </c>
      <c r="E250">
        <v>140</v>
      </c>
      <c r="F250">
        <v>130</v>
      </c>
      <c r="G250">
        <v>140</v>
      </c>
      <c r="H250">
        <v>120</v>
      </c>
    </row>
    <row r="251" spans="1:8" x14ac:dyDescent="0.2">
      <c r="A251">
        <v>1959</v>
      </c>
      <c r="B251">
        <v>7500</v>
      </c>
      <c r="C251">
        <v>0.04</v>
      </c>
      <c r="D251">
        <v>2.5000000000000001E-2</v>
      </c>
      <c r="E251">
        <v>440</v>
      </c>
      <c r="F251">
        <v>400</v>
      </c>
      <c r="G251">
        <v>440</v>
      </c>
      <c r="H251">
        <v>370</v>
      </c>
    </row>
    <row r="252" spans="1:8" x14ac:dyDescent="0.2">
      <c r="A252">
        <v>1959</v>
      </c>
      <c r="B252">
        <v>12500</v>
      </c>
      <c r="C252">
        <v>0.04</v>
      </c>
      <c r="D252">
        <v>2.5000000000000001E-2</v>
      </c>
      <c r="E252">
        <v>750</v>
      </c>
      <c r="F252">
        <v>680</v>
      </c>
      <c r="G252">
        <v>750</v>
      </c>
      <c r="H252">
        <v>630</v>
      </c>
    </row>
    <row r="253" spans="1:8" x14ac:dyDescent="0.2">
      <c r="A253">
        <v>1959</v>
      </c>
      <c r="B253">
        <v>17500</v>
      </c>
      <c r="C253">
        <v>0.04</v>
      </c>
      <c r="D253">
        <v>2.5000000000000001E-2</v>
      </c>
      <c r="E253">
        <v>1060</v>
      </c>
      <c r="F253">
        <v>960</v>
      </c>
      <c r="G253">
        <v>1060</v>
      </c>
      <c r="H253">
        <v>890</v>
      </c>
    </row>
    <row r="254" spans="1:8" x14ac:dyDescent="0.2">
      <c r="A254">
        <v>1959</v>
      </c>
      <c r="B254">
        <v>22500</v>
      </c>
      <c r="C254">
        <v>0.04</v>
      </c>
      <c r="D254">
        <v>2.5000000000000001E-2</v>
      </c>
      <c r="E254">
        <v>1360</v>
      </c>
      <c r="F254">
        <v>1230</v>
      </c>
      <c r="G254">
        <v>1360</v>
      </c>
      <c r="H254">
        <v>1140</v>
      </c>
    </row>
    <row r="255" spans="1:8" x14ac:dyDescent="0.2">
      <c r="A255">
        <v>1959</v>
      </c>
      <c r="B255">
        <v>27500</v>
      </c>
      <c r="C255">
        <v>0.04</v>
      </c>
      <c r="D255">
        <v>2.5000000000000001E-2</v>
      </c>
      <c r="E255">
        <v>1670</v>
      </c>
      <c r="F255">
        <v>1510</v>
      </c>
      <c r="G255">
        <v>1670</v>
      </c>
      <c r="H255">
        <v>1400</v>
      </c>
    </row>
    <row r="256" spans="1:8" x14ac:dyDescent="0.2">
      <c r="A256">
        <v>1959</v>
      </c>
      <c r="B256">
        <v>32500</v>
      </c>
      <c r="C256">
        <v>0.04</v>
      </c>
      <c r="D256">
        <v>2.5000000000000001E-2</v>
      </c>
      <c r="E256">
        <v>1970</v>
      </c>
      <c r="F256">
        <v>1780</v>
      </c>
      <c r="G256">
        <v>1970</v>
      </c>
      <c r="H256">
        <v>1650</v>
      </c>
    </row>
    <row r="257" spans="1:8" x14ac:dyDescent="0.2">
      <c r="A257">
        <v>1959</v>
      </c>
      <c r="B257">
        <v>37500</v>
      </c>
      <c r="C257">
        <v>0.04</v>
      </c>
      <c r="D257">
        <v>2.5000000000000001E-2</v>
      </c>
      <c r="E257">
        <v>2280</v>
      </c>
      <c r="F257">
        <v>2050</v>
      </c>
      <c r="G257">
        <v>2280</v>
      </c>
      <c r="H257">
        <v>1900</v>
      </c>
    </row>
    <row r="258" spans="1:8" x14ac:dyDescent="0.2">
      <c r="A258">
        <v>1959</v>
      </c>
      <c r="B258">
        <v>42500</v>
      </c>
      <c r="C258">
        <v>0.04</v>
      </c>
      <c r="D258">
        <v>2.5000000000000001E-2</v>
      </c>
      <c r="E258">
        <v>2580</v>
      </c>
      <c r="F258">
        <v>2190</v>
      </c>
      <c r="G258">
        <v>2580</v>
      </c>
      <c r="H258">
        <v>2040</v>
      </c>
    </row>
    <row r="259" spans="1:8" x14ac:dyDescent="0.2">
      <c r="A259">
        <v>1959</v>
      </c>
      <c r="B259">
        <v>47500</v>
      </c>
      <c r="C259">
        <v>0.04</v>
      </c>
      <c r="D259">
        <v>2.5000000000000001E-2</v>
      </c>
      <c r="E259">
        <v>2890</v>
      </c>
      <c r="F259">
        <v>2330</v>
      </c>
      <c r="G259">
        <v>2890</v>
      </c>
      <c r="H259">
        <v>2180</v>
      </c>
    </row>
    <row r="260" spans="1:8" x14ac:dyDescent="0.2">
      <c r="A260">
        <v>1959</v>
      </c>
      <c r="B260">
        <v>52500</v>
      </c>
      <c r="C260">
        <v>0.04</v>
      </c>
      <c r="D260">
        <v>2.5000000000000001E-2</v>
      </c>
      <c r="E260">
        <v>3200</v>
      </c>
      <c r="F260">
        <v>2470</v>
      </c>
      <c r="G260">
        <v>3200</v>
      </c>
      <c r="H260">
        <v>2320</v>
      </c>
    </row>
    <row r="261" spans="1:8" x14ac:dyDescent="0.2">
      <c r="A261">
        <v>1959</v>
      </c>
      <c r="B261">
        <v>57500</v>
      </c>
      <c r="C261">
        <v>0.04</v>
      </c>
      <c r="D261">
        <v>2.5000000000000001E-2</v>
      </c>
      <c r="E261">
        <v>3490</v>
      </c>
      <c r="F261">
        <v>2600</v>
      </c>
      <c r="G261">
        <v>3490</v>
      </c>
      <c r="H261">
        <v>2450</v>
      </c>
    </row>
    <row r="262" spans="1:8" x14ac:dyDescent="0.2">
      <c r="A262">
        <v>1959</v>
      </c>
      <c r="B262">
        <v>62500</v>
      </c>
      <c r="C262">
        <v>0.04</v>
      </c>
      <c r="D262">
        <v>2.5000000000000001E-2</v>
      </c>
      <c r="E262">
        <v>3620</v>
      </c>
      <c r="F262">
        <v>2710</v>
      </c>
      <c r="G262">
        <v>3620</v>
      </c>
      <c r="H262">
        <v>2560</v>
      </c>
    </row>
    <row r="263" spans="1:8" x14ac:dyDescent="0.2">
      <c r="A263">
        <v>1959</v>
      </c>
      <c r="B263">
        <v>67500</v>
      </c>
      <c r="C263">
        <v>0.04</v>
      </c>
      <c r="D263">
        <v>2.5000000000000001E-2</v>
      </c>
      <c r="E263">
        <v>3710</v>
      </c>
      <c r="F263">
        <v>2810</v>
      </c>
      <c r="G263">
        <v>3710</v>
      </c>
      <c r="H263">
        <v>2660</v>
      </c>
    </row>
    <row r="264" spans="1:8" x14ac:dyDescent="0.2">
      <c r="A264">
        <v>1959</v>
      </c>
      <c r="B264">
        <v>72500</v>
      </c>
      <c r="C264">
        <v>0.04</v>
      </c>
      <c r="D264">
        <v>2.5000000000000001E-2</v>
      </c>
      <c r="E264">
        <v>3810</v>
      </c>
      <c r="F264">
        <v>2900</v>
      </c>
      <c r="G264">
        <v>3810</v>
      </c>
      <c r="H264">
        <v>2750</v>
      </c>
    </row>
    <row r="265" spans="1:8" x14ac:dyDescent="0.2">
      <c r="A265">
        <v>1959</v>
      </c>
      <c r="B265">
        <v>77500</v>
      </c>
      <c r="C265">
        <v>0.04</v>
      </c>
      <c r="D265">
        <v>2.5000000000000001E-2</v>
      </c>
      <c r="E265">
        <v>3900</v>
      </c>
      <c r="F265">
        <v>2990</v>
      </c>
      <c r="G265">
        <v>3900</v>
      </c>
      <c r="H265">
        <v>2840</v>
      </c>
    </row>
    <row r="266" spans="1:8" x14ac:dyDescent="0.2">
      <c r="A266">
        <v>1959</v>
      </c>
      <c r="B266">
        <v>82500</v>
      </c>
      <c r="C266">
        <v>0.04</v>
      </c>
      <c r="D266">
        <v>2.5000000000000001E-2</v>
      </c>
      <c r="E266">
        <v>3990</v>
      </c>
      <c r="F266">
        <v>3080</v>
      </c>
      <c r="G266">
        <v>3990</v>
      </c>
      <c r="H266">
        <v>2930</v>
      </c>
    </row>
    <row r="267" spans="1:8" x14ac:dyDescent="0.2">
      <c r="A267">
        <v>1959</v>
      </c>
      <c r="B267">
        <v>87500</v>
      </c>
      <c r="C267">
        <v>0.04</v>
      </c>
      <c r="D267">
        <v>2.5000000000000001E-2</v>
      </c>
      <c r="E267">
        <v>4080</v>
      </c>
      <c r="F267">
        <v>3170</v>
      </c>
      <c r="G267">
        <v>4080</v>
      </c>
      <c r="H267">
        <v>3020</v>
      </c>
    </row>
    <row r="268" spans="1:8" x14ac:dyDescent="0.2">
      <c r="A268">
        <v>1959</v>
      </c>
      <c r="B268">
        <v>92500</v>
      </c>
      <c r="C268">
        <v>0.04</v>
      </c>
      <c r="D268">
        <v>2.5000000000000001E-2</v>
      </c>
      <c r="E268">
        <v>4170</v>
      </c>
      <c r="F268">
        <v>3270</v>
      </c>
      <c r="G268">
        <v>4170</v>
      </c>
      <c r="H268">
        <v>3120</v>
      </c>
    </row>
    <row r="269" spans="1:8" x14ac:dyDescent="0.2">
      <c r="A269">
        <v>1959</v>
      </c>
      <c r="B269">
        <v>97500</v>
      </c>
      <c r="C269">
        <v>0.04</v>
      </c>
      <c r="D269">
        <v>2.5000000000000001E-2</v>
      </c>
      <c r="E269">
        <v>4270</v>
      </c>
      <c r="F269">
        <v>3360</v>
      </c>
      <c r="G269">
        <v>4270</v>
      </c>
      <c r="H269">
        <v>3210</v>
      </c>
    </row>
    <row r="270" spans="1:8" x14ac:dyDescent="0.2">
      <c r="A270">
        <v>1959</v>
      </c>
      <c r="B270">
        <v>102500</v>
      </c>
      <c r="C270">
        <v>0.04</v>
      </c>
      <c r="D270">
        <v>2.5000000000000001E-2</v>
      </c>
      <c r="E270">
        <v>4360</v>
      </c>
      <c r="F270">
        <v>3450</v>
      </c>
      <c r="G270">
        <v>4360</v>
      </c>
      <c r="H270">
        <v>3300</v>
      </c>
    </row>
    <row r="271" spans="1:8" x14ac:dyDescent="0.2">
      <c r="A271">
        <v>1959</v>
      </c>
      <c r="B271">
        <v>107500</v>
      </c>
      <c r="C271">
        <v>0.04</v>
      </c>
      <c r="D271">
        <v>2.5000000000000001E-2</v>
      </c>
      <c r="E271">
        <v>4450</v>
      </c>
      <c r="F271">
        <v>3540</v>
      </c>
      <c r="G271">
        <v>4450</v>
      </c>
      <c r="H271">
        <v>3390</v>
      </c>
    </row>
    <row r="272" spans="1:8" x14ac:dyDescent="0.2">
      <c r="A272">
        <v>1959</v>
      </c>
      <c r="B272">
        <v>112500</v>
      </c>
      <c r="C272">
        <v>0.04</v>
      </c>
      <c r="D272">
        <v>2.5000000000000001E-2</v>
      </c>
      <c r="E272">
        <v>4540</v>
      </c>
      <c r="F272">
        <v>3630</v>
      </c>
      <c r="G272">
        <v>4540</v>
      </c>
      <c r="H272">
        <v>3480</v>
      </c>
    </row>
    <row r="273" spans="1:8" x14ac:dyDescent="0.2">
      <c r="A273">
        <v>1959</v>
      </c>
      <c r="B273">
        <v>117500</v>
      </c>
      <c r="C273">
        <v>0.04</v>
      </c>
      <c r="D273">
        <v>2.5000000000000001E-2</v>
      </c>
      <c r="E273">
        <v>4630</v>
      </c>
      <c r="F273">
        <v>3730</v>
      </c>
      <c r="G273">
        <v>4630</v>
      </c>
      <c r="H273">
        <v>3580</v>
      </c>
    </row>
    <row r="274" spans="1:8" x14ac:dyDescent="0.2">
      <c r="A274">
        <v>1959</v>
      </c>
      <c r="B274">
        <v>122500</v>
      </c>
      <c r="C274">
        <v>0.04</v>
      </c>
      <c r="D274">
        <v>2.5000000000000001E-2</v>
      </c>
      <c r="E274">
        <v>4730</v>
      </c>
      <c r="F274">
        <v>3820</v>
      </c>
      <c r="G274">
        <v>4730</v>
      </c>
      <c r="H274">
        <v>3670</v>
      </c>
    </row>
    <row r="275" spans="1:8" x14ac:dyDescent="0.2">
      <c r="A275">
        <v>1959</v>
      </c>
      <c r="B275">
        <v>127500</v>
      </c>
      <c r="C275">
        <v>0.04</v>
      </c>
      <c r="D275">
        <v>2.5000000000000001E-2</v>
      </c>
      <c r="E275">
        <v>4820</v>
      </c>
      <c r="F275">
        <v>3910</v>
      </c>
      <c r="G275">
        <v>4820</v>
      </c>
      <c r="H275">
        <v>3760</v>
      </c>
    </row>
    <row r="276" spans="1:8" x14ac:dyDescent="0.2">
      <c r="A276">
        <v>1959</v>
      </c>
      <c r="B276">
        <v>132500</v>
      </c>
      <c r="C276">
        <v>0.04</v>
      </c>
      <c r="D276">
        <v>2.5000000000000001E-2</v>
      </c>
      <c r="E276">
        <v>4910</v>
      </c>
      <c r="F276">
        <v>4000</v>
      </c>
      <c r="G276">
        <v>4910</v>
      </c>
      <c r="H276">
        <v>3850</v>
      </c>
    </row>
    <row r="277" spans="1:8" x14ac:dyDescent="0.2">
      <c r="A277">
        <v>1959</v>
      </c>
      <c r="B277">
        <v>137500</v>
      </c>
      <c r="C277">
        <v>0.04</v>
      </c>
      <c r="D277">
        <v>2.5000000000000001E-2</v>
      </c>
      <c r="E277">
        <v>5000</v>
      </c>
      <c r="F277">
        <v>4090</v>
      </c>
      <c r="G277">
        <v>5000</v>
      </c>
      <c r="H277">
        <v>3940</v>
      </c>
    </row>
    <row r="278" spans="1:8" x14ac:dyDescent="0.2">
      <c r="A278">
        <v>1959</v>
      </c>
      <c r="B278">
        <v>142500</v>
      </c>
      <c r="C278">
        <v>0.04</v>
      </c>
      <c r="D278">
        <v>2.5000000000000001E-2</v>
      </c>
      <c r="E278">
        <v>5090</v>
      </c>
      <c r="F278">
        <v>4190</v>
      </c>
      <c r="G278">
        <v>5090</v>
      </c>
      <c r="H278">
        <v>4040</v>
      </c>
    </row>
    <row r="279" spans="1:8" x14ac:dyDescent="0.2">
      <c r="A279">
        <v>1959</v>
      </c>
      <c r="B279">
        <v>147500</v>
      </c>
      <c r="C279">
        <v>0.04</v>
      </c>
      <c r="D279">
        <v>2.5000000000000001E-2</v>
      </c>
      <c r="E279">
        <v>5190</v>
      </c>
      <c r="F279">
        <v>4280</v>
      </c>
      <c r="G279">
        <v>5190</v>
      </c>
      <c r="H279">
        <v>4130</v>
      </c>
    </row>
    <row r="280" spans="1:8" x14ac:dyDescent="0.2">
      <c r="A280">
        <v>1959</v>
      </c>
      <c r="B280">
        <v>200000</v>
      </c>
      <c r="C280">
        <v>0.04</v>
      </c>
      <c r="D280">
        <v>2.5000000000000001E-2</v>
      </c>
      <c r="E280">
        <v>6150</v>
      </c>
      <c r="F280">
        <v>5250</v>
      </c>
      <c r="G280">
        <v>6150</v>
      </c>
      <c r="H280">
        <v>5100</v>
      </c>
    </row>
    <row r="281" spans="1:8" x14ac:dyDescent="0.2">
      <c r="A281">
        <v>1954</v>
      </c>
      <c r="B281">
        <v>2500</v>
      </c>
      <c r="C281">
        <v>0.04</v>
      </c>
      <c r="D281">
        <v>2.5000000000000001E-2</v>
      </c>
      <c r="E281">
        <v>30</v>
      </c>
      <c r="F281">
        <v>30</v>
      </c>
      <c r="G281">
        <v>30</v>
      </c>
      <c r="H281">
        <v>30</v>
      </c>
    </row>
    <row r="282" spans="1:8" x14ac:dyDescent="0.2">
      <c r="A282">
        <v>1954</v>
      </c>
      <c r="B282">
        <v>7500</v>
      </c>
      <c r="C282">
        <v>0.04</v>
      </c>
      <c r="D282">
        <v>2.5000000000000001E-2</v>
      </c>
      <c r="E282">
        <v>90</v>
      </c>
      <c r="F282">
        <v>90</v>
      </c>
      <c r="G282">
        <v>90</v>
      </c>
      <c r="H282">
        <v>90</v>
      </c>
    </row>
    <row r="283" spans="1:8" x14ac:dyDescent="0.2">
      <c r="A283">
        <v>1954</v>
      </c>
      <c r="B283">
        <v>12500</v>
      </c>
      <c r="C283">
        <v>0.04</v>
      </c>
      <c r="D283">
        <v>2.5000000000000001E-2</v>
      </c>
      <c r="E283">
        <v>160</v>
      </c>
      <c r="F283">
        <v>160</v>
      </c>
      <c r="G283">
        <v>160</v>
      </c>
      <c r="H283">
        <v>160</v>
      </c>
    </row>
    <row r="284" spans="1:8" x14ac:dyDescent="0.2">
      <c r="A284">
        <v>1954</v>
      </c>
      <c r="B284">
        <v>17500</v>
      </c>
      <c r="C284">
        <v>0.04</v>
      </c>
      <c r="D284">
        <v>2.5000000000000001E-2</v>
      </c>
      <c r="E284">
        <v>230</v>
      </c>
      <c r="F284">
        <v>230</v>
      </c>
      <c r="G284">
        <v>230</v>
      </c>
      <c r="H284">
        <v>230</v>
      </c>
    </row>
    <row r="285" spans="1:8" x14ac:dyDescent="0.2">
      <c r="A285">
        <v>1954</v>
      </c>
      <c r="B285">
        <v>22500</v>
      </c>
      <c r="C285">
        <v>0.04</v>
      </c>
      <c r="D285">
        <v>2.5000000000000001E-2</v>
      </c>
      <c r="E285">
        <v>300</v>
      </c>
      <c r="F285">
        <v>300</v>
      </c>
      <c r="G285">
        <v>300</v>
      </c>
      <c r="H285">
        <v>300</v>
      </c>
    </row>
    <row r="286" spans="1:8" x14ac:dyDescent="0.2">
      <c r="A286">
        <v>1954</v>
      </c>
      <c r="B286">
        <v>27500</v>
      </c>
      <c r="C286">
        <v>0.04</v>
      </c>
      <c r="D286">
        <v>2.5000000000000001E-2</v>
      </c>
      <c r="E286">
        <v>360</v>
      </c>
      <c r="F286">
        <v>360</v>
      </c>
      <c r="G286">
        <v>360</v>
      </c>
      <c r="H286">
        <v>360</v>
      </c>
    </row>
    <row r="287" spans="1:8" x14ac:dyDescent="0.2">
      <c r="A287">
        <v>1954</v>
      </c>
      <c r="B287">
        <v>32500</v>
      </c>
      <c r="C287">
        <v>0.04</v>
      </c>
      <c r="D287">
        <v>2.5000000000000001E-2</v>
      </c>
      <c r="E287">
        <v>430</v>
      </c>
      <c r="F287">
        <v>430</v>
      </c>
      <c r="G287">
        <v>430</v>
      </c>
      <c r="H287">
        <v>430</v>
      </c>
    </row>
    <row r="288" spans="1:8" x14ac:dyDescent="0.2">
      <c r="A288">
        <v>1954</v>
      </c>
      <c r="B288">
        <v>37500</v>
      </c>
      <c r="C288">
        <v>0.04</v>
      </c>
      <c r="D288">
        <v>2.5000000000000001E-2</v>
      </c>
      <c r="E288">
        <v>500</v>
      </c>
      <c r="F288">
        <v>500</v>
      </c>
      <c r="G288">
        <v>500</v>
      </c>
      <c r="H288">
        <v>500</v>
      </c>
    </row>
    <row r="289" spans="1:8" x14ac:dyDescent="0.2">
      <c r="A289">
        <v>1954</v>
      </c>
      <c r="B289">
        <v>42500</v>
      </c>
      <c r="C289">
        <v>0.04</v>
      </c>
      <c r="D289">
        <v>2.5000000000000001E-2</v>
      </c>
      <c r="E289">
        <v>560</v>
      </c>
      <c r="F289">
        <v>560</v>
      </c>
      <c r="G289">
        <v>560</v>
      </c>
      <c r="H289">
        <v>560</v>
      </c>
    </row>
    <row r="290" spans="1:8" x14ac:dyDescent="0.2">
      <c r="A290">
        <v>1954</v>
      </c>
      <c r="B290">
        <v>47500</v>
      </c>
      <c r="C290">
        <v>0.04</v>
      </c>
      <c r="D290">
        <v>2.5000000000000001E-2</v>
      </c>
      <c r="E290">
        <v>630</v>
      </c>
      <c r="F290">
        <v>630</v>
      </c>
      <c r="G290">
        <v>630</v>
      </c>
      <c r="H290">
        <v>630</v>
      </c>
    </row>
    <row r="291" spans="1:8" x14ac:dyDescent="0.2">
      <c r="A291">
        <v>1954</v>
      </c>
      <c r="B291">
        <v>52500</v>
      </c>
      <c r="C291">
        <v>0.04</v>
      </c>
      <c r="D291">
        <v>2.5000000000000001E-2</v>
      </c>
      <c r="E291">
        <v>700</v>
      </c>
      <c r="F291">
        <v>700</v>
      </c>
      <c r="G291">
        <v>700</v>
      </c>
      <c r="H291">
        <v>700</v>
      </c>
    </row>
    <row r="292" spans="1:8" x14ac:dyDescent="0.2">
      <c r="A292">
        <v>1954</v>
      </c>
      <c r="B292">
        <v>57500</v>
      </c>
      <c r="C292">
        <v>0.04</v>
      </c>
      <c r="D292">
        <v>2.5000000000000001E-2</v>
      </c>
      <c r="E292">
        <v>760</v>
      </c>
      <c r="F292">
        <v>760</v>
      </c>
      <c r="G292">
        <v>760</v>
      </c>
      <c r="H292">
        <v>760</v>
      </c>
    </row>
    <row r="293" spans="1:8" x14ac:dyDescent="0.2">
      <c r="A293">
        <v>1954</v>
      </c>
      <c r="B293">
        <v>62500</v>
      </c>
      <c r="C293">
        <v>0.04</v>
      </c>
      <c r="D293">
        <v>2.5000000000000001E-2</v>
      </c>
      <c r="E293">
        <v>800</v>
      </c>
      <c r="F293">
        <v>800</v>
      </c>
      <c r="G293">
        <v>800</v>
      </c>
      <c r="H293">
        <v>800</v>
      </c>
    </row>
    <row r="294" spans="1:8" x14ac:dyDescent="0.2">
      <c r="A294">
        <v>1954</v>
      </c>
      <c r="B294">
        <v>67500</v>
      </c>
      <c r="C294">
        <v>0.04</v>
      </c>
      <c r="D294">
        <v>2.5000000000000001E-2</v>
      </c>
      <c r="E294">
        <v>820</v>
      </c>
      <c r="F294">
        <v>820</v>
      </c>
      <c r="G294">
        <v>820</v>
      </c>
      <c r="H294">
        <v>820</v>
      </c>
    </row>
    <row r="295" spans="1:8" x14ac:dyDescent="0.2">
      <c r="A295">
        <v>1954</v>
      </c>
      <c r="B295">
        <v>72500</v>
      </c>
      <c r="C295">
        <v>0.04</v>
      </c>
      <c r="D295">
        <v>2.5000000000000001E-2</v>
      </c>
      <c r="E295">
        <v>840</v>
      </c>
      <c r="F295">
        <v>840</v>
      </c>
      <c r="G295">
        <v>840</v>
      </c>
      <c r="H295">
        <v>840</v>
      </c>
    </row>
    <row r="296" spans="1:8" x14ac:dyDescent="0.2">
      <c r="A296">
        <v>1954</v>
      </c>
      <c r="B296">
        <v>77500</v>
      </c>
      <c r="C296">
        <v>0.04</v>
      </c>
      <c r="D296">
        <v>2.5000000000000001E-2</v>
      </c>
      <c r="E296">
        <v>860</v>
      </c>
      <c r="F296">
        <v>860</v>
      </c>
      <c r="G296">
        <v>860</v>
      </c>
      <c r="H296">
        <v>860</v>
      </c>
    </row>
    <row r="297" spans="1:8" x14ac:dyDescent="0.2">
      <c r="A297">
        <v>1954</v>
      </c>
      <c r="B297">
        <v>82500</v>
      </c>
      <c r="C297">
        <v>0.04</v>
      </c>
      <c r="D297">
        <v>2.5000000000000001E-2</v>
      </c>
      <c r="E297">
        <v>880</v>
      </c>
      <c r="F297">
        <v>880</v>
      </c>
      <c r="G297">
        <v>880</v>
      </c>
      <c r="H297">
        <v>880</v>
      </c>
    </row>
    <row r="298" spans="1:8" x14ac:dyDescent="0.2">
      <c r="A298">
        <v>1954</v>
      </c>
      <c r="B298">
        <v>87500</v>
      </c>
      <c r="C298">
        <v>0.04</v>
      </c>
      <c r="D298">
        <v>2.5000000000000001E-2</v>
      </c>
      <c r="E298">
        <v>900</v>
      </c>
      <c r="F298">
        <v>900</v>
      </c>
      <c r="G298">
        <v>900</v>
      </c>
      <c r="H298">
        <v>900</v>
      </c>
    </row>
    <row r="299" spans="1:8" x14ac:dyDescent="0.2">
      <c r="A299">
        <v>1954</v>
      </c>
      <c r="B299">
        <v>92500</v>
      </c>
      <c r="C299">
        <v>0.04</v>
      </c>
      <c r="D299">
        <v>2.5000000000000001E-2</v>
      </c>
      <c r="E299">
        <v>920</v>
      </c>
      <c r="F299">
        <v>920</v>
      </c>
      <c r="G299">
        <v>920</v>
      </c>
      <c r="H299">
        <v>920</v>
      </c>
    </row>
    <row r="300" spans="1:8" x14ac:dyDescent="0.2">
      <c r="A300">
        <v>1954</v>
      </c>
      <c r="B300">
        <v>97500</v>
      </c>
      <c r="C300">
        <v>0.04</v>
      </c>
      <c r="D300">
        <v>2.5000000000000001E-2</v>
      </c>
      <c r="E300">
        <v>940</v>
      </c>
      <c r="F300">
        <v>940</v>
      </c>
      <c r="G300">
        <v>940</v>
      </c>
      <c r="H300">
        <v>940</v>
      </c>
    </row>
    <row r="301" spans="1:8" x14ac:dyDescent="0.2">
      <c r="A301">
        <v>1954</v>
      </c>
      <c r="B301">
        <v>102500</v>
      </c>
      <c r="C301">
        <v>0.04</v>
      </c>
      <c r="D301">
        <v>2.5000000000000001E-2</v>
      </c>
      <c r="E301">
        <v>960</v>
      </c>
      <c r="F301">
        <v>960</v>
      </c>
      <c r="G301">
        <v>960</v>
      </c>
      <c r="H301">
        <v>960</v>
      </c>
    </row>
    <row r="302" spans="1:8" x14ac:dyDescent="0.2">
      <c r="A302">
        <v>1954</v>
      </c>
      <c r="B302">
        <v>107500</v>
      </c>
      <c r="C302">
        <v>0.04</v>
      </c>
      <c r="D302">
        <v>2.5000000000000001E-2</v>
      </c>
      <c r="E302">
        <v>980</v>
      </c>
      <c r="F302">
        <v>980</v>
      </c>
      <c r="G302">
        <v>980</v>
      </c>
      <c r="H302">
        <v>980</v>
      </c>
    </row>
    <row r="303" spans="1:8" x14ac:dyDescent="0.2">
      <c r="A303">
        <v>1954</v>
      </c>
      <c r="B303">
        <v>112500</v>
      </c>
      <c r="C303">
        <v>0.04</v>
      </c>
      <c r="D303">
        <v>2.5000000000000001E-2</v>
      </c>
      <c r="E303">
        <v>1010</v>
      </c>
      <c r="F303">
        <v>1010</v>
      </c>
      <c r="G303">
        <v>1010</v>
      </c>
      <c r="H303">
        <v>1010</v>
      </c>
    </row>
    <row r="304" spans="1:8" x14ac:dyDescent="0.2">
      <c r="A304">
        <v>1954</v>
      </c>
      <c r="B304">
        <v>117500</v>
      </c>
      <c r="C304">
        <v>0.04</v>
      </c>
      <c r="D304">
        <v>2.5000000000000001E-2</v>
      </c>
      <c r="E304">
        <v>1030</v>
      </c>
      <c r="F304">
        <v>1030</v>
      </c>
      <c r="G304">
        <v>1030</v>
      </c>
      <c r="H304">
        <v>1030</v>
      </c>
    </row>
    <row r="305" spans="1:8" x14ac:dyDescent="0.2">
      <c r="A305">
        <v>1954</v>
      </c>
      <c r="B305">
        <v>122500</v>
      </c>
      <c r="C305">
        <v>0.04</v>
      </c>
      <c r="D305">
        <v>2.5000000000000001E-2</v>
      </c>
      <c r="E305">
        <v>1050</v>
      </c>
      <c r="F305">
        <v>1050</v>
      </c>
      <c r="G305">
        <v>1050</v>
      </c>
      <c r="H305">
        <v>1050</v>
      </c>
    </row>
    <row r="306" spans="1:8" x14ac:dyDescent="0.2">
      <c r="A306">
        <v>1954</v>
      </c>
      <c r="B306">
        <v>127500</v>
      </c>
      <c r="C306">
        <v>0.04</v>
      </c>
      <c r="D306">
        <v>2.5000000000000001E-2</v>
      </c>
      <c r="E306">
        <v>1070</v>
      </c>
      <c r="F306">
        <v>1070</v>
      </c>
      <c r="G306">
        <v>1070</v>
      </c>
      <c r="H306">
        <v>1070</v>
      </c>
    </row>
    <row r="307" spans="1:8" x14ac:dyDescent="0.2">
      <c r="A307">
        <v>1954</v>
      </c>
      <c r="B307">
        <v>132500</v>
      </c>
      <c r="C307">
        <v>0.04</v>
      </c>
      <c r="D307">
        <v>2.5000000000000001E-2</v>
      </c>
      <c r="E307">
        <v>1090</v>
      </c>
      <c r="F307">
        <v>1090</v>
      </c>
      <c r="G307">
        <v>1090</v>
      </c>
      <c r="H307">
        <v>1090</v>
      </c>
    </row>
    <row r="308" spans="1:8" x14ac:dyDescent="0.2">
      <c r="A308">
        <v>1954</v>
      </c>
      <c r="B308">
        <v>137500</v>
      </c>
      <c r="C308">
        <v>0.04</v>
      </c>
      <c r="D308">
        <v>2.5000000000000001E-2</v>
      </c>
      <c r="E308">
        <v>1110</v>
      </c>
      <c r="F308">
        <v>1110</v>
      </c>
      <c r="G308">
        <v>1110</v>
      </c>
      <c r="H308">
        <v>1110</v>
      </c>
    </row>
    <row r="309" spans="1:8" x14ac:dyDescent="0.2">
      <c r="A309">
        <v>1954</v>
      </c>
      <c r="B309">
        <v>142500</v>
      </c>
      <c r="C309">
        <v>0.04</v>
      </c>
      <c r="D309">
        <v>2.5000000000000001E-2</v>
      </c>
      <c r="E309">
        <v>1130</v>
      </c>
      <c r="F309">
        <v>1130</v>
      </c>
      <c r="G309">
        <v>1130</v>
      </c>
      <c r="H309">
        <v>1130</v>
      </c>
    </row>
    <row r="310" spans="1:8" x14ac:dyDescent="0.2">
      <c r="A310">
        <v>1954</v>
      </c>
      <c r="B310">
        <v>147500</v>
      </c>
      <c r="C310">
        <v>0.04</v>
      </c>
      <c r="D310">
        <v>2.5000000000000001E-2</v>
      </c>
      <c r="E310">
        <v>1150</v>
      </c>
      <c r="F310">
        <v>1150</v>
      </c>
      <c r="G310">
        <v>1150</v>
      </c>
      <c r="H310">
        <v>1150</v>
      </c>
    </row>
    <row r="311" spans="1:8" x14ac:dyDescent="0.2">
      <c r="A311">
        <v>1954</v>
      </c>
      <c r="B311">
        <v>200000</v>
      </c>
      <c r="C311">
        <v>0.04</v>
      </c>
      <c r="D311">
        <v>2.5000000000000001E-2</v>
      </c>
      <c r="E311">
        <v>1370</v>
      </c>
      <c r="F311">
        <v>1370</v>
      </c>
      <c r="G311">
        <v>1370</v>
      </c>
      <c r="H311">
        <v>1370</v>
      </c>
    </row>
    <row r="312" spans="1:8" x14ac:dyDescent="0.2">
      <c r="A312">
        <v>1999</v>
      </c>
      <c r="B312">
        <v>2500</v>
      </c>
      <c r="C312">
        <v>0.04</v>
      </c>
      <c r="D312">
        <v>2.8000000000000001E-2</v>
      </c>
      <c r="E312">
        <v>1900</v>
      </c>
      <c r="F312">
        <v>1460</v>
      </c>
      <c r="G312">
        <v>1900</v>
      </c>
      <c r="H312">
        <v>1250</v>
      </c>
    </row>
    <row r="313" spans="1:8" x14ac:dyDescent="0.2">
      <c r="A313">
        <v>1999</v>
      </c>
      <c r="B313">
        <v>7500</v>
      </c>
      <c r="C313">
        <v>0.04</v>
      </c>
      <c r="D313">
        <v>2.8000000000000001E-2</v>
      </c>
      <c r="E313">
        <v>5700</v>
      </c>
      <c r="F313">
        <v>4380</v>
      </c>
      <c r="G313">
        <v>5700</v>
      </c>
      <c r="H313">
        <v>3750</v>
      </c>
    </row>
    <row r="314" spans="1:8" x14ac:dyDescent="0.2">
      <c r="A314">
        <v>1999</v>
      </c>
      <c r="B314">
        <v>12500</v>
      </c>
      <c r="C314">
        <v>0.04</v>
      </c>
      <c r="D314">
        <v>2.8000000000000001E-2</v>
      </c>
      <c r="E314">
        <v>9520</v>
      </c>
      <c r="F314">
        <v>7310</v>
      </c>
      <c r="G314">
        <v>9520</v>
      </c>
      <c r="H314">
        <v>6270</v>
      </c>
    </row>
    <row r="315" spans="1:8" x14ac:dyDescent="0.2">
      <c r="A315">
        <v>1999</v>
      </c>
      <c r="B315">
        <v>17500</v>
      </c>
      <c r="C315">
        <v>0.04</v>
      </c>
      <c r="D315">
        <v>2.8000000000000001E-2</v>
      </c>
      <c r="E315">
        <v>13330</v>
      </c>
      <c r="F315">
        <v>10220</v>
      </c>
      <c r="G315">
        <v>13330</v>
      </c>
      <c r="H315">
        <v>8770</v>
      </c>
    </row>
    <row r="316" spans="1:8" x14ac:dyDescent="0.2">
      <c r="A316">
        <v>1999</v>
      </c>
      <c r="B316">
        <v>22500</v>
      </c>
      <c r="C316">
        <v>0.04</v>
      </c>
      <c r="D316">
        <v>2.8000000000000001E-2</v>
      </c>
      <c r="E316">
        <v>17130</v>
      </c>
      <c r="F316">
        <v>12600</v>
      </c>
      <c r="G316">
        <v>17130</v>
      </c>
      <c r="H316">
        <v>10850</v>
      </c>
    </row>
    <row r="317" spans="1:8" x14ac:dyDescent="0.2">
      <c r="A317">
        <v>1999</v>
      </c>
      <c r="B317">
        <v>27500</v>
      </c>
      <c r="C317">
        <v>0.04</v>
      </c>
      <c r="D317">
        <v>2.8000000000000001E-2</v>
      </c>
      <c r="E317">
        <v>20950</v>
      </c>
      <c r="F317">
        <v>14470</v>
      </c>
      <c r="G317">
        <v>20950</v>
      </c>
      <c r="H317">
        <v>12550</v>
      </c>
    </row>
    <row r="318" spans="1:8" x14ac:dyDescent="0.2">
      <c r="A318">
        <v>1999</v>
      </c>
      <c r="B318">
        <v>32500</v>
      </c>
      <c r="C318">
        <v>0.04</v>
      </c>
      <c r="D318">
        <v>2.8000000000000001E-2</v>
      </c>
      <c r="E318">
        <v>24750</v>
      </c>
      <c r="F318">
        <v>16080</v>
      </c>
      <c r="G318">
        <v>24750</v>
      </c>
      <c r="H318">
        <v>14070</v>
      </c>
    </row>
    <row r="319" spans="1:8" x14ac:dyDescent="0.2">
      <c r="A319">
        <v>1999</v>
      </c>
      <c r="B319">
        <v>37500</v>
      </c>
      <c r="C319">
        <v>0.04</v>
      </c>
      <c r="D319">
        <v>2.8000000000000001E-2</v>
      </c>
      <c r="E319">
        <v>28510</v>
      </c>
      <c r="F319">
        <v>17570</v>
      </c>
      <c r="G319">
        <v>28510</v>
      </c>
      <c r="H319">
        <v>15520</v>
      </c>
    </row>
    <row r="320" spans="1:8" x14ac:dyDescent="0.2">
      <c r="A320">
        <v>1999</v>
      </c>
      <c r="B320">
        <v>42500</v>
      </c>
      <c r="C320">
        <v>0.04</v>
      </c>
      <c r="D320">
        <v>2.8000000000000001E-2</v>
      </c>
      <c r="E320">
        <v>31630</v>
      </c>
      <c r="F320">
        <v>19000</v>
      </c>
      <c r="G320">
        <v>31630</v>
      </c>
      <c r="H320">
        <v>16950</v>
      </c>
    </row>
    <row r="321" spans="1:8" x14ac:dyDescent="0.2">
      <c r="A321">
        <v>1999</v>
      </c>
      <c r="B321">
        <v>47500</v>
      </c>
      <c r="C321">
        <v>0.04</v>
      </c>
      <c r="D321">
        <v>2.8000000000000001E-2</v>
      </c>
      <c r="E321">
        <v>34110</v>
      </c>
      <c r="F321">
        <v>20440</v>
      </c>
      <c r="G321">
        <v>34110</v>
      </c>
      <c r="H321">
        <v>18390</v>
      </c>
    </row>
    <row r="322" spans="1:8" x14ac:dyDescent="0.2">
      <c r="A322">
        <v>1999</v>
      </c>
      <c r="B322">
        <v>52500</v>
      </c>
      <c r="C322">
        <v>0.04</v>
      </c>
      <c r="D322">
        <v>2.8000000000000001E-2</v>
      </c>
      <c r="E322">
        <v>36120</v>
      </c>
      <c r="F322">
        <v>21880</v>
      </c>
      <c r="G322">
        <v>36120</v>
      </c>
      <c r="H322">
        <v>19830</v>
      </c>
    </row>
    <row r="323" spans="1:8" x14ac:dyDescent="0.2">
      <c r="A323">
        <v>1999</v>
      </c>
      <c r="B323">
        <v>57500</v>
      </c>
      <c r="C323">
        <v>0.04</v>
      </c>
      <c r="D323">
        <v>2.8000000000000001E-2</v>
      </c>
      <c r="E323">
        <v>37780</v>
      </c>
      <c r="F323">
        <v>23320</v>
      </c>
      <c r="G323">
        <v>37780</v>
      </c>
      <c r="H323">
        <v>21270</v>
      </c>
    </row>
    <row r="324" spans="1:8" x14ac:dyDescent="0.2">
      <c r="A324">
        <v>1999</v>
      </c>
      <c r="B324">
        <v>62500</v>
      </c>
      <c r="C324">
        <v>0.04</v>
      </c>
      <c r="D324">
        <v>2.8000000000000001E-2</v>
      </c>
      <c r="E324">
        <v>39210</v>
      </c>
      <c r="F324">
        <v>24740</v>
      </c>
      <c r="G324">
        <v>39210</v>
      </c>
      <c r="H324">
        <v>22690</v>
      </c>
    </row>
    <row r="325" spans="1:8" x14ac:dyDescent="0.2">
      <c r="A325">
        <v>1999</v>
      </c>
      <c r="B325">
        <v>67500</v>
      </c>
      <c r="C325">
        <v>0.04</v>
      </c>
      <c r="D325">
        <v>2.8000000000000001E-2</v>
      </c>
      <c r="E325">
        <v>40620</v>
      </c>
      <c r="F325">
        <v>26150</v>
      </c>
      <c r="G325">
        <v>40620</v>
      </c>
      <c r="H325">
        <v>24100</v>
      </c>
    </row>
    <row r="326" spans="1:8" x14ac:dyDescent="0.2">
      <c r="A326">
        <v>1999</v>
      </c>
      <c r="B326">
        <v>72500</v>
      </c>
      <c r="C326">
        <v>0.04</v>
      </c>
      <c r="D326">
        <v>2.8000000000000001E-2</v>
      </c>
      <c r="E326">
        <v>42030</v>
      </c>
      <c r="F326">
        <v>27560</v>
      </c>
      <c r="G326">
        <v>42030</v>
      </c>
      <c r="H326">
        <v>25510</v>
      </c>
    </row>
    <row r="327" spans="1:8" x14ac:dyDescent="0.2">
      <c r="A327">
        <v>1999</v>
      </c>
      <c r="B327">
        <v>77500</v>
      </c>
      <c r="C327">
        <v>0.04</v>
      </c>
      <c r="D327">
        <v>2.8000000000000001E-2</v>
      </c>
      <c r="E327">
        <v>43440</v>
      </c>
      <c r="F327">
        <v>28960</v>
      </c>
      <c r="G327">
        <v>43440</v>
      </c>
      <c r="H327">
        <v>26910</v>
      </c>
    </row>
    <row r="328" spans="1:8" x14ac:dyDescent="0.2">
      <c r="A328">
        <v>1999</v>
      </c>
      <c r="B328">
        <v>82500</v>
      </c>
      <c r="C328">
        <v>0.04</v>
      </c>
      <c r="D328">
        <v>2.8000000000000001E-2</v>
      </c>
      <c r="E328">
        <v>44850</v>
      </c>
      <c r="F328">
        <v>30370</v>
      </c>
      <c r="G328">
        <v>44850</v>
      </c>
      <c r="H328">
        <v>28320</v>
      </c>
    </row>
    <row r="329" spans="1:8" x14ac:dyDescent="0.2">
      <c r="A329">
        <v>1999</v>
      </c>
      <c r="B329">
        <v>87500</v>
      </c>
      <c r="C329">
        <v>0.04</v>
      </c>
      <c r="D329">
        <v>2.8000000000000001E-2</v>
      </c>
      <c r="E329">
        <v>46260</v>
      </c>
      <c r="F329">
        <v>31780</v>
      </c>
      <c r="G329">
        <v>46260</v>
      </c>
      <c r="H329">
        <v>29730</v>
      </c>
    </row>
    <row r="330" spans="1:8" x14ac:dyDescent="0.2">
      <c r="A330">
        <v>1999</v>
      </c>
      <c r="B330">
        <v>92500</v>
      </c>
      <c r="C330">
        <v>0.04</v>
      </c>
      <c r="D330">
        <v>2.8000000000000001E-2</v>
      </c>
      <c r="E330">
        <v>47670</v>
      </c>
      <c r="F330">
        <v>33190</v>
      </c>
      <c r="G330">
        <v>47670</v>
      </c>
      <c r="H330">
        <v>31140</v>
      </c>
    </row>
    <row r="331" spans="1:8" x14ac:dyDescent="0.2">
      <c r="A331">
        <v>1999</v>
      </c>
      <c r="B331">
        <v>97500</v>
      </c>
      <c r="C331">
        <v>0.04</v>
      </c>
      <c r="D331">
        <v>2.8000000000000001E-2</v>
      </c>
      <c r="E331">
        <v>49080</v>
      </c>
      <c r="F331">
        <v>34600</v>
      </c>
      <c r="G331">
        <v>49080</v>
      </c>
      <c r="H331">
        <v>32550</v>
      </c>
    </row>
    <row r="332" spans="1:8" x14ac:dyDescent="0.2">
      <c r="A332">
        <v>1999</v>
      </c>
      <c r="B332">
        <v>102500</v>
      </c>
      <c r="C332">
        <v>0.04</v>
      </c>
      <c r="D332">
        <v>2.8000000000000001E-2</v>
      </c>
      <c r="E332">
        <v>50490</v>
      </c>
      <c r="F332">
        <v>36010</v>
      </c>
      <c r="G332">
        <v>50490</v>
      </c>
      <c r="H332">
        <v>33960</v>
      </c>
    </row>
    <row r="333" spans="1:8" x14ac:dyDescent="0.2">
      <c r="A333">
        <v>1999</v>
      </c>
      <c r="B333">
        <v>107500</v>
      </c>
      <c r="C333">
        <v>0.04</v>
      </c>
      <c r="D333">
        <v>2.8000000000000001E-2</v>
      </c>
      <c r="E333">
        <v>51900</v>
      </c>
      <c r="F333">
        <v>37420</v>
      </c>
      <c r="G333">
        <v>51900</v>
      </c>
      <c r="H333">
        <v>35370</v>
      </c>
    </row>
    <row r="334" spans="1:8" x14ac:dyDescent="0.2">
      <c r="A334">
        <v>1999</v>
      </c>
      <c r="B334">
        <v>112500</v>
      </c>
      <c r="C334">
        <v>0.04</v>
      </c>
      <c r="D334">
        <v>2.8000000000000001E-2</v>
      </c>
      <c r="E334">
        <v>53300</v>
      </c>
      <c r="F334">
        <v>38830</v>
      </c>
      <c r="G334">
        <v>53300</v>
      </c>
      <c r="H334">
        <v>36780</v>
      </c>
    </row>
    <row r="335" spans="1:8" x14ac:dyDescent="0.2">
      <c r="A335">
        <v>1999</v>
      </c>
      <c r="B335">
        <v>117500</v>
      </c>
      <c r="C335">
        <v>0.04</v>
      </c>
      <c r="D335">
        <v>2.8000000000000001E-2</v>
      </c>
      <c r="E335">
        <v>54710</v>
      </c>
      <c r="F335">
        <v>40240</v>
      </c>
      <c r="G335">
        <v>54710</v>
      </c>
      <c r="H335">
        <v>38190</v>
      </c>
    </row>
    <row r="336" spans="1:8" x14ac:dyDescent="0.2">
      <c r="A336">
        <v>1999</v>
      </c>
      <c r="B336">
        <v>122500</v>
      </c>
      <c r="C336">
        <v>0.04</v>
      </c>
      <c r="D336">
        <v>2.8000000000000001E-2</v>
      </c>
      <c r="E336">
        <v>56120</v>
      </c>
      <c r="F336">
        <v>41650</v>
      </c>
      <c r="G336">
        <v>56120</v>
      </c>
      <c r="H336">
        <v>39600</v>
      </c>
    </row>
    <row r="337" spans="1:8" x14ac:dyDescent="0.2">
      <c r="A337">
        <v>1999</v>
      </c>
      <c r="B337">
        <v>127500</v>
      </c>
      <c r="C337">
        <v>0.04</v>
      </c>
      <c r="D337">
        <v>2.8000000000000001E-2</v>
      </c>
      <c r="E337">
        <v>57530</v>
      </c>
      <c r="F337">
        <v>43050</v>
      </c>
      <c r="G337">
        <v>57530</v>
      </c>
      <c r="H337">
        <v>41000</v>
      </c>
    </row>
    <row r="338" spans="1:8" x14ac:dyDescent="0.2">
      <c r="A338">
        <v>1999</v>
      </c>
      <c r="B338">
        <v>132500</v>
      </c>
      <c r="C338">
        <v>0.04</v>
      </c>
      <c r="D338">
        <v>2.8000000000000001E-2</v>
      </c>
      <c r="E338">
        <v>58940</v>
      </c>
      <c r="F338">
        <v>44460</v>
      </c>
      <c r="G338">
        <v>58940</v>
      </c>
      <c r="H338">
        <v>42410</v>
      </c>
    </row>
    <row r="339" spans="1:8" x14ac:dyDescent="0.2">
      <c r="A339">
        <v>1999</v>
      </c>
      <c r="B339">
        <v>137500</v>
      </c>
      <c r="C339">
        <v>0.04</v>
      </c>
      <c r="D339">
        <v>2.8000000000000001E-2</v>
      </c>
      <c r="E339">
        <v>60350</v>
      </c>
      <c r="F339">
        <v>45870</v>
      </c>
      <c r="G339">
        <v>60350</v>
      </c>
      <c r="H339">
        <v>43820</v>
      </c>
    </row>
    <row r="340" spans="1:8" x14ac:dyDescent="0.2">
      <c r="A340">
        <v>1999</v>
      </c>
      <c r="B340">
        <v>142500</v>
      </c>
      <c r="C340">
        <v>0.04</v>
      </c>
      <c r="D340">
        <v>2.8000000000000001E-2</v>
      </c>
      <c r="E340">
        <v>61760</v>
      </c>
      <c r="F340">
        <v>47280</v>
      </c>
      <c r="G340">
        <v>61760</v>
      </c>
      <c r="H340">
        <v>45230</v>
      </c>
    </row>
    <row r="341" spans="1:8" x14ac:dyDescent="0.2">
      <c r="A341">
        <v>1999</v>
      </c>
      <c r="B341">
        <v>147500</v>
      </c>
      <c r="C341">
        <v>0.04</v>
      </c>
      <c r="D341">
        <v>2.8000000000000001E-2</v>
      </c>
      <c r="E341">
        <v>63170</v>
      </c>
      <c r="F341">
        <v>48690</v>
      </c>
      <c r="G341">
        <v>63170</v>
      </c>
      <c r="H341">
        <v>46640</v>
      </c>
    </row>
    <row r="342" spans="1:8" x14ac:dyDescent="0.2">
      <c r="A342">
        <v>1999</v>
      </c>
      <c r="B342">
        <v>200000</v>
      </c>
      <c r="C342">
        <v>0.04</v>
      </c>
      <c r="D342">
        <v>2.8000000000000001E-2</v>
      </c>
      <c r="E342">
        <v>77960</v>
      </c>
      <c r="F342">
        <v>63480</v>
      </c>
      <c r="G342">
        <v>77960</v>
      </c>
      <c r="H342">
        <v>61430</v>
      </c>
    </row>
    <row r="343" spans="1:8" x14ac:dyDescent="0.2">
      <c r="A343">
        <v>1994</v>
      </c>
      <c r="B343">
        <v>2500</v>
      </c>
      <c r="C343">
        <v>0.04</v>
      </c>
      <c r="D343">
        <v>2.8000000000000001E-2</v>
      </c>
      <c r="E343">
        <v>1630</v>
      </c>
      <c r="F343">
        <v>1270</v>
      </c>
      <c r="G343">
        <v>1630</v>
      </c>
      <c r="H343">
        <v>1090</v>
      </c>
    </row>
    <row r="344" spans="1:8" x14ac:dyDescent="0.2">
      <c r="A344">
        <v>1994</v>
      </c>
      <c r="B344">
        <v>7500</v>
      </c>
      <c r="C344">
        <v>0.04</v>
      </c>
      <c r="D344">
        <v>2.8000000000000001E-2</v>
      </c>
      <c r="E344">
        <v>4900</v>
      </c>
      <c r="F344">
        <v>3830</v>
      </c>
      <c r="G344">
        <v>4900</v>
      </c>
      <c r="H344">
        <v>3280</v>
      </c>
    </row>
    <row r="345" spans="1:8" x14ac:dyDescent="0.2">
      <c r="A345">
        <v>1994</v>
      </c>
      <c r="B345">
        <v>12500</v>
      </c>
      <c r="C345">
        <v>0.04</v>
      </c>
      <c r="D345">
        <v>2.8000000000000001E-2</v>
      </c>
      <c r="E345">
        <v>8180</v>
      </c>
      <c r="F345">
        <v>6390</v>
      </c>
      <c r="G345">
        <v>8180</v>
      </c>
      <c r="H345">
        <v>5480</v>
      </c>
    </row>
    <row r="346" spans="1:8" x14ac:dyDescent="0.2">
      <c r="A346">
        <v>1994</v>
      </c>
      <c r="B346">
        <v>17500</v>
      </c>
      <c r="C346">
        <v>0.04</v>
      </c>
      <c r="D346">
        <v>2.8000000000000001E-2</v>
      </c>
      <c r="E346">
        <v>11470</v>
      </c>
      <c r="F346">
        <v>8950</v>
      </c>
      <c r="G346">
        <v>11470</v>
      </c>
      <c r="H346">
        <v>7680</v>
      </c>
    </row>
    <row r="347" spans="1:8" x14ac:dyDescent="0.2">
      <c r="A347">
        <v>1994</v>
      </c>
      <c r="B347">
        <v>22500</v>
      </c>
      <c r="C347">
        <v>0.04</v>
      </c>
      <c r="D347">
        <v>2.8000000000000001E-2</v>
      </c>
      <c r="E347">
        <v>14740</v>
      </c>
      <c r="F347">
        <v>11240</v>
      </c>
      <c r="G347">
        <v>14740</v>
      </c>
      <c r="H347">
        <v>9670</v>
      </c>
    </row>
    <row r="348" spans="1:8" x14ac:dyDescent="0.2">
      <c r="A348">
        <v>1994</v>
      </c>
      <c r="B348">
        <v>27500</v>
      </c>
      <c r="C348">
        <v>0.04</v>
      </c>
      <c r="D348">
        <v>2.8000000000000001E-2</v>
      </c>
      <c r="E348">
        <v>18020</v>
      </c>
      <c r="F348">
        <v>13000</v>
      </c>
      <c r="G348">
        <v>18020</v>
      </c>
      <c r="H348">
        <v>11250</v>
      </c>
    </row>
    <row r="349" spans="1:8" x14ac:dyDescent="0.2">
      <c r="A349">
        <v>1994</v>
      </c>
      <c r="B349">
        <v>32500</v>
      </c>
      <c r="C349">
        <v>0.04</v>
      </c>
      <c r="D349">
        <v>2.8000000000000001E-2</v>
      </c>
      <c r="E349">
        <v>21290</v>
      </c>
      <c r="F349">
        <v>14440</v>
      </c>
      <c r="G349">
        <v>21290</v>
      </c>
      <c r="H349">
        <v>12590</v>
      </c>
    </row>
    <row r="350" spans="1:8" x14ac:dyDescent="0.2">
      <c r="A350">
        <v>1994</v>
      </c>
      <c r="B350">
        <v>37500</v>
      </c>
      <c r="C350">
        <v>0.04</v>
      </c>
      <c r="D350">
        <v>2.8000000000000001E-2</v>
      </c>
      <c r="E350">
        <v>24570</v>
      </c>
      <c r="F350">
        <v>15720</v>
      </c>
      <c r="G350">
        <v>24570</v>
      </c>
      <c r="H350">
        <v>13830</v>
      </c>
    </row>
    <row r="351" spans="1:8" x14ac:dyDescent="0.2">
      <c r="A351">
        <v>1994</v>
      </c>
      <c r="B351">
        <v>42500</v>
      </c>
      <c r="C351">
        <v>0.04</v>
      </c>
      <c r="D351">
        <v>2.8000000000000001E-2</v>
      </c>
      <c r="E351">
        <v>27530</v>
      </c>
      <c r="F351">
        <v>16930</v>
      </c>
      <c r="G351">
        <v>27530</v>
      </c>
      <c r="H351">
        <v>15040</v>
      </c>
    </row>
    <row r="352" spans="1:8" x14ac:dyDescent="0.2">
      <c r="A352">
        <v>1994</v>
      </c>
      <c r="B352">
        <v>47500</v>
      </c>
      <c r="C352">
        <v>0.04</v>
      </c>
      <c r="D352">
        <v>2.8000000000000001E-2</v>
      </c>
      <c r="E352">
        <v>29840</v>
      </c>
      <c r="F352">
        <v>18140</v>
      </c>
      <c r="G352">
        <v>29840</v>
      </c>
      <c r="H352">
        <v>16250</v>
      </c>
    </row>
    <row r="353" spans="1:8" x14ac:dyDescent="0.2">
      <c r="A353">
        <v>1994</v>
      </c>
      <c r="B353">
        <v>52500</v>
      </c>
      <c r="C353">
        <v>0.04</v>
      </c>
      <c r="D353">
        <v>2.8000000000000001E-2</v>
      </c>
      <c r="E353">
        <v>31660</v>
      </c>
      <c r="F353">
        <v>19350</v>
      </c>
      <c r="G353">
        <v>31660</v>
      </c>
      <c r="H353">
        <v>17460</v>
      </c>
    </row>
    <row r="354" spans="1:8" x14ac:dyDescent="0.2">
      <c r="A354">
        <v>1994</v>
      </c>
      <c r="B354">
        <v>57500</v>
      </c>
      <c r="C354">
        <v>0.04</v>
      </c>
      <c r="D354">
        <v>2.8000000000000001E-2</v>
      </c>
      <c r="E354">
        <v>33110</v>
      </c>
      <c r="F354">
        <v>20560</v>
      </c>
      <c r="G354">
        <v>33110</v>
      </c>
      <c r="H354">
        <v>18670</v>
      </c>
    </row>
    <row r="355" spans="1:8" x14ac:dyDescent="0.2">
      <c r="A355">
        <v>1994</v>
      </c>
      <c r="B355">
        <v>62500</v>
      </c>
      <c r="C355">
        <v>0.04</v>
      </c>
      <c r="D355">
        <v>2.8000000000000001E-2</v>
      </c>
      <c r="E355">
        <v>34320</v>
      </c>
      <c r="F355">
        <v>21750</v>
      </c>
      <c r="G355">
        <v>34320</v>
      </c>
      <c r="H355">
        <v>19860</v>
      </c>
    </row>
    <row r="356" spans="1:8" x14ac:dyDescent="0.2">
      <c r="A356">
        <v>1994</v>
      </c>
      <c r="B356">
        <v>67500</v>
      </c>
      <c r="C356">
        <v>0.04</v>
      </c>
      <c r="D356">
        <v>2.8000000000000001E-2</v>
      </c>
      <c r="E356">
        <v>35490</v>
      </c>
      <c r="F356">
        <v>22920</v>
      </c>
      <c r="G356">
        <v>35490</v>
      </c>
      <c r="H356">
        <v>21030</v>
      </c>
    </row>
    <row r="357" spans="1:8" x14ac:dyDescent="0.2">
      <c r="A357">
        <v>1994</v>
      </c>
      <c r="B357">
        <v>72500</v>
      </c>
      <c r="C357">
        <v>0.04</v>
      </c>
      <c r="D357">
        <v>2.8000000000000001E-2</v>
      </c>
      <c r="E357">
        <v>36670</v>
      </c>
      <c r="F357">
        <v>24100</v>
      </c>
      <c r="G357">
        <v>36670</v>
      </c>
      <c r="H357">
        <v>22210</v>
      </c>
    </row>
    <row r="358" spans="1:8" x14ac:dyDescent="0.2">
      <c r="A358">
        <v>1994</v>
      </c>
      <c r="B358">
        <v>77500</v>
      </c>
      <c r="C358">
        <v>0.04</v>
      </c>
      <c r="D358">
        <v>2.8000000000000001E-2</v>
      </c>
      <c r="E358">
        <v>37850</v>
      </c>
      <c r="F358">
        <v>25280</v>
      </c>
      <c r="G358">
        <v>37850</v>
      </c>
      <c r="H358">
        <v>23390</v>
      </c>
    </row>
    <row r="359" spans="1:8" x14ac:dyDescent="0.2">
      <c r="A359">
        <v>1994</v>
      </c>
      <c r="B359">
        <v>82500</v>
      </c>
      <c r="C359">
        <v>0.04</v>
      </c>
      <c r="D359">
        <v>2.8000000000000001E-2</v>
      </c>
      <c r="E359">
        <v>39030</v>
      </c>
      <c r="F359">
        <v>26450</v>
      </c>
      <c r="G359">
        <v>39030</v>
      </c>
      <c r="H359">
        <v>24560</v>
      </c>
    </row>
    <row r="360" spans="1:8" x14ac:dyDescent="0.2">
      <c r="A360">
        <v>1994</v>
      </c>
      <c r="B360">
        <v>87500</v>
      </c>
      <c r="C360">
        <v>0.04</v>
      </c>
      <c r="D360">
        <v>2.8000000000000001E-2</v>
      </c>
      <c r="E360">
        <v>40200</v>
      </c>
      <c r="F360">
        <v>27630</v>
      </c>
      <c r="G360">
        <v>40200</v>
      </c>
      <c r="H360">
        <v>25740</v>
      </c>
    </row>
    <row r="361" spans="1:8" x14ac:dyDescent="0.2">
      <c r="A361">
        <v>1994</v>
      </c>
      <c r="B361">
        <v>92500</v>
      </c>
      <c r="C361">
        <v>0.04</v>
      </c>
      <c r="D361">
        <v>2.8000000000000001E-2</v>
      </c>
      <c r="E361">
        <v>41380</v>
      </c>
      <c r="F361">
        <v>28810</v>
      </c>
      <c r="G361">
        <v>41380</v>
      </c>
      <c r="H361">
        <v>26920</v>
      </c>
    </row>
    <row r="362" spans="1:8" x14ac:dyDescent="0.2">
      <c r="A362">
        <v>1994</v>
      </c>
      <c r="B362">
        <v>97500</v>
      </c>
      <c r="C362">
        <v>0.04</v>
      </c>
      <c r="D362">
        <v>2.8000000000000001E-2</v>
      </c>
      <c r="E362">
        <v>42560</v>
      </c>
      <c r="F362">
        <v>29980</v>
      </c>
      <c r="G362">
        <v>42560</v>
      </c>
      <c r="H362">
        <v>28090</v>
      </c>
    </row>
    <row r="363" spans="1:8" x14ac:dyDescent="0.2">
      <c r="A363">
        <v>1994</v>
      </c>
      <c r="B363">
        <v>102500</v>
      </c>
      <c r="C363">
        <v>0.04</v>
      </c>
      <c r="D363">
        <v>2.8000000000000001E-2</v>
      </c>
      <c r="E363">
        <v>43730</v>
      </c>
      <c r="F363">
        <v>31160</v>
      </c>
      <c r="G363">
        <v>43730</v>
      </c>
      <c r="H363">
        <v>29270</v>
      </c>
    </row>
    <row r="364" spans="1:8" x14ac:dyDescent="0.2">
      <c r="A364">
        <v>1994</v>
      </c>
      <c r="B364">
        <v>107500</v>
      </c>
      <c r="C364">
        <v>0.04</v>
      </c>
      <c r="D364">
        <v>2.8000000000000001E-2</v>
      </c>
      <c r="E364">
        <v>44910</v>
      </c>
      <c r="F364">
        <v>32340</v>
      </c>
      <c r="G364">
        <v>44910</v>
      </c>
      <c r="H364">
        <v>30450</v>
      </c>
    </row>
    <row r="365" spans="1:8" x14ac:dyDescent="0.2">
      <c r="A365">
        <v>1994</v>
      </c>
      <c r="B365">
        <v>112500</v>
      </c>
      <c r="C365">
        <v>0.04</v>
      </c>
      <c r="D365">
        <v>2.8000000000000001E-2</v>
      </c>
      <c r="E365">
        <v>46090</v>
      </c>
      <c r="F365">
        <v>33520</v>
      </c>
      <c r="G365">
        <v>46090</v>
      </c>
      <c r="H365">
        <v>31630</v>
      </c>
    </row>
    <row r="366" spans="1:8" x14ac:dyDescent="0.2">
      <c r="A366">
        <v>1994</v>
      </c>
      <c r="B366">
        <v>117500</v>
      </c>
      <c r="C366">
        <v>0.04</v>
      </c>
      <c r="D366">
        <v>2.8000000000000001E-2</v>
      </c>
      <c r="E366">
        <v>47260</v>
      </c>
      <c r="F366">
        <v>34690</v>
      </c>
      <c r="G366">
        <v>47260</v>
      </c>
      <c r="H366">
        <v>32800</v>
      </c>
    </row>
    <row r="367" spans="1:8" x14ac:dyDescent="0.2">
      <c r="A367">
        <v>1994</v>
      </c>
      <c r="B367">
        <v>122500</v>
      </c>
      <c r="C367">
        <v>0.04</v>
      </c>
      <c r="D367">
        <v>2.8000000000000001E-2</v>
      </c>
      <c r="E367">
        <v>48440</v>
      </c>
      <c r="F367">
        <v>35870</v>
      </c>
      <c r="G367">
        <v>48440</v>
      </c>
      <c r="H367">
        <v>33980</v>
      </c>
    </row>
    <row r="368" spans="1:8" x14ac:dyDescent="0.2">
      <c r="A368">
        <v>1994</v>
      </c>
      <c r="B368">
        <v>127500</v>
      </c>
      <c r="C368">
        <v>0.04</v>
      </c>
      <c r="D368">
        <v>2.8000000000000001E-2</v>
      </c>
      <c r="E368">
        <v>49620</v>
      </c>
      <c r="F368">
        <v>37050</v>
      </c>
      <c r="G368">
        <v>49620</v>
      </c>
      <c r="H368">
        <v>35160</v>
      </c>
    </row>
    <row r="369" spans="1:8" x14ac:dyDescent="0.2">
      <c r="A369">
        <v>1994</v>
      </c>
      <c r="B369">
        <v>132500</v>
      </c>
      <c r="C369">
        <v>0.04</v>
      </c>
      <c r="D369">
        <v>2.8000000000000001E-2</v>
      </c>
      <c r="E369">
        <v>50800</v>
      </c>
      <c r="F369">
        <v>38220</v>
      </c>
      <c r="G369">
        <v>50800</v>
      </c>
      <c r="H369">
        <v>36330</v>
      </c>
    </row>
    <row r="370" spans="1:8" x14ac:dyDescent="0.2">
      <c r="A370">
        <v>1994</v>
      </c>
      <c r="B370">
        <v>137500</v>
      </c>
      <c r="C370">
        <v>0.04</v>
      </c>
      <c r="D370">
        <v>2.8000000000000001E-2</v>
      </c>
      <c r="E370">
        <v>51970</v>
      </c>
      <c r="F370">
        <v>39400</v>
      </c>
      <c r="G370">
        <v>51970</v>
      </c>
      <c r="H370">
        <v>37510</v>
      </c>
    </row>
    <row r="371" spans="1:8" x14ac:dyDescent="0.2">
      <c r="A371">
        <v>1994</v>
      </c>
      <c r="B371">
        <v>142500</v>
      </c>
      <c r="C371">
        <v>0.04</v>
      </c>
      <c r="D371">
        <v>2.8000000000000001E-2</v>
      </c>
      <c r="E371">
        <v>53150</v>
      </c>
      <c r="F371">
        <v>40580</v>
      </c>
      <c r="G371">
        <v>53150</v>
      </c>
      <c r="H371">
        <v>38690</v>
      </c>
    </row>
    <row r="372" spans="1:8" x14ac:dyDescent="0.2">
      <c r="A372">
        <v>1994</v>
      </c>
      <c r="B372">
        <v>147500</v>
      </c>
      <c r="C372">
        <v>0.04</v>
      </c>
      <c r="D372">
        <v>2.8000000000000001E-2</v>
      </c>
      <c r="E372">
        <v>54330</v>
      </c>
      <c r="F372">
        <v>41750</v>
      </c>
      <c r="G372">
        <v>54330</v>
      </c>
      <c r="H372">
        <v>39860</v>
      </c>
    </row>
    <row r="373" spans="1:8" x14ac:dyDescent="0.2">
      <c r="A373">
        <v>1994</v>
      </c>
      <c r="B373">
        <v>200000</v>
      </c>
      <c r="C373">
        <v>0.04</v>
      </c>
      <c r="D373">
        <v>2.8000000000000001E-2</v>
      </c>
      <c r="E373">
        <v>66690</v>
      </c>
      <c r="F373">
        <v>54110</v>
      </c>
      <c r="G373">
        <v>66690</v>
      </c>
      <c r="H373">
        <v>52220</v>
      </c>
    </row>
    <row r="374" spans="1:8" x14ac:dyDescent="0.2">
      <c r="A374">
        <v>1989</v>
      </c>
      <c r="B374">
        <v>2500</v>
      </c>
      <c r="C374">
        <v>0.04</v>
      </c>
      <c r="D374">
        <v>2.8000000000000001E-2</v>
      </c>
      <c r="E374">
        <v>1380</v>
      </c>
      <c r="F374">
        <v>1090</v>
      </c>
      <c r="G374">
        <v>1380</v>
      </c>
      <c r="H374">
        <v>930</v>
      </c>
    </row>
    <row r="375" spans="1:8" x14ac:dyDescent="0.2">
      <c r="A375">
        <v>1989</v>
      </c>
      <c r="B375">
        <v>7500</v>
      </c>
      <c r="C375">
        <v>0.04</v>
      </c>
      <c r="D375">
        <v>2.8000000000000001E-2</v>
      </c>
      <c r="E375">
        <v>4150</v>
      </c>
      <c r="F375">
        <v>3290</v>
      </c>
      <c r="G375">
        <v>4150</v>
      </c>
      <c r="H375">
        <v>2820</v>
      </c>
    </row>
    <row r="376" spans="1:8" x14ac:dyDescent="0.2">
      <c r="A376">
        <v>1989</v>
      </c>
      <c r="B376">
        <v>12500</v>
      </c>
      <c r="C376">
        <v>0.04</v>
      </c>
      <c r="D376">
        <v>2.8000000000000001E-2</v>
      </c>
      <c r="E376">
        <v>6930</v>
      </c>
      <c r="F376">
        <v>5500</v>
      </c>
      <c r="G376">
        <v>6930</v>
      </c>
      <c r="H376">
        <v>4720</v>
      </c>
    </row>
    <row r="377" spans="1:8" x14ac:dyDescent="0.2">
      <c r="A377">
        <v>1989</v>
      </c>
      <c r="B377">
        <v>17500</v>
      </c>
      <c r="C377">
        <v>0.04</v>
      </c>
      <c r="D377">
        <v>2.8000000000000001E-2</v>
      </c>
      <c r="E377">
        <v>9710</v>
      </c>
      <c r="F377">
        <v>7710</v>
      </c>
      <c r="G377">
        <v>9710</v>
      </c>
      <c r="H377">
        <v>6620</v>
      </c>
    </row>
    <row r="378" spans="1:8" x14ac:dyDescent="0.2">
      <c r="A378">
        <v>1989</v>
      </c>
      <c r="B378">
        <v>22500</v>
      </c>
      <c r="C378">
        <v>0.04</v>
      </c>
      <c r="D378">
        <v>2.8000000000000001E-2</v>
      </c>
      <c r="E378">
        <v>12480</v>
      </c>
      <c r="F378">
        <v>9830</v>
      </c>
      <c r="G378">
        <v>12480</v>
      </c>
      <c r="H378">
        <v>8450</v>
      </c>
    </row>
    <row r="379" spans="1:8" x14ac:dyDescent="0.2">
      <c r="A379">
        <v>1989</v>
      </c>
      <c r="B379">
        <v>27500</v>
      </c>
      <c r="C379">
        <v>0.04</v>
      </c>
      <c r="D379">
        <v>2.8000000000000001E-2</v>
      </c>
      <c r="E379">
        <v>15260</v>
      </c>
      <c r="F379">
        <v>11480</v>
      </c>
      <c r="G379">
        <v>15260</v>
      </c>
      <c r="H379">
        <v>9910</v>
      </c>
    </row>
    <row r="380" spans="1:8" x14ac:dyDescent="0.2">
      <c r="A380">
        <v>1989</v>
      </c>
      <c r="B380">
        <v>32500</v>
      </c>
      <c r="C380">
        <v>0.04</v>
      </c>
      <c r="D380">
        <v>2.8000000000000001E-2</v>
      </c>
      <c r="E380">
        <v>18030</v>
      </c>
      <c r="F380">
        <v>12770</v>
      </c>
      <c r="G380">
        <v>18030</v>
      </c>
      <c r="H380">
        <v>11100</v>
      </c>
    </row>
    <row r="381" spans="1:8" x14ac:dyDescent="0.2">
      <c r="A381">
        <v>1989</v>
      </c>
      <c r="B381">
        <v>37500</v>
      </c>
      <c r="C381">
        <v>0.04</v>
      </c>
      <c r="D381">
        <v>2.8000000000000001E-2</v>
      </c>
      <c r="E381">
        <v>20810</v>
      </c>
      <c r="F381">
        <v>13870</v>
      </c>
      <c r="G381">
        <v>20810</v>
      </c>
      <c r="H381">
        <v>12160</v>
      </c>
    </row>
    <row r="382" spans="1:8" x14ac:dyDescent="0.2">
      <c r="A382">
        <v>1989</v>
      </c>
      <c r="B382">
        <v>42500</v>
      </c>
      <c r="C382">
        <v>0.04</v>
      </c>
      <c r="D382">
        <v>2.8000000000000001E-2</v>
      </c>
      <c r="E382">
        <v>23500</v>
      </c>
      <c r="F382">
        <v>14870</v>
      </c>
      <c r="G382">
        <v>23500</v>
      </c>
      <c r="H382">
        <v>13160</v>
      </c>
    </row>
    <row r="383" spans="1:8" x14ac:dyDescent="0.2">
      <c r="A383">
        <v>1989</v>
      </c>
      <c r="B383">
        <v>47500</v>
      </c>
      <c r="C383">
        <v>0.04</v>
      </c>
      <c r="D383">
        <v>2.8000000000000001E-2</v>
      </c>
      <c r="E383">
        <v>25660</v>
      </c>
      <c r="F383">
        <v>15880</v>
      </c>
      <c r="G383">
        <v>25660</v>
      </c>
      <c r="H383">
        <v>14170</v>
      </c>
    </row>
    <row r="384" spans="1:8" x14ac:dyDescent="0.2">
      <c r="A384">
        <v>1989</v>
      </c>
      <c r="B384">
        <v>52500</v>
      </c>
      <c r="C384">
        <v>0.04</v>
      </c>
      <c r="D384">
        <v>2.8000000000000001E-2</v>
      </c>
      <c r="E384">
        <v>27310</v>
      </c>
      <c r="F384">
        <v>16890</v>
      </c>
      <c r="G384">
        <v>27310</v>
      </c>
      <c r="H384">
        <v>15180</v>
      </c>
    </row>
    <row r="385" spans="1:8" x14ac:dyDescent="0.2">
      <c r="A385">
        <v>1989</v>
      </c>
      <c r="B385">
        <v>57500</v>
      </c>
      <c r="C385">
        <v>0.04</v>
      </c>
      <c r="D385">
        <v>2.8000000000000001E-2</v>
      </c>
      <c r="E385">
        <v>28580</v>
      </c>
      <c r="F385">
        <v>17880</v>
      </c>
      <c r="G385">
        <v>28580</v>
      </c>
      <c r="H385">
        <v>16170</v>
      </c>
    </row>
    <row r="386" spans="1:8" x14ac:dyDescent="0.2">
      <c r="A386">
        <v>1989</v>
      </c>
      <c r="B386">
        <v>62500</v>
      </c>
      <c r="C386">
        <v>0.04</v>
      </c>
      <c r="D386">
        <v>2.8000000000000001E-2</v>
      </c>
      <c r="E386">
        <v>29580</v>
      </c>
      <c r="F386">
        <v>18870</v>
      </c>
      <c r="G386">
        <v>29580</v>
      </c>
      <c r="H386">
        <v>17160</v>
      </c>
    </row>
    <row r="387" spans="1:8" x14ac:dyDescent="0.2">
      <c r="A387">
        <v>1989</v>
      </c>
      <c r="B387">
        <v>67500</v>
      </c>
      <c r="C387">
        <v>0.04</v>
      </c>
      <c r="D387">
        <v>2.8000000000000001E-2</v>
      </c>
      <c r="E387">
        <v>30550</v>
      </c>
      <c r="F387">
        <v>19840</v>
      </c>
      <c r="G387">
        <v>30550</v>
      </c>
      <c r="H387">
        <v>18130</v>
      </c>
    </row>
    <row r="388" spans="1:8" x14ac:dyDescent="0.2">
      <c r="A388">
        <v>1989</v>
      </c>
      <c r="B388">
        <v>72500</v>
      </c>
      <c r="C388">
        <v>0.04</v>
      </c>
      <c r="D388">
        <v>2.8000000000000001E-2</v>
      </c>
      <c r="E388">
        <v>31520</v>
      </c>
      <c r="F388">
        <v>20800</v>
      </c>
      <c r="G388">
        <v>31520</v>
      </c>
      <c r="H388">
        <v>19090</v>
      </c>
    </row>
    <row r="389" spans="1:8" x14ac:dyDescent="0.2">
      <c r="A389">
        <v>1989</v>
      </c>
      <c r="B389">
        <v>77500</v>
      </c>
      <c r="C389">
        <v>0.04</v>
      </c>
      <c r="D389">
        <v>2.8000000000000001E-2</v>
      </c>
      <c r="E389">
        <v>32490</v>
      </c>
      <c r="F389">
        <v>21770</v>
      </c>
      <c r="G389">
        <v>32490</v>
      </c>
      <c r="H389">
        <v>20060</v>
      </c>
    </row>
    <row r="390" spans="1:8" x14ac:dyDescent="0.2">
      <c r="A390">
        <v>1989</v>
      </c>
      <c r="B390">
        <v>82500</v>
      </c>
      <c r="C390">
        <v>0.04</v>
      </c>
      <c r="D390">
        <v>2.8000000000000001E-2</v>
      </c>
      <c r="E390">
        <v>33460</v>
      </c>
      <c r="F390">
        <v>22740</v>
      </c>
      <c r="G390">
        <v>33460</v>
      </c>
      <c r="H390">
        <v>21030</v>
      </c>
    </row>
    <row r="391" spans="1:8" x14ac:dyDescent="0.2">
      <c r="A391">
        <v>1989</v>
      </c>
      <c r="B391">
        <v>87500</v>
      </c>
      <c r="C391">
        <v>0.04</v>
      </c>
      <c r="D391">
        <v>2.8000000000000001E-2</v>
      </c>
      <c r="E391">
        <v>34420</v>
      </c>
      <c r="F391">
        <v>23710</v>
      </c>
      <c r="G391">
        <v>34420</v>
      </c>
      <c r="H391">
        <v>22000</v>
      </c>
    </row>
    <row r="392" spans="1:8" x14ac:dyDescent="0.2">
      <c r="A392">
        <v>1989</v>
      </c>
      <c r="B392">
        <v>92500</v>
      </c>
      <c r="C392">
        <v>0.04</v>
      </c>
      <c r="D392">
        <v>2.8000000000000001E-2</v>
      </c>
      <c r="E392">
        <v>35390</v>
      </c>
      <c r="F392">
        <v>24680</v>
      </c>
      <c r="G392">
        <v>35390</v>
      </c>
      <c r="H392">
        <v>22970</v>
      </c>
    </row>
    <row r="393" spans="1:8" x14ac:dyDescent="0.2">
      <c r="A393">
        <v>1989</v>
      </c>
      <c r="B393">
        <v>97500</v>
      </c>
      <c r="C393">
        <v>0.04</v>
      </c>
      <c r="D393">
        <v>2.8000000000000001E-2</v>
      </c>
      <c r="E393">
        <v>36360</v>
      </c>
      <c r="F393">
        <v>25640</v>
      </c>
      <c r="G393">
        <v>36360</v>
      </c>
      <c r="H393">
        <v>23930</v>
      </c>
    </row>
    <row r="394" spans="1:8" x14ac:dyDescent="0.2">
      <c r="A394">
        <v>1989</v>
      </c>
      <c r="B394">
        <v>102500</v>
      </c>
      <c r="C394">
        <v>0.04</v>
      </c>
      <c r="D394">
        <v>2.8000000000000001E-2</v>
      </c>
      <c r="E394">
        <v>37330</v>
      </c>
      <c r="F394">
        <v>26610</v>
      </c>
      <c r="G394">
        <v>37330</v>
      </c>
      <c r="H394">
        <v>24900</v>
      </c>
    </row>
    <row r="395" spans="1:8" x14ac:dyDescent="0.2">
      <c r="A395">
        <v>1989</v>
      </c>
      <c r="B395">
        <v>107500</v>
      </c>
      <c r="C395">
        <v>0.04</v>
      </c>
      <c r="D395">
        <v>2.8000000000000001E-2</v>
      </c>
      <c r="E395">
        <v>38300</v>
      </c>
      <c r="F395">
        <v>27580</v>
      </c>
      <c r="G395">
        <v>38300</v>
      </c>
      <c r="H395">
        <v>25870</v>
      </c>
    </row>
    <row r="396" spans="1:8" x14ac:dyDescent="0.2">
      <c r="A396">
        <v>1989</v>
      </c>
      <c r="B396">
        <v>112500</v>
      </c>
      <c r="C396">
        <v>0.04</v>
      </c>
      <c r="D396">
        <v>2.8000000000000001E-2</v>
      </c>
      <c r="E396">
        <v>39260</v>
      </c>
      <c r="F396">
        <v>28550</v>
      </c>
      <c r="G396">
        <v>39260</v>
      </c>
      <c r="H396">
        <v>26840</v>
      </c>
    </row>
    <row r="397" spans="1:8" x14ac:dyDescent="0.2">
      <c r="A397">
        <v>1989</v>
      </c>
      <c r="B397">
        <v>117500</v>
      </c>
      <c r="C397">
        <v>0.04</v>
      </c>
      <c r="D397">
        <v>2.8000000000000001E-2</v>
      </c>
      <c r="E397">
        <v>40230</v>
      </c>
      <c r="F397">
        <v>29520</v>
      </c>
      <c r="G397">
        <v>40230</v>
      </c>
      <c r="H397">
        <v>27810</v>
      </c>
    </row>
    <row r="398" spans="1:8" x14ac:dyDescent="0.2">
      <c r="A398">
        <v>1989</v>
      </c>
      <c r="B398">
        <v>122500</v>
      </c>
      <c r="C398">
        <v>0.04</v>
      </c>
      <c r="D398">
        <v>2.8000000000000001E-2</v>
      </c>
      <c r="E398">
        <v>41200</v>
      </c>
      <c r="F398">
        <v>30490</v>
      </c>
      <c r="G398">
        <v>41200</v>
      </c>
      <c r="H398">
        <v>28780</v>
      </c>
    </row>
    <row r="399" spans="1:8" x14ac:dyDescent="0.2">
      <c r="A399">
        <v>1989</v>
      </c>
      <c r="B399">
        <v>127500</v>
      </c>
      <c r="C399">
        <v>0.04</v>
      </c>
      <c r="D399">
        <v>2.8000000000000001E-2</v>
      </c>
      <c r="E399">
        <v>42170</v>
      </c>
      <c r="F399">
        <v>31450</v>
      </c>
      <c r="G399">
        <v>42170</v>
      </c>
      <c r="H399">
        <v>29740</v>
      </c>
    </row>
    <row r="400" spans="1:8" x14ac:dyDescent="0.2">
      <c r="A400">
        <v>1989</v>
      </c>
      <c r="B400">
        <v>132500</v>
      </c>
      <c r="C400">
        <v>0.04</v>
      </c>
      <c r="D400">
        <v>2.8000000000000001E-2</v>
      </c>
      <c r="E400">
        <v>43140</v>
      </c>
      <c r="F400">
        <v>32420</v>
      </c>
      <c r="G400">
        <v>43140</v>
      </c>
      <c r="H400">
        <v>30710</v>
      </c>
    </row>
    <row r="401" spans="1:8" x14ac:dyDescent="0.2">
      <c r="A401">
        <v>1989</v>
      </c>
      <c r="B401">
        <v>137500</v>
      </c>
      <c r="C401">
        <v>0.04</v>
      </c>
      <c r="D401">
        <v>2.8000000000000001E-2</v>
      </c>
      <c r="E401">
        <v>44110</v>
      </c>
      <c r="F401">
        <v>33390</v>
      </c>
      <c r="G401">
        <v>44110</v>
      </c>
      <c r="H401">
        <v>31680</v>
      </c>
    </row>
    <row r="402" spans="1:8" x14ac:dyDescent="0.2">
      <c r="A402">
        <v>1989</v>
      </c>
      <c r="B402">
        <v>142500</v>
      </c>
      <c r="C402">
        <v>0.04</v>
      </c>
      <c r="D402">
        <v>2.8000000000000001E-2</v>
      </c>
      <c r="E402">
        <v>45070</v>
      </c>
      <c r="F402">
        <v>34360</v>
      </c>
      <c r="G402">
        <v>45070</v>
      </c>
      <c r="H402">
        <v>32650</v>
      </c>
    </row>
    <row r="403" spans="1:8" x14ac:dyDescent="0.2">
      <c r="A403">
        <v>1989</v>
      </c>
      <c r="B403">
        <v>147500</v>
      </c>
      <c r="C403">
        <v>0.04</v>
      </c>
      <c r="D403">
        <v>2.8000000000000001E-2</v>
      </c>
      <c r="E403">
        <v>46040</v>
      </c>
      <c r="F403">
        <v>35330</v>
      </c>
      <c r="G403">
        <v>46040</v>
      </c>
      <c r="H403">
        <v>33620</v>
      </c>
    </row>
    <row r="404" spans="1:8" x14ac:dyDescent="0.2">
      <c r="A404">
        <v>1989</v>
      </c>
      <c r="B404">
        <v>200000</v>
      </c>
      <c r="C404">
        <v>0.04</v>
      </c>
      <c r="D404">
        <v>2.8000000000000001E-2</v>
      </c>
      <c r="E404">
        <v>56210</v>
      </c>
      <c r="F404">
        <v>45490</v>
      </c>
      <c r="G404">
        <v>56210</v>
      </c>
      <c r="H404">
        <v>43780</v>
      </c>
    </row>
    <row r="405" spans="1:8" x14ac:dyDescent="0.2">
      <c r="A405">
        <v>1984</v>
      </c>
      <c r="B405">
        <v>2500</v>
      </c>
      <c r="C405">
        <v>0.04</v>
      </c>
      <c r="D405">
        <v>2.8000000000000001E-2</v>
      </c>
      <c r="E405">
        <v>1140</v>
      </c>
      <c r="F405">
        <v>920</v>
      </c>
      <c r="G405">
        <v>1140</v>
      </c>
      <c r="H405">
        <v>790</v>
      </c>
    </row>
    <row r="406" spans="1:8" x14ac:dyDescent="0.2">
      <c r="A406">
        <v>1984</v>
      </c>
      <c r="B406">
        <v>7500</v>
      </c>
      <c r="C406">
        <v>0.04</v>
      </c>
      <c r="D406">
        <v>2.8000000000000001E-2</v>
      </c>
      <c r="E406">
        <v>3440</v>
      </c>
      <c r="F406">
        <v>2770</v>
      </c>
      <c r="G406">
        <v>3440</v>
      </c>
      <c r="H406">
        <v>2380</v>
      </c>
    </row>
    <row r="407" spans="1:8" x14ac:dyDescent="0.2">
      <c r="A407">
        <v>1984</v>
      </c>
      <c r="B407">
        <v>12500</v>
      </c>
      <c r="C407">
        <v>0.04</v>
      </c>
      <c r="D407">
        <v>2.8000000000000001E-2</v>
      </c>
      <c r="E407">
        <v>5740</v>
      </c>
      <c r="F407">
        <v>4640</v>
      </c>
      <c r="G407">
        <v>5740</v>
      </c>
      <c r="H407">
        <v>3990</v>
      </c>
    </row>
    <row r="408" spans="1:8" x14ac:dyDescent="0.2">
      <c r="A408">
        <v>1984</v>
      </c>
      <c r="B408">
        <v>17500</v>
      </c>
      <c r="C408">
        <v>0.04</v>
      </c>
      <c r="D408">
        <v>2.8000000000000001E-2</v>
      </c>
      <c r="E408">
        <v>8050</v>
      </c>
      <c r="F408">
        <v>6500</v>
      </c>
      <c r="G408">
        <v>8050</v>
      </c>
      <c r="H408">
        <v>5590</v>
      </c>
    </row>
    <row r="409" spans="1:8" x14ac:dyDescent="0.2">
      <c r="A409">
        <v>1984</v>
      </c>
      <c r="B409">
        <v>22500</v>
      </c>
      <c r="C409">
        <v>0.04</v>
      </c>
      <c r="D409">
        <v>2.8000000000000001E-2</v>
      </c>
      <c r="E409">
        <v>10340</v>
      </c>
      <c r="F409">
        <v>8350</v>
      </c>
      <c r="G409">
        <v>10340</v>
      </c>
      <c r="H409">
        <v>7180</v>
      </c>
    </row>
    <row r="410" spans="1:8" x14ac:dyDescent="0.2">
      <c r="A410">
        <v>1984</v>
      </c>
      <c r="B410">
        <v>27500</v>
      </c>
      <c r="C410">
        <v>0.04</v>
      </c>
      <c r="D410">
        <v>2.8000000000000001E-2</v>
      </c>
      <c r="E410">
        <v>12650</v>
      </c>
      <c r="F410">
        <v>9920</v>
      </c>
      <c r="G410">
        <v>12650</v>
      </c>
      <c r="H410">
        <v>8550</v>
      </c>
    </row>
    <row r="411" spans="1:8" x14ac:dyDescent="0.2">
      <c r="A411">
        <v>1984</v>
      </c>
      <c r="B411">
        <v>32500</v>
      </c>
      <c r="C411">
        <v>0.04</v>
      </c>
      <c r="D411">
        <v>2.8000000000000001E-2</v>
      </c>
      <c r="E411">
        <v>14940</v>
      </c>
      <c r="F411">
        <v>11080</v>
      </c>
      <c r="G411">
        <v>14940</v>
      </c>
      <c r="H411">
        <v>9610</v>
      </c>
    </row>
    <row r="412" spans="1:8" x14ac:dyDescent="0.2">
      <c r="A412">
        <v>1984</v>
      </c>
      <c r="B412">
        <v>37500</v>
      </c>
      <c r="C412">
        <v>0.04</v>
      </c>
      <c r="D412">
        <v>2.8000000000000001E-2</v>
      </c>
      <c r="E412">
        <v>17250</v>
      </c>
      <c r="F412">
        <v>12020</v>
      </c>
      <c r="G412">
        <v>17250</v>
      </c>
      <c r="H412">
        <v>10510</v>
      </c>
    </row>
    <row r="413" spans="1:8" x14ac:dyDescent="0.2">
      <c r="A413">
        <v>1984</v>
      </c>
      <c r="B413">
        <v>42500</v>
      </c>
      <c r="C413">
        <v>0.04</v>
      </c>
      <c r="D413">
        <v>2.8000000000000001E-2</v>
      </c>
      <c r="E413">
        <v>19550</v>
      </c>
      <c r="F413">
        <v>12830</v>
      </c>
      <c r="G413">
        <v>19550</v>
      </c>
      <c r="H413">
        <v>11320</v>
      </c>
    </row>
    <row r="414" spans="1:8" x14ac:dyDescent="0.2">
      <c r="A414">
        <v>1984</v>
      </c>
      <c r="B414">
        <v>47500</v>
      </c>
      <c r="C414">
        <v>0.04</v>
      </c>
      <c r="D414">
        <v>2.8000000000000001E-2</v>
      </c>
      <c r="E414">
        <v>21560</v>
      </c>
      <c r="F414">
        <v>13650</v>
      </c>
      <c r="G414">
        <v>21560</v>
      </c>
      <c r="H414">
        <v>12140</v>
      </c>
    </row>
    <row r="415" spans="1:8" x14ac:dyDescent="0.2">
      <c r="A415">
        <v>1984</v>
      </c>
      <c r="B415">
        <v>52500</v>
      </c>
      <c r="C415">
        <v>0.04</v>
      </c>
      <c r="D415">
        <v>2.8000000000000001E-2</v>
      </c>
      <c r="E415">
        <v>23060</v>
      </c>
      <c r="F415">
        <v>14470</v>
      </c>
      <c r="G415">
        <v>23060</v>
      </c>
      <c r="H415">
        <v>12960</v>
      </c>
    </row>
    <row r="416" spans="1:8" x14ac:dyDescent="0.2">
      <c r="A416">
        <v>1984</v>
      </c>
      <c r="B416">
        <v>57500</v>
      </c>
      <c r="C416">
        <v>0.04</v>
      </c>
      <c r="D416">
        <v>2.8000000000000001E-2</v>
      </c>
      <c r="E416">
        <v>24160</v>
      </c>
      <c r="F416">
        <v>15290</v>
      </c>
      <c r="G416">
        <v>24160</v>
      </c>
      <c r="H416">
        <v>13780</v>
      </c>
    </row>
    <row r="417" spans="1:8" x14ac:dyDescent="0.2">
      <c r="A417">
        <v>1984</v>
      </c>
      <c r="B417">
        <v>62500</v>
      </c>
      <c r="C417">
        <v>0.04</v>
      </c>
      <c r="D417">
        <v>2.8000000000000001E-2</v>
      </c>
      <c r="E417">
        <v>24980</v>
      </c>
      <c r="F417">
        <v>16080</v>
      </c>
      <c r="G417">
        <v>24980</v>
      </c>
      <c r="H417">
        <v>14570</v>
      </c>
    </row>
    <row r="418" spans="1:8" x14ac:dyDescent="0.2">
      <c r="A418">
        <v>1984</v>
      </c>
      <c r="B418">
        <v>67500</v>
      </c>
      <c r="C418">
        <v>0.04</v>
      </c>
      <c r="D418">
        <v>2.8000000000000001E-2</v>
      </c>
      <c r="E418">
        <v>25760</v>
      </c>
      <c r="F418">
        <v>16860</v>
      </c>
      <c r="G418">
        <v>25760</v>
      </c>
      <c r="H418">
        <v>15350</v>
      </c>
    </row>
    <row r="419" spans="1:8" x14ac:dyDescent="0.2">
      <c r="A419">
        <v>1984</v>
      </c>
      <c r="B419">
        <v>72500</v>
      </c>
      <c r="C419">
        <v>0.04</v>
      </c>
      <c r="D419">
        <v>2.8000000000000001E-2</v>
      </c>
      <c r="E419">
        <v>26540</v>
      </c>
      <c r="F419">
        <v>17640</v>
      </c>
      <c r="G419">
        <v>26540</v>
      </c>
      <c r="H419">
        <v>16130</v>
      </c>
    </row>
    <row r="420" spans="1:8" x14ac:dyDescent="0.2">
      <c r="A420">
        <v>1984</v>
      </c>
      <c r="B420">
        <v>77500</v>
      </c>
      <c r="C420">
        <v>0.04</v>
      </c>
      <c r="D420">
        <v>2.8000000000000001E-2</v>
      </c>
      <c r="E420">
        <v>27320</v>
      </c>
      <c r="F420">
        <v>18420</v>
      </c>
      <c r="G420">
        <v>27320</v>
      </c>
      <c r="H420">
        <v>16910</v>
      </c>
    </row>
    <row r="421" spans="1:8" x14ac:dyDescent="0.2">
      <c r="A421">
        <v>1984</v>
      </c>
      <c r="B421">
        <v>82500</v>
      </c>
      <c r="C421">
        <v>0.04</v>
      </c>
      <c r="D421">
        <v>2.8000000000000001E-2</v>
      </c>
      <c r="E421">
        <v>28100</v>
      </c>
      <c r="F421">
        <v>19200</v>
      </c>
      <c r="G421">
        <v>28100</v>
      </c>
      <c r="H421">
        <v>17690</v>
      </c>
    </row>
    <row r="422" spans="1:8" x14ac:dyDescent="0.2">
      <c r="A422">
        <v>1984</v>
      </c>
      <c r="B422">
        <v>87500</v>
      </c>
      <c r="C422">
        <v>0.04</v>
      </c>
      <c r="D422">
        <v>2.8000000000000001E-2</v>
      </c>
      <c r="E422">
        <v>28880</v>
      </c>
      <c r="F422">
        <v>19980</v>
      </c>
      <c r="G422">
        <v>28880</v>
      </c>
      <c r="H422">
        <v>18470</v>
      </c>
    </row>
    <row r="423" spans="1:8" x14ac:dyDescent="0.2">
      <c r="A423">
        <v>1984</v>
      </c>
      <c r="B423">
        <v>92500</v>
      </c>
      <c r="C423">
        <v>0.04</v>
      </c>
      <c r="D423">
        <v>2.8000000000000001E-2</v>
      </c>
      <c r="E423">
        <v>29660</v>
      </c>
      <c r="F423">
        <v>20760</v>
      </c>
      <c r="G423">
        <v>29660</v>
      </c>
      <c r="H423">
        <v>19250</v>
      </c>
    </row>
    <row r="424" spans="1:8" x14ac:dyDescent="0.2">
      <c r="A424">
        <v>1984</v>
      </c>
      <c r="B424">
        <v>97500</v>
      </c>
      <c r="C424">
        <v>0.04</v>
      </c>
      <c r="D424">
        <v>2.8000000000000001E-2</v>
      </c>
      <c r="E424">
        <v>30440</v>
      </c>
      <c r="F424">
        <v>21540</v>
      </c>
      <c r="G424">
        <v>30440</v>
      </c>
      <c r="H424">
        <v>20030</v>
      </c>
    </row>
    <row r="425" spans="1:8" x14ac:dyDescent="0.2">
      <c r="A425">
        <v>1984</v>
      </c>
      <c r="B425">
        <v>102500</v>
      </c>
      <c r="C425">
        <v>0.04</v>
      </c>
      <c r="D425">
        <v>2.8000000000000001E-2</v>
      </c>
      <c r="E425">
        <v>31220</v>
      </c>
      <c r="F425">
        <v>22320</v>
      </c>
      <c r="G425">
        <v>31220</v>
      </c>
      <c r="H425">
        <v>20810</v>
      </c>
    </row>
    <row r="426" spans="1:8" x14ac:dyDescent="0.2">
      <c r="A426">
        <v>1984</v>
      </c>
      <c r="B426">
        <v>107500</v>
      </c>
      <c r="C426">
        <v>0.04</v>
      </c>
      <c r="D426">
        <v>2.8000000000000001E-2</v>
      </c>
      <c r="E426">
        <v>32000</v>
      </c>
      <c r="F426">
        <v>23100</v>
      </c>
      <c r="G426">
        <v>32000</v>
      </c>
      <c r="H426">
        <v>21590</v>
      </c>
    </row>
    <row r="427" spans="1:8" x14ac:dyDescent="0.2">
      <c r="A427">
        <v>1984</v>
      </c>
      <c r="B427">
        <v>112500</v>
      </c>
      <c r="C427">
        <v>0.04</v>
      </c>
      <c r="D427">
        <v>2.8000000000000001E-2</v>
      </c>
      <c r="E427">
        <v>32780</v>
      </c>
      <c r="F427">
        <v>23890</v>
      </c>
      <c r="G427">
        <v>32780</v>
      </c>
      <c r="H427">
        <v>22380</v>
      </c>
    </row>
    <row r="428" spans="1:8" x14ac:dyDescent="0.2">
      <c r="A428">
        <v>1984</v>
      </c>
      <c r="B428">
        <v>117500</v>
      </c>
      <c r="C428">
        <v>0.04</v>
      </c>
      <c r="D428">
        <v>2.8000000000000001E-2</v>
      </c>
      <c r="E428">
        <v>33560</v>
      </c>
      <c r="F428">
        <v>24670</v>
      </c>
      <c r="G428">
        <v>33560</v>
      </c>
      <c r="H428">
        <v>23160</v>
      </c>
    </row>
    <row r="429" spans="1:8" x14ac:dyDescent="0.2">
      <c r="A429">
        <v>1984</v>
      </c>
      <c r="B429">
        <v>122500</v>
      </c>
      <c r="C429">
        <v>0.04</v>
      </c>
      <c r="D429">
        <v>2.8000000000000001E-2</v>
      </c>
      <c r="E429">
        <v>34340</v>
      </c>
      <c r="F429">
        <v>25450</v>
      </c>
      <c r="G429">
        <v>34340</v>
      </c>
      <c r="H429">
        <v>23940</v>
      </c>
    </row>
    <row r="430" spans="1:8" x14ac:dyDescent="0.2">
      <c r="A430">
        <v>1984</v>
      </c>
      <c r="B430">
        <v>127500</v>
      </c>
      <c r="C430">
        <v>0.04</v>
      </c>
      <c r="D430">
        <v>2.8000000000000001E-2</v>
      </c>
      <c r="E430">
        <v>35120</v>
      </c>
      <c r="F430">
        <v>26230</v>
      </c>
      <c r="G430">
        <v>35120</v>
      </c>
      <c r="H430">
        <v>24720</v>
      </c>
    </row>
    <row r="431" spans="1:8" x14ac:dyDescent="0.2">
      <c r="A431">
        <v>1984</v>
      </c>
      <c r="B431">
        <v>132500</v>
      </c>
      <c r="C431">
        <v>0.04</v>
      </c>
      <c r="D431">
        <v>2.8000000000000001E-2</v>
      </c>
      <c r="E431">
        <v>35900</v>
      </c>
      <c r="F431">
        <v>27010</v>
      </c>
      <c r="G431">
        <v>35900</v>
      </c>
      <c r="H431">
        <v>25500</v>
      </c>
    </row>
    <row r="432" spans="1:8" x14ac:dyDescent="0.2">
      <c r="A432">
        <v>1984</v>
      </c>
      <c r="B432">
        <v>137500</v>
      </c>
      <c r="C432">
        <v>0.04</v>
      </c>
      <c r="D432">
        <v>2.8000000000000001E-2</v>
      </c>
      <c r="E432">
        <v>36680</v>
      </c>
      <c r="F432">
        <v>27790</v>
      </c>
      <c r="G432">
        <v>36680</v>
      </c>
      <c r="H432">
        <v>26280</v>
      </c>
    </row>
    <row r="433" spans="1:8" x14ac:dyDescent="0.2">
      <c r="A433">
        <v>1984</v>
      </c>
      <c r="B433">
        <v>142500</v>
      </c>
      <c r="C433">
        <v>0.04</v>
      </c>
      <c r="D433">
        <v>2.8000000000000001E-2</v>
      </c>
      <c r="E433">
        <v>37460</v>
      </c>
      <c r="F433">
        <v>28570</v>
      </c>
      <c r="G433">
        <v>37460</v>
      </c>
      <c r="H433">
        <v>27060</v>
      </c>
    </row>
    <row r="434" spans="1:8" x14ac:dyDescent="0.2">
      <c r="A434">
        <v>1984</v>
      </c>
      <c r="B434">
        <v>147500</v>
      </c>
      <c r="C434">
        <v>0.04</v>
      </c>
      <c r="D434">
        <v>2.8000000000000001E-2</v>
      </c>
      <c r="E434">
        <v>38240</v>
      </c>
      <c r="F434">
        <v>29350</v>
      </c>
      <c r="G434">
        <v>38240</v>
      </c>
      <c r="H434">
        <v>27840</v>
      </c>
    </row>
    <row r="435" spans="1:8" x14ac:dyDescent="0.2">
      <c r="A435">
        <v>1984</v>
      </c>
      <c r="B435">
        <v>200000</v>
      </c>
      <c r="C435">
        <v>0.04</v>
      </c>
      <c r="D435">
        <v>2.8000000000000001E-2</v>
      </c>
      <c r="E435">
        <v>46440</v>
      </c>
      <c r="F435">
        <v>37540</v>
      </c>
      <c r="G435">
        <v>46440</v>
      </c>
      <c r="H435">
        <v>36030</v>
      </c>
    </row>
    <row r="436" spans="1:8" x14ac:dyDescent="0.2">
      <c r="A436">
        <v>1979</v>
      </c>
      <c r="B436">
        <v>2500</v>
      </c>
      <c r="C436">
        <v>0.04</v>
      </c>
      <c r="D436">
        <v>2.8000000000000001E-2</v>
      </c>
      <c r="E436">
        <v>920</v>
      </c>
      <c r="F436">
        <v>750</v>
      </c>
      <c r="G436">
        <v>920</v>
      </c>
      <c r="H436">
        <v>640</v>
      </c>
    </row>
    <row r="437" spans="1:8" x14ac:dyDescent="0.2">
      <c r="A437">
        <v>1979</v>
      </c>
      <c r="B437">
        <v>7500</v>
      </c>
      <c r="C437">
        <v>0.04</v>
      </c>
      <c r="D437">
        <v>2.8000000000000001E-2</v>
      </c>
      <c r="E437">
        <v>2770</v>
      </c>
      <c r="F437">
        <v>2270</v>
      </c>
      <c r="G437">
        <v>2770</v>
      </c>
      <c r="H437">
        <v>1950</v>
      </c>
    </row>
    <row r="438" spans="1:8" x14ac:dyDescent="0.2">
      <c r="A438">
        <v>1979</v>
      </c>
      <c r="B438">
        <v>12500</v>
      </c>
      <c r="C438">
        <v>0.04</v>
      </c>
      <c r="D438">
        <v>2.8000000000000001E-2</v>
      </c>
      <c r="E438">
        <v>4630</v>
      </c>
      <c r="F438">
        <v>3800</v>
      </c>
      <c r="G438">
        <v>4630</v>
      </c>
      <c r="H438">
        <v>3270</v>
      </c>
    </row>
    <row r="439" spans="1:8" x14ac:dyDescent="0.2">
      <c r="A439">
        <v>1979</v>
      </c>
      <c r="B439">
        <v>17500</v>
      </c>
      <c r="C439">
        <v>0.04</v>
      </c>
      <c r="D439">
        <v>2.8000000000000001E-2</v>
      </c>
      <c r="E439">
        <v>6480</v>
      </c>
      <c r="F439">
        <v>5330</v>
      </c>
      <c r="G439">
        <v>6480</v>
      </c>
      <c r="H439">
        <v>4590</v>
      </c>
    </row>
    <row r="440" spans="1:8" x14ac:dyDescent="0.2">
      <c r="A440">
        <v>1979</v>
      </c>
      <c r="B440">
        <v>22500</v>
      </c>
      <c r="C440">
        <v>0.04</v>
      </c>
      <c r="D440">
        <v>2.8000000000000001E-2</v>
      </c>
      <c r="E440">
        <v>8330</v>
      </c>
      <c r="F440">
        <v>6850</v>
      </c>
      <c r="G440">
        <v>8330</v>
      </c>
      <c r="H440">
        <v>5900</v>
      </c>
    </row>
    <row r="441" spans="1:8" x14ac:dyDescent="0.2">
      <c r="A441">
        <v>1979</v>
      </c>
      <c r="B441">
        <v>27500</v>
      </c>
      <c r="C441">
        <v>0.04</v>
      </c>
      <c r="D441">
        <v>2.8000000000000001E-2</v>
      </c>
      <c r="E441">
        <v>10190</v>
      </c>
      <c r="F441">
        <v>8290</v>
      </c>
      <c r="G441">
        <v>10190</v>
      </c>
      <c r="H441">
        <v>7140</v>
      </c>
    </row>
    <row r="442" spans="1:8" x14ac:dyDescent="0.2">
      <c r="A442">
        <v>1979</v>
      </c>
      <c r="B442">
        <v>32500</v>
      </c>
      <c r="C442">
        <v>0.04</v>
      </c>
      <c r="D442">
        <v>2.8000000000000001E-2</v>
      </c>
      <c r="E442">
        <v>12040</v>
      </c>
      <c r="F442">
        <v>9340</v>
      </c>
      <c r="G442">
        <v>12040</v>
      </c>
      <c r="H442">
        <v>8090</v>
      </c>
    </row>
    <row r="443" spans="1:8" x14ac:dyDescent="0.2">
      <c r="A443">
        <v>1979</v>
      </c>
      <c r="B443">
        <v>37500</v>
      </c>
      <c r="C443">
        <v>0.04</v>
      </c>
      <c r="D443">
        <v>2.8000000000000001E-2</v>
      </c>
      <c r="E443">
        <v>13900</v>
      </c>
      <c r="F443">
        <v>10130</v>
      </c>
      <c r="G443">
        <v>13900</v>
      </c>
      <c r="H443">
        <v>8830</v>
      </c>
    </row>
    <row r="444" spans="1:8" x14ac:dyDescent="0.2">
      <c r="A444">
        <v>1979</v>
      </c>
      <c r="B444">
        <v>42500</v>
      </c>
      <c r="C444">
        <v>0.04</v>
      </c>
      <c r="D444">
        <v>2.8000000000000001E-2</v>
      </c>
      <c r="E444">
        <v>15740</v>
      </c>
      <c r="F444">
        <v>10780</v>
      </c>
      <c r="G444">
        <v>15740</v>
      </c>
      <c r="H444">
        <v>9480</v>
      </c>
    </row>
    <row r="445" spans="1:8" x14ac:dyDescent="0.2">
      <c r="A445">
        <v>1979</v>
      </c>
      <c r="B445">
        <v>47500</v>
      </c>
      <c r="C445">
        <v>0.04</v>
      </c>
      <c r="D445">
        <v>2.8000000000000001E-2</v>
      </c>
      <c r="E445">
        <v>17550</v>
      </c>
      <c r="F445">
        <v>11430</v>
      </c>
      <c r="G445">
        <v>17550</v>
      </c>
      <c r="H445">
        <v>10130</v>
      </c>
    </row>
    <row r="446" spans="1:8" x14ac:dyDescent="0.2">
      <c r="A446">
        <v>1979</v>
      </c>
      <c r="B446">
        <v>52500</v>
      </c>
      <c r="C446">
        <v>0.04</v>
      </c>
      <c r="D446">
        <v>2.8000000000000001E-2</v>
      </c>
      <c r="E446">
        <v>18910</v>
      </c>
      <c r="F446">
        <v>12090</v>
      </c>
      <c r="G446">
        <v>18910</v>
      </c>
      <c r="H446">
        <v>10790</v>
      </c>
    </row>
    <row r="447" spans="1:8" x14ac:dyDescent="0.2">
      <c r="A447">
        <v>1979</v>
      </c>
      <c r="B447">
        <v>57500</v>
      </c>
      <c r="C447">
        <v>0.04</v>
      </c>
      <c r="D447">
        <v>2.8000000000000001E-2</v>
      </c>
      <c r="E447">
        <v>19840</v>
      </c>
      <c r="F447">
        <v>12730</v>
      </c>
      <c r="G447">
        <v>19840</v>
      </c>
      <c r="H447">
        <v>11430</v>
      </c>
    </row>
    <row r="448" spans="1:8" x14ac:dyDescent="0.2">
      <c r="A448">
        <v>1979</v>
      </c>
      <c r="B448">
        <v>62500</v>
      </c>
      <c r="C448">
        <v>0.04</v>
      </c>
      <c r="D448">
        <v>2.8000000000000001E-2</v>
      </c>
      <c r="E448">
        <v>20490</v>
      </c>
      <c r="F448">
        <v>13360</v>
      </c>
      <c r="G448">
        <v>20490</v>
      </c>
      <c r="H448">
        <v>12060</v>
      </c>
    </row>
    <row r="449" spans="1:8" x14ac:dyDescent="0.2">
      <c r="A449">
        <v>1979</v>
      </c>
      <c r="B449">
        <v>67500</v>
      </c>
      <c r="C449">
        <v>0.04</v>
      </c>
      <c r="D449">
        <v>2.8000000000000001E-2</v>
      </c>
      <c r="E449">
        <v>21110</v>
      </c>
      <c r="F449">
        <v>13970</v>
      </c>
      <c r="G449">
        <v>21110</v>
      </c>
      <c r="H449">
        <v>12670</v>
      </c>
    </row>
    <row r="450" spans="1:8" x14ac:dyDescent="0.2">
      <c r="A450">
        <v>1979</v>
      </c>
      <c r="B450">
        <v>72500</v>
      </c>
      <c r="C450">
        <v>0.04</v>
      </c>
      <c r="D450">
        <v>2.8000000000000001E-2</v>
      </c>
      <c r="E450">
        <v>21720</v>
      </c>
      <c r="F450">
        <v>14580</v>
      </c>
      <c r="G450">
        <v>21720</v>
      </c>
      <c r="H450">
        <v>13280</v>
      </c>
    </row>
    <row r="451" spans="1:8" x14ac:dyDescent="0.2">
      <c r="A451">
        <v>1979</v>
      </c>
      <c r="B451">
        <v>77500</v>
      </c>
      <c r="C451">
        <v>0.04</v>
      </c>
      <c r="D451">
        <v>2.8000000000000001E-2</v>
      </c>
      <c r="E451">
        <v>22330</v>
      </c>
      <c r="F451">
        <v>15200</v>
      </c>
      <c r="G451">
        <v>22330</v>
      </c>
      <c r="H451">
        <v>13900</v>
      </c>
    </row>
    <row r="452" spans="1:8" x14ac:dyDescent="0.2">
      <c r="A452">
        <v>1979</v>
      </c>
      <c r="B452">
        <v>82500</v>
      </c>
      <c r="C452">
        <v>0.04</v>
      </c>
      <c r="D452">
        <v>2.8000000000000001E-2</v>
      </c>
      <c r="E452">
        <v>22940</v>
      </c>
      <c r="F452">
        <v>15810</v>
      </c>
      <c r="G452">
        <v>22940</v>
      </c>
      <c r="H452">
        <v>14510</v>
      </c>
    </row>
    <row r="453" spans="1:8" x14ac:dyDescent="0.2">
      <c r="A453">
        <v>1979</v>
      </c>
      <c r="B453">
        <v>87500</v>
      </c>
      <c r="C453">
        <v>0.04</v>
      </c>
      <c r="D453">
        <v>2.8000000000000001E-2</v>
      </c>
      <c r="E453">
        <v>23550</v>
      </c>
      <c r="F453">
        <v>16420</v>
      </c>
      <c r="G453">
        <v>23550</v>
      </c>
      <c r="H453">
        <v>15120</v>
      </c>
    </row>
    <row r="454" spans="1:8" x14ac:dyDescent="0.2">
      <c r="A454">
        <v>1979</v>
      </c>
      <c r="B454">
        <v>92500</v>
      </c>
      <c r="C454">
        <v>0.04</v>
      </c>
      <c r="D454">
        <v>2.8000000000000001E-2</v>
      </c>
      <c r="E454">
        <v>24160</v>
      </c>
      <c r="F454">
        <v>17030</v>
      </c>
      <c r="G454">
        <v>24160</v>
      </c>
      <c r="H454">
        <v>15730</v>
      </c>
    </row>
    <row r="455" spans="1:8" x14ac:dyDescent="0.2">
      <c r="A455">
        <v>1979</v>
      </c>
      <c r="B455">
        <v>97500</v>
      </c>
      <c r="C455">
        <v>0.04</v>
      </c>
      <c r="D455">
        <v>2.8000000000000001E-2</v>
      </c>
      <c r="E455">
        <v>24770</v>
      </c>
      <c r="F455">
        <v>17640</v>
      </c>
      <c r="G455">
        <v>24770</v>
      </c>
      <c r="H455">
        <v>16340</v>
      </c>
    </row>
    <row r="456" spans="1:8" x14ac:dyDescent="0.2">
      <c r="A456">
        <v>1979</v>
      </c>
      <c r="B456">
        <v>102500</v>
      </c>
      <c r="C456">
        <v>0.04</v>
      </c>
      <c r="D456">
        <v>2.8000000000000001E-2</v>
      </c>
      <c r="E456">
        <v>25390</v>
      </c>
      <c r="F456">
        <v>18250</v>
      </c>
      <c r="G456">
        <v>25390</v>
      </c>
      <c r="H456">
        <v>16950</v>
      </c>
    </row>
    <row r="457" spans="1:8" x14ac:dyDescent="0.2">
      <c r="A457">
        <v>1979</v>
      </c>
      <c r="B457">
        <v>107500</v>
      </c>
      <c r="C457">
        <v>0.04</v>
      </c>
      <c r="D457">
        <v>2.8000000000000001E-2</v>
      </c>
      <c r="E457">
        <v>26000</v>
      </c>
      <c r="F457">
        <v>18860</v>
      </c>
      <c r="G457">
        <v>26000</v>
      </c>
      <c r="H457">
        <v>17560</v>
      </c>
    </row>
    <row r="458" spans="1:8" x14ac:dyDescent="0.2">
      <c r="A458">
        <v>1979</v>
      </c>
      <c r="B458">
        <v>112500</v>
      </c>
      <c r="C458">
        <v>0.04</v>
      </c>
      <c r="D458">
        <v>2.8000000000000001E-2</v>
      </c>
      <c r="E458">
        <v>26610</v>
      </c>
      <c r="F458">
        <v>19480</v>
      </c>
      <c r="G458">
        <v>26610</v>
      </c>
      <c r="H458">
        <v>18180</v>
      </c>
    </row>
    <row r="459" spans="1:8" x14ac:dyDescent="0.2">
      <c r="A459">
        <v>1979</v>
      </c>
      <c r="B459">
        <v>117500</v>
      </c>
      <c r="C459">
        <v>0.04</v>
      </c>
      <c r="D459">
        <v>2.8000000000000001E-2</v>
      </c>
      <c r="E459">
        <v>27220</v>
      </c>
      <c r="F459">
        <v>20090</v>
      </c>
      <c r="G459">
        <v>27220</v>
      </c>
      <c r="H459">
        <v>18790</v>
      </c>
    </row>
    <row r="460" spans="1:8" x14ac:dyDescent="0.2">
      <c r="A460">
        <v>1979</v>
      </c>
      <c r="B460">
        <v>122500</v>
      </c>
      <c r="C460">
        <v>0.04</v>
      </c>
      <c r="D460">
        <v>2.8000000000000001E-2</v>
      </c>
      <c r="E460">
        <v>27830</v>
      </c>
      <c r="F460">
        <v>20700</v>
      </c>
      <c r="G460">
        <v>27830</v>
      </c>
      <c r="H460">
        <v>19400</v>
      </c>
    </row>
    <row r="461" spans="1:8" x14ac:dyDescent="0.2">
      <c r="A461">
        <v>1979</v>
      </c>
      <c r="B461">
        <v>127500</v>
      </c>
      <c r="C461">
        <v>0.04</v>
      </c>
      <c r="D461">
        <v>2.8000000000000001E-2</v>
      </c>
      <c r="E461">
        <v>28440</v>
      </c>
      <c r="F461">
        <v>21310</v>
      </c>
      <c r="G461">
        <v>28440</v>
      </c>
      <c r="H461">
        <v>20010</v>
      </c>
    </row>
    <row r="462" spans="1:8" x14ac:dyDescent="0.2">
      <c r="A462">
        <v>1979</v>
      </c>
      <c r="B462">
        <v>132500</v>
      </c>
      <c r="C462">
        <v>0.04</v>
      </c>
      <c r="D462">
        <v>2.8000000000000001E-2</v>
      </c>
      <c r="E462">
        <v>29060</v>
      </c>
      <c r="F462">
        <v>21920</v>
      </c>
      <c r="G462">
        <v>29060</v>
      </c>
      <c r="H462">
        <v>20620</v>
      </c>
    </row>
    <row r="463" spans="1:8" x14ac:dyDescent="0.2">
      <c r="A463">
        <v>1979</v>
      </c>
      <c r="B463">
        <v>137500</v>
      </c>
      <c r="C463">
        <v>0.04</v>
      </c>
      <c r="D463">
        <v>2.8000000000000001E-2</v>
      </c>
      <c r="E463">
        <v>29670</v>
      </c>
      <c r="F463">
        <v>22530</v>
      </c>
      <c r="G463">
        <v>29670</v>
      </c>
      <c r="H463">
        <v>21230</v>
      </c>
    </row>
    <row r="464" spans="1:8" x14ac:dyDescent="0.2">
      <c r="A464">
        <v>1979</v>
      </c>
      <c r="B464">
        <v>142500</v>
      </c>
      <c r="C464">
        <v>0.04</v>
      </c>
      <c r="D464">
        <v>2.8000000000000001E-2</v>
      </c>
      <c r="E464">
        <v>30280</v>
      </c>
      <c r="F464">
        <v>23140</v>
      </c>
      <c r="G464">
        <v>30280</v>
      </c>
      <c r="H464">
        <v>21840</v>
      </c>
    </row>
    <row r="465" spans="1:8" x14ac:dyDescent="0.2">
      <c r="A465">
        <v>1979</v>
      </c>
      <c r="B465">
        <v>147500</v>
      </c>
      <c r="C465">
        <v>0.04</v>
      </c>
      <c r="D465">
        <v>2.8000000000000001E-2</v>
      </c>
      <c r="E465">
        <v>30890</v>
      </c>
      <c r="F465">
        <v>23760</v>
      </c>
      <c r="G465">
        <v>30890</v>
      </c>
      <c r="H465">
        <v>22460</v>
      </c>
    </row>
    <row r="466" spans="1:8" x14ac:dyDescent="0.2">
      <c r="A466">
        <v>1979</v>
      </c>
      <c r="B466">
        <v>200000</v>
      </c>
      <c r="C466">
        <v>0.04</v>
      </c>
      <c r="D466">
        <v>2.8000000000000001E-2</v>
      </c>
      <c r="E466">
        <v>37310</v>
      </c>
      <c r="F466">
        <v>30180</v>
      </c>
      <c r="G466">
        <v>37310</v>
      </c>
      <c r="H466">
        <v>28880</v>
      </c>
    </row>
    <row r="467" spans="1:8" x14ac:dyDescent="0.2">
      <c r="A467">
        <v>1974</v>
      </c>
      <c r="B467">
        <v>2500</v>
      </c>
      <c r="C467">
        <v>0.04</v>
      </c>
      <c r="D467">
        <v>2.8000000000000001E-2</v>
      </c>
      <c r="E467">
        <v>710</v>
      </c>
      <c r="F467">
        <v>590</v>
      </c>
      <c r="G467">
        <v>710</v>
      </c>
      <c r="H467">
        <v>500</v>
      </c>
    </row>
    <row r="468" spans="1:8" x14ac:dyDescent="0.2">
      <c r="A468">
        <v>1974</v>
      </c>
      <c r="B468">
        <v>7500</v>
      </c>
      <c r="C468">
        <v>0.04</v>
      </c>
      <c r="D468">
        <v>2.8000000000000001E-2</v>
      </c>
      <c r="E468">
        <v>2130</v>
      </c>
      <c r="F468">
        <v>1790</v>
      </c>
      <c r="G468">
        <v>2130</v>
      </c>
      <c r="H468">
        <v>1540</v>
      </c>
    </row>
    <row r="469" spans="1:8" x14ac:dyDescent="0.2">
      <c r="A469">
        <v>1974</v>
      </c>
      <c r="B469">
        <v>12500</v>
      </c>
      <c r="C469">
        <v>0.04</v>
      </c>
      <c r="D469">
        <v>2.8000000000000001E-2</v>
      </c>
      <c r="E469">
        <v>3570</v>
      </c>
      <c r="F469">
        <v>2990</v>
      </c>
      <c r="G469">
        <v>3570</v>
      </c>
      <c r="H469">
        <v>2580</v>
      </c>
    </row>
    <row r="470" spans="1:8" x14ac:dyDescent="0.2">
      <c r="A470">
        <v>1974</v>
      </c>
      <c r="B470">
        <v>17500</v>
      </c>
      <c r="C470">
        <v>0.04</v>
      </c>
      <c r="D470">
        <v>2.8000000000000001E-2</v>
      </c>
      <c r="E470">
        <v>5010</v>
      </c>
      <c r="F470">
        <v>4190</v>
      </c>
      <c r="G470">
        <v>5010</v>
      </c>
      <c r="H470">
        <v>3610</v>
      </c>
    </row>
    <row r="471" spans="1:8" x14ac:dyDescent="0.2">
      <c r="A471">
        <v>1974</v>
      </c>
      <c r="B471">
        <v>22500</v>
      </c>
      <c r="C471">
        <v>0.04</v>
      </c>
      <c r="D471">
        <v>2.8000000000000001E-2</v>
      </c>
      <c r="E471">
        <v>6430</v>
      </c>
      <c r="F471">
        <v>5390</v>
      </c>
      <c r="G471">
        <v>6430</v>
      </c>
      <c r="H471">
        <v>4650</v>
      </c>
    </row>
    <row r="472" spans="1:8" x14ac:dyDescent="0.2">
      <c r="A472">
        <v>1974</v>
      </c>
      <c r="B472">
        <v>27500</v>
      </c>
      <c r="C472">
        <v>0.04</v>
      </c>
      <c r="D472">
        <v>2.8000000000000001E-2</v>
      </c>
      <c r="E472">
        <v>7870</v>
      </c>
      <c r="F472">
        <v>6590</v>
      </c>
      <c r="G472">
        <v>7870</v>
      </c>
      <c r="H472">
        <v>5680</v>
      </c>
    </row>
    <row r="473" spans="1:8" x14ac:dyDescent="0.2">
      <c r="A473">
        <v>1974</v>
      </c>
      <c r="B473">
        <v>32500</v>
      </c>
      <c r="C473">
        <v>0.04</v>
      </c>
      <c r="D473">
        <v>2.8000000000000001E-2</v>
      </c>
      <c r="E473">
        <v>9290</v>
      </c>
      <c r="F473">
        <v>7540</v>
      </c>
      <c r="G473">
        <v>9290</v>
      </c>
      <c r="H473">
        <v>6520</v>
      </c>
    </row>
    <row r="474" spans="1:8" x14ac:dyDescent="0.2">
      <c r="A474">
        <v>1974</v>
      </c>
      <c r="B474">
        <v>37500</v>
      </c>
      <c r="C474">
        <v>0.04</v>
      </c>
      <c r="D474">
        <v>2.8000000000000001E-2</v>
      </c>
      <c r="E474">
        <v>10730</v>
      </c>
      <c r="F474">
        <v>8210</v>
      </c>
      <c r="G474">
        <v>10730</v>
      </c>
      <c r="H474">
        <v>7150</v>
      </c>
    </row>
    <row r="475" spans="1:8" x14ac:dyDescent="0.2">
      <c r="A475">
        <v>1974</v>
      </c>
      <c r="B475">
        <v>42500</v>
      </c>
      <c r="C475">
        <v>0.04</v>
      </c>
      <c r="D475">
        <v>2.8000000000000001E-2</v>
      </c>
      <c r="E475">
        <v>12160</v>
      </c>
      <c r="F475">
        <v>8710</v>
      </c>
      <c r="G475">
        <v>12160</v>
      </c>
      <c r="H475">
        <v>7650</v>
      </c>
    </row>
    <row r="476" spans="1:8" x14ac:dyDescent="0.2">
      <c r="A476">
        <v>1974</v>
      </c>
      <c r="B476">
        <v>47500</v>
      </c>
      <c r="C476">
        <v>0.04</v>
      </c>
      <c r="D476">
        <v>2.8000000000000001E-2</v>
      </c>
      <c r="E476">
        <v>13590</v>
      </c>
      <c r="F476">
        <v>9210</v>
      </c>
      <c r="G476">
        <v>13590</v>
      </c>
      <c r="H476">
        <v>8150</v>
      </c>
    </row>
    <row r="477" spans="1:8" x14ac:dyDescent="0.2">
      <c r="A477">
        <v>1974</v>
      </c>
      <c r="B477">
        <v>52500</v>
      </c>
      <c r="C477">
        <v>0.04</v>
      </c>
      <c r="D477">
        <v>2.8000000000000001E-2</v>
      </c>
      <c r="E477">
        <v>14820</v>
      </c>
      <c r="F477">
        <v>9720</v>
      </c>
      <c r="G477">
        <v>14820</v>
      </c>
      <c r="H477">
        <v>8660</v>
      </c>
    </row>
    <row r="478" spans="1:8" x14ac:dyDescent="0.2">
      <c r="A478">
        <v>1974</v>
      </c>
      <c r="B478">
        <v>57500</v>
      </c>
      <c r="C478">
        <v>0.04</v>
      </c>
      <c r="D478">
        <v>2.8000000000000001E-2</v>
      </c>
      <c r="E478">
        <v>15620</v>
      </c>
      <c r="F478">
        <v>10210</v>
      </c>
      <c r="G478">
        <v>15620</v>
      </c>
      <c r="H478">
        <v>9150</v>
      </c>
    </row>
    <row r="479" spans="1:8" x14ac:dyDescent="0.2">
      <c r="A479">
        <v>1974</v>
      </c>
      <c r="B479">
        <v>62500</v>
      </c>
      <c r="C479">
        <v>0.04</v>
      </c>
      <c r="D479">
        <v>2.8000000000000001E-2</v>
      </c>
      <c r="E479">
        <v>16130</v>
      </c>
      <c r="F479">
        <v>10690</v>
      </c>
      <c r="G479">
        <v>16130</v>
      </c>
      <c r="H479">
        <v>9630</v>
      </c>
    </row>
    <row r="480" spans="1:8" x14ac:dyDescent="0.2">
      <c r="A480">
        <v>1974</v>
      </c>
      <c r="B480">
        <v>67500</v>
      </c>
      <c r="C480">
        <v>0.04</v>
      </c>
      <c r="D480">
        <v>2.8000000000000001E-2</v>
      </c>
      <c r="E480">
        <v>16590</v>
      </c>
      <c r="F480">
        <v>11150</v>
      </c>
      <c r="G480">
        <v>16590</v>
      </c>
      <c r="H480">
        <v>10090</v>
      </c>
    </row>
    <row r="481" spans="1:8" x14ac:dyDescent="0.2">
      <c r="A481">
        <v>1974</v>
      </c>
      <c r="B481">
        <v>72500</v>
      </c>
      <c r="C481">
        <v>0.04</v>
      </c>
      <c r="D481">
        <v>2.8000000000000001E-2</v>
      </c>
      <c r="E481">
        <v>17050</v>
      </c>
      <c r="F481">
        <v>11610</v>
      </c>
      <c r="G481">
        <v>17050</v>
      </c>
      <c r="H481">
        <v>10550</v>
      </c>
    </row>
    <row r="482" spans="1:8" x14ac:dyDescent="0.2">
      <c r="A482">
        <v>1974</v>
      </c>
      <c r="B482">
        <v>77500</v>
      </c>
      <c r="C482">
        <v>0.04</v>
      </c>
      <c r="D482">
        <v>2.8000000000000001E-2</v>
      </c>
      <c r="E482">
        <v>17510</v>
      </c>
      <c r="F482">
        <v>12070</v>
      </c>
      <c r="G482">
        <v>17510</v>
      </c>
      <c r="H482">
        <v>11010</v>
      </c>
    </row>
    <row r="483" spans="1:8" x14ac:dyDescent="0.2">
      <c r="A483">
        <v>1974</v>
      </c>
      <c r="B483">
        <v>82500</v>
      </c>
      <c r="C483">
        <v>0.04</v>
      </c>
      <c r="D483">
        <v>2.8000000000000001E-2</v>
      </c>
      <c r="E483">
        <v>17970</v>
      </c>
      <c r="F483">
        <v>12530</v>
      </c>
      <c r="G483">
        <v>17970</v>
      </c>
      <c r="H483">
        <v>11470</v>
      </c>
    </row>
    <row r="484" spans="1:8" x14ac:dyDescent="0.2">
      <c r="A484">
        <v>1974</v>
      </c>
      <c r="B484">
        <v>87500</v>
      </c>
      <c r="C484">
        <v>0.04</v>
      </c>
      <c r="D484">
        <v>2.8000000000000001E-2</v>
      </c>
      <c r="E484">
        <v>18420</v>
      </c>
      <c r="F484">
        <v>12990</v>
      </c>
      <c r="G484">
        <v>18420</v>
      </c>
      <c r="H484">
        <v>11930</v>
      </c>
    </row>
    <row r="485" spans="1:8" x14ac:dyDescent="0.2">
      <c r="A485">
        <v>1974</v>
      </c>
      <c r="B485">
        <v>92500</v>
      </c>
      <c r="C485">
        <v>0.04</v>
      </c>
      <c r="D485">
        <v>2.8000000000000001E-2</v>
      </c>
      <c r="E485">
        <v>18880</v>
      </c>
      <c r="F485">
        <v>13450</v>
      </c>
      <c r="G485">
        <v>18880</v>
      </c>
      <c r="H485">
        <v>12390</v>
      </c>
    </row>
    <row r="486" spans="1:8" x14ac:dyDescent="0.2">
      <c r="A486">
        <v>1974</v>
      </c>
      <c r="B486">
        <v>97500</v>
      </c>
      <c r="C486">
        <v>0.04</v>
      </c>
      <c r="D486">
        <v>2.8000000000000001E-2</v>
      </c>
      <c r="E486">
        <v>19340</v>
      </c>
      <c r="F486">
        <v>13910</v>
      </c>
      <c r="G486">
        <v>19340</v>
      </c>
      <c r="H486">
        <v>12850</v>
      </c>
    </row>
    <row r="487" spans="1:8" x14ac:dyDescent="0.2">
      <c r="A487">
        <v>1974</v>
      </c>
      <c r="B487">
        <v>102500</v>
      </c>
      <c r="C487">
        <v>0.04</v>
      </c>
      <c r="D487">
        <v>2.8000000000000001E-2</v>
      </c>
      <c r="E487">
        <v>19800</v>
      </c>
      <c r="F487">
        <v>14370</v>
      </c>
      <c r="G487">
        <v>19800</v>
      </c>
      <c r="H487">
        <v>13310</v>
      </c>
    </row>
    <row r="488" spans="1:8" x14ac:dyDescent="0.2">
      <c r="A488">
        <v>1974</v>
      </c>
      <c r="B488">
        <v>107500</v>
      </c>
      <c r="C488">
        <v>0.04</v>
      </c>
      <c r="D488">
        <v>2.8000000000000001E-2</v>
      </c>
      <c r="E488">
        <v>20260</v>
      </c>
      <c r="F488">
        <v>14830</v>
      </c>
      <c r="G488">
        <v>20260</v>
      </c>
      <c r="H488">
        <v>13770</v>
      </c>
    </row>
    <row r="489" spans="1:8" x14ac:dyDescent="0.2">
      <c r="A489">
        <v>1974</v>
      </c>
      <c r="B489">
        <v>112500</v>
      </c>
      <c r="C489">
        <v>0.04</v>
      </c>
      <c r="D489">
        <v>2.8000000000000001E-2</v>
      </c>
      <c r="E489">
        <v>20720</v>
      </c>
      <c r="F489">
        <v>15280</v>
      </c>
      <c r="G489">
        <v>20720</v>
      </c>
      <c r="H489">
        <v>14220</v>
      </c>
    </row>
    <row r="490" spans="1:8" x14ac:dyDescent="0.2">
      <c r="A490">
        <v>1974</v>
      </c>
      <c r="B490">
        <v>117500</v>
      </c>
      <c r="C490">
        <v>0.04</v>
      </c>
      <c r="D490">
        <v>2.8000000000000001E-2</v>
      </c>
      <c r="E490">
        <v>21180</v>
      </c>
      <c r="F490">
        <v>15740</v>
      </c>
      <c r="G490">
        <v>21180</v>
      </c>
      <c r="H490">
        <v>14680</v>
      </c>
    </row>
    <row r="491" spans="1:8" x14ac:dyDescent="0.2">
      <c r="A491">
        <v>1974</v>
      </c>
      <c r="B491">
        <v>122500</v>
      </c>
      <c r="C491">
        <v>0.04</v>
      </c>
      <c r="D491">
        <v>2.8000000000000001E-2</v>
      </c>
      <c r="E491">
        <v>21640</v>
      </c>
      <c r="F491">
        <v>16200</v>
      </c>
      <c r="G491">
        <v>21640</v>
      </c>
      <c r="H491">
        <v>15140</v>
      </c>
    </row>
    <row r="492" spans="1:8" x14ac:dyDescent="0.2">
      <c r="A492">
        <v>1974</v>
      </c>
      <c r="B492">
        <v>127500</v>
      </c>
      <c r="C492">
        <v>0.04</v>
      </c>
      <c r="D492">
        <v>2.8000000000000001E-2</v>
      </c>
      <c r="E492">
        <v>22100</v>
      </c>
      <c r="F492">
        <v>16660</v>
      </c>
      <c r="G492">
        <v>22100</v>
      </c>
      <c r="H492">
        <v>15600</v>
      </c>
    </row>
    <row r="493" spans="1:8" x14ac:dyDescent="0.2">
      <c r="A493">
        <v>1974</v>
      </c>
      <c r="B493">
        <v>132500</v>
      </c>
      <c r="C493">
        <v>0.04</v>
      </c>
      <c r="D493">
        <v>2.8000000000000001E-2</v>
      </c>
      <c r="E493">
        <v>22560</v>
      </c>
      <c r="F493">
        <v>17120</v>
      </c>
      <c r="G493">
        <v>22560</v>
      </c>
      <c r="H493">
        <v>16060</v>
      </c>
    </row>
    <row r="494" spans="1:8" x14ac:dyDescent="0.2">
      <c r="A494">
        <v>1974</v>
      </c>
      <c r="B494">
        <v>137500</v>
      </c>
      <c r="C494">
        <v>0.04</v>
      </c>
      <c r="D494">
        <v>2.8000000000000001E-2</v>
      </c>
      <c r="E494">
        <v>23020</v>
      </c>
      <c r="F494">
        <v>17580</v>
      </c>
      <c r="G494">
        <v>23020</v>
      </c>
      <c r="H494">
        <v>16520</v>
      </c>
    </row>
    <row r="495" spans="1:8" x14ac:dyDescent="0.2">
      <c r="A495">
        <v>1974</v>
      </c>
      <c r="B495">
        <v>142500</v>
      </c>
      <c r="C495">
        <v>0.04</v>
      </c>
      <c r="D495">
        <v>2.8000000000000001E-2</v>
      </c>
      <c r="E495">
        <v>23480</v>
      </c>
      <c r="F495">
        <v>18040</v>
      </c>
      <c r="G495">
        <v>23480</v>
      </c>
      <c r="H495">
        <v>16980</v>
      </c>
    </row>
    <row r="496" spans="1:8" x14ac:dyDescent="0.2">
      <c r="A496">
        <v>1974</v>
      </c>
      <c r="B496">
        <v>147500</v>
      </c>
      <c r="C496">
        <v>0.04</v>
      </c>
      <c r="D496">
        <v>2.8000000000000001E-2</v>
      </c>
      <c r="E496">
        <v>23940</v>
      </c>
      <c r="F496">
        <v>18500</v>
      </c>
      <c r="G496">
        <v>23940</v>
      </c>
      <c r="H496">
        <v>17440</v>
      </c>
    </row>
    <row r="497" spans="1:8" x14ac:dyDescent="0.2">
      <c r="A497">
        <v>1974</v>
      </c>
      <c r="B497">
        <v>200000</v>
      </c>
      <c r="C497">
        <v>0.04</v>
      </c>
      <c r="D497">
        <v>2.8000000000000001E-2</v>
      </c>
      <c r="E497">
        <v>28770</v>
      </c>
      <c r="F497">
        <v>23330</v>
      </c>
      <c r="G497">
        <v>28770</v>
      </c>
      <c r="H497">
        <v>22270</v>
      </c>
    </row>
    <row r="498" spans="1:8" x14ac:dyDescent="0.2">
      <c r="A498">
        <v>1969</v>
      </c>
      <c r="B498">
        <v>2500</v>
      </c>
      <c r="C498">
        <v>0.04</v>
      </c>
      <c r="D498">
        <v>2.8000000000000001E-2</v>
      </c>
      <c r="E498">
        <v>510</v>
      </c>
      <c r="F498">
        <v>430</v>
      </c>
      <c r="G498">
        <v>510</v>
      </c>
      <c r="H498">
        <v>370</v>
      </c>
    </row>
    <row r="499" spans="1:8" x14ac:dyDescent="0.2">
      <c r="A499">
        <v>1969</v>
      </c>
      <c r="B499">
        <v>7500</v>
      </c>
      <c r="C499">
        <v>0.04</v>
      </c>
      <c r="D499">
        <v>2.8000000000000001E-2</v>
      </c>
      <c r="E499">
        <v>1540</v>
      </c>
      <c r="F499">
        <v>1310</v>
      </c>
      <c r="G499">
        <v>1540</v>
      </c>
      <c r="H499">
        <v>1130</v>
      </c>
    </row>
    <row r="500" spans="1:8" x14ac:dyDescent="0.2">
      <c r="A500">
        <v>1969</v>
      </c>
      <c r="B500">
        <v>12500</v>
      </c>
      <c r="C500">
        <v>0.04</v>
      </c>
      <c r="D500">
        <v>2.8000000000000001E-2</v>
      </c>
      <c r="E500">
        <v>2570</v>
      </c>
      <c r="F500">
        <v>2200</v>
      </c>
      <c r="G500">
        <v>2570</v>
      </c>
      <c r="H500">
        <v>1900</v>
      </c>
    </row>
    <row r="501" spans="1:8" x14ac:dyDescent="0.2">
      <c r="A501">
        <v>1969</v>
      </c>
      <c r="B501">
        <v>17500</v>
      </c>
      <c r="C501">
        <v>0.04</v>
      </c>
      <c r="D501">
        <v>2.8000000000000001E-2</v>
      </c>
      <c r="E501">
        <v>3610</v>
      </c>
      <c r="F501">
        <v>3090</v>
      </c>
      <c r="G501">
        <v>3610</v>
      </c>
      <c r="H501">
        <v>2670</v>
      </c>
    </row>
    <row r="502" spans="1:8" x14ac:dyDescent="0.2">
      <c r="A502">
        <v>1969</v>
      </c>
      <c r="B502">
        <v>22500</v>
      </c>
      <c r="C502">
        <v>0.04</v>
      </c>
      <c r="D502">
        <v>2.8000000000000001E-2</v>
      </c>
      <c r="E502">
        <v>4640</v>
      </c>
      <c r="F502">
        <v>3960</v>
      </c>
      <c r="G502">
        <v>4640</v>
      </c>
      <c r="H502">
        <v>3420</v>
      </c>
    </row>
    <row r="503" spans="1:8" x14ac:dyDescent="0.2">
      <c r="A503">
        <v>1969</v>
      </c>
      <c r="B503">
        <v>27500</v>
      </c>
      <c r="C503">
        <v>0.04</v>
      </c>
      <c r="D503">
        <v>2.8000000000000001E-2</v>
      </c>
      <c r="E503">
        <v>5680</v>
      </c>
      <c r="F503">
        <v>4850</v>
      </c>
      <c r="G503">
        <v>5680</v>
      </c>
      <c r="H503">
        <v>4200</v>
      </c>
    </row>
    <row r="504" spans="1:8" x14ac:dyDescent="0.2">
      <c r="A504">
        <v>1969</v>
      </c>
      <c r="B504">
        <v>32500</v>
      </c>
      <c r="C504">
        <v>0.04</v>
      </c>
      <c r="D504">
        <v>2.8000000000000001E-2</v>
      </c>
      <c r="E504">
        <v>6710</v>
      </c>
      <c r="F504">
        <v>5670</v>
      </c>
      <c r="G504">
        <v>6710</v>
      </c>
      <c r="H504">
        <v>4910</v>
      </c>
    </row>
    <row r="505" spans="1:8" x14ac:dyDescent="0.2">
      <c r="A505">
        <v>1969</v>
      </c>
      <c r="B505">
        <v>37500</v>
      </c>
      <c r="C505">
        <v>0.04</v>
      </c>
      <c r="D505">
        <v>2.8000000000000001E-2</v>
      </c>
      <c r="E505">
        <v>7740</v>
      </c>
      <c r="F505">
        <v>6230</v>
      </c>
      <c r="G505">
        <v>7740</v>
      </c>
      <c r="H505">
        <v>5420</v>
      </c>
    </row>
    <row r="506" spans="1:8" x14ac:dyDescent="0.2">
      <c r="A506">
        <v>1969</v>
      </c>
      <c r="B506">
        <v>42500</v>
      </c>
      <c r="C506">
        <v>0.04</v>
      </c>
      <c r="D506">
        <v>2.8000000000000001E-2</v>
      </c>
      <c r="E506">
        <v>8770</v>
      </c>
      <c r="F506">
        <v>6590</v>
      </c>
      <c r="G506">
        <v>8770</v>
      </c>
      <c r="H506">
        <v>5780</v>
      </c>
    </row>
    <row r="507" spans="1:8" x14ac:dyDescent="0.2">
      <c r="A507">
        <v>1969</v>
      </c>
      <c r="B507">
        <v>47500</v>
      </c>
      <c r="C507">
        <v>0.04</v>
      </c>
      <c r="D507">
        <v>2.8000000000000001E-2</v>
      </c>
      <c r="E507">
        <v>9810</v>
      </c>
      <c r="F507">
        <v>6960</v>
      </c>
      <c r="G507">
        <v>9810</v>
      </c>
      <c r="H507">
        <v>6150</v>
      </c>
    </row>
    <row r="508" spans="1:8" x14ac:dyDescent="0.2">
      <c r="A508">
        <v>1969</v>
      </c>
      <c r="B508">
        <v>52500</v>
      </c>
      <c r="C508">
        <v>0.04</v>
      </c>
      <c r="D508">
        <v>2.8000000000000001E-2</v>
      </c>
      <c r="E508">
        <v>10810</v>
      </c>
      <c r="F508">
        <v>7330</v>
      </c>
      <c r="G508">
        <v>10810</v>
      </c>
      <c r="H508">
        <v>6520</v>
      </c>
    </row>
    <row r="509" spans="1:8" x14ac:dyDescent="0.2">
      <c r="A509">
        <v>1969</v>
      </c>
      <c r="B509">
        <v>57500</v>
      </c>
      <c r="C509">
        <v>0.04</v>
      </c>
      <c r="D509">
        <v>2.8000000000000001E-2</v>
      </c>
      <c r="E509">
        <v>11500</v>
      </c>
      <c r="F509">
        <v>7690</v>
      </c>
      <c r="G509">
        <v>11500</v>
      </c>
      <c r="H509">
        <v>6880</v>
      </c>
    </row>
    <row r="510" spans="1:8" x14ac:dyDescent="0.2">
      <c r="A510">
        <v>1969</v>
      </c>
      <c r="B510">
        <v>62500</v>
      </c>
      <c r="C510">
        <v>0.04</v>
      </c>
      <c r="D510">
        <v>2.8000000000000001E-2</v>
      </c>
      <c r="E510">
        <v>11870</v>
      </c>
      <c r="F510">
        <v>8040</v>
      </c>
      <c r="G510">
        <v>11870</v>
      </c>
      <c r="H510">
        <v>7230</v>
      </c>
    </row>
    <row r="511" spans="1:8" x14ac:dyDescent="0.2">
      <c r="A511">
        <v>1969</v>
      </c>
      <c r="B511">
        <v>67500</v>
      </c>
      <c r="C511">
        <v>0.04</v>
      </c>
      <c r="D511">
        <v>2.8000000000000001E-2</v>
      </c>
      <c r="E511">
        <v>12190</v>
      </c>
      <c r="F511">
        <v>8360</v>
      </c>
      <c r="G511">
        <v>12190</v>
      </c>
      <c r="H511">
        <v>7550</v>
      </c>
    </row>
    <row r="512" spans="1:8" x14ac:dyDescent="0.2">
      <c r="A512">
        <v>1969</v>
      </c>
      <c r="B512">
        <v>72500</v>
      </c>
      <c r="C512">
        <v>0.04</v>
      </c>
      <c r="D512">
        <v>2.8000000000000001E-2</v>
      </c>
      <c r="E512">
        <v>12520</v>
      </c>
      <c r="F512">
        <v>8680</v>
      </c>
      <c r="G512">
        <v>12520</v>
      </c>
      <c r="H512">
        <v>7870</v>
      </c>
    </row>
    <row r="513" spans="1:8" x14ac:dyDescent="0.2">
      <c r="A513">
        <v>1969</v>
      </c>
      <c r="B513">
        <v>77500</v>
      </c>
      <c r="C513">
        <v>0.04</v>
      </c>
      <c r="D513">
        <v>2.8000000000000001E-2</v>
      </c>
      <c r="E513">
        <v>12840</v>
      </c>
      <c r="F513">
        <v>9010</v>
      </c>
      <c r="G513">
        <v>12840</v>
      </c>
      <c r="H513">
        <v>8200</v>
      </c>
    </row>
    <row r="514" spans="1:8" x14ac:dyDescent="0.2">
      <c r="A514">
        <v>1969</v>
      </c>
      <c r="B514">
        <v>82500</v>
      </c>
      <c r="C514">
        <v>0.04</v>
      </c>
      <c r="D514">
        <v>2.8000000000000001E-2</v>
      </c>
      <c r="E514">
        <v>13160</v>
      </c>
      <c r="F514">
        <v>9330</v>
      </c>
      <c r="G514">
        <v>13160</v>
      </c>
      <c r="H514">
        <v>8520</v>
      </c>
    </row>
    <row r="515" spans="1:8" x14ac:dyDescent="0.2">
      <c r="A515">
        <v>1969</v>
      </c>
      <c r="B515">
        <v>87500</v>
      </c>
      <c r="C515">
        <v>0.04</v>
      </c>
      <c r="D515">
        <v>2.8000000000000001E-2</v>
      </c>
      <c r="E515">
        <v>13490</v>
      </c>
      <c r="F515">
        <v>9650</v>
      </c>
      <c r="G515">
        <v>13490</v>
      </c>
      <c r="H515">
        <v>8840</v>
      </c>
    </row>
    <row r="516" spans="1:8" x14ac:dyDescent="0.2">
      <c r="A516">
        <v>1969</v>
      </c>
      <c r="B516">
        <v>92500</v>
      </c>
      <c r="C516">
        <v>0.04</v>
      </c>
      <c r="D516">
        <v>2.8000000000000001E-2</v>
      </c>
      <c r="E516">
        <v>13810</v>
      </c>
      <c r="F516">
        <v>9980</v>
      </c>
      <c r="G516">
        <v>13810</v>
      </c>
      <c r="H516">
        <v>9170</v>
      </c>
    </row>
    <row r="517" spans="1:8" x14ac:dyDescent="0.2">
      <c r="A517">
        <v>1969</v>
      </c>
      <c r="B517">
        <v>97500</v>
      </c>
      <c r="C517">
        <v>0.04</v>
      </c>
      <c r="D517">
        <v>2.8000000000000001E-2</v>
      </c>
      <c r="E517">
        <v>14130</v>
      </c>
      <c r="F517">
        <v>10300</v>
      </c>
      <c r="G517">
        <v>14130</v>
      </c>
      <c r="H517">
        <v>9490</v>
      </c>
    </row>
    <row r="518" spans="1:8" x14ac:dyDescent="0.2">
      <c r="A518">
        <v>1969</v>
      </c>
      <c r="B518">
        <v>102500</v>
      </c>
      <c r="C518">
        <v>0.04</v>
      </c>
      <c r="D518">
        <v>2.8000000000000001E-2</v>
      </c>
      <c r="E518">
        <v>14460</v>
      </c>
      <c r="F518">
        <v>10630</v>
      </c>
      <c r="G518">
        <v>14460</v>
      </c>
      <c r="H518">
        <v>9820</v>
      </c>
    </row>
    <row r="519" spans="1:8" x14ac:dyDescent="0.2">
      <c r="A519">
        <v>1969</v>
      </c>
      <c r="B519">
        <v>107500</v>
      </c>
      <c r="C519">
        <v>0.04</v>
      </c>
      <c r="D519">
        <v>2.8000000000000001E-2</v>
      </c>
      <c r="E519">
        <v>14780</v>
      </c>
      <c r="F519">
        <v>10950</v>
      </c>
      <c r="G519">
        <v>14780</v>
      </c>
      <c r="H519">
        <v>10140</v>
      </c>
    </row>
    <row r="520" spans="1:8" x14ac:dyDescent="0.2">
      <c r="A520">
        <v>1969</v>
      </c>
      <c r="B520">
        <v>112500</v>
      </c>
      <c r="C520">
        <v>0.04</v>
      </c>
      <c r="D520">
        <v>2.8000000000000001E-2</v>
      </c>
      <c r="E520">
        <v>15100</v>
      </c>
      <c r="F520">
        <v>11270</v>
      </c>
      <c r="G520">
        <v>15100</v>
      </c>
      <c r="H520">
        <v>10460</v>
      </c>
    </row>
    <row r="521" spans="1:8" x14ac:dyDescent="0.2">
      <c r="A521">
        <v>1969</v>
      </c>
      <c r="B521">
        <v>117500</v>
      </c>
      <c r="C521">
        <v>0.04</v>
      </c>
      <c r="D521">
        <v>2.8000000000000001E-2</v>
      </c>
      <c r="E521">
        <v>15430</v>
      </c>
      <c r="F521">
        <v>11600</v>
      </c>
      <c r="G521">
        <v>15430</v>
      </c>
      <c r="H521">
        <v>10790</v>
      </c>
    </row>
    <row r="522" spans="1:8" x14ac:dyDescent="0.2">
      <c r="A522">
        <v>1969</v>
      </c>
      <c r="B522">
        <v>122500</v>
      </c>
      <c r="C522">
        <v>0.04</v>
      </c>
      <c r="D522">
        <v>2.8000000000000001E-2</v>
      </c>
      <c r="E522">
        <v>15750</v>
      </c>
      <c r="F522">
        <v>11920</v>
      </c>
      <c r="G522">
        <v>15750</v>
      </c>
      <c r="H522">
        <v>11110</v>
      </c>
    </row>
    <row r="523" spans="1:8" x14ac:dyDescent="0.2">
      <c r="A523">
        <v>1969</v>
      </c>
      <c r="B523">
        <v>127500</v>
      </c>
      <c r="C523">
        <v>0.04</v>
      </c>
      <c r="D523">
        <v>2.8000000000000001E-2</v>
      </c>
      <c r="E523">
        <v>16070</v>
      </c>
      <c r="F523">
        <v>12240</v>
      </c>
      <c r="G523">
        <v>16070</v>
      </c>
      <c r="H523">
        <v>11430</v>
      </c>
    </row>
    <row r="524" spans="1:8" x14ac:dyDescent="0.2">
      <c r="A524">
        <v>1969</v>
      </c>
      <c r="B524">
        <v>132500</v>
      </c>
      <c r="C524">
        <v>0.04</v>
      </c>
      <c r="D524">
        <v>2.8000000000000001E-2</v>
      </c>
      <c r="E524">
        <v>16400</v>
      </c>
      <c r="F524">
        <v>12570</v>
      </c>
      <c r="G524">
        <v>16400</v>
      </c>
      <c r="H524">
        <v>11760</v>
      </c>
    </row>
    <row r="525" spans="1:8" x14ac:dyDescent="0.2">
      <c r="A525">
        <v>1969</v>
      </c>
      <c r="B525">
        <v>137500</v>
      </c>
      <c r="C525">
        <v>0.04</v>
      </c>
      <c r="D525">
        <v>2.8000000000000001E-2</v>
      </c>
      <c r="E525">
        <v>16720</v>
      </c>
      <c r="F525">
        <v>12890</v>
      </c>
      <c r="G525">
        <v>16720</v>
      </c>
      <c r="H525">
        <v>12080</v>
      </c>
    </row>
    <row r="526" spans="1:8" x14ac:dyDescent="0.2">
      <c r="A526">
        <v>1969</v>
      </c>
      <c r="B526">
        <v>142500</v>
      </c>
      <c r="C526">
        <v>0.04</v>
      </c>
      <c r="D526">
        <v>2.8000000000000001E-2</v>
      </c>
      <c r="E526">
        <v>17050</v>
      </c>
      <c r="F526">
        <v>13210</v>
      </c>
      <c r="G526">
        <v>17050</v>
      </c>
      <c r="H526">
        <v>12400</v>
      </c>
    </row>
    <row r="527" spans="1:8" x14ac:dyDescent="0.2">
      <c r="A527">
        <v>1969</v>
      </c>
      <c r="B527">
        <v>147500</v>
      </c>
      <c r="C527">
        <v>0.04</v>
      </c>
      <c r="D527">
        <v>2.8000000000000001E-2</v>
      </c>
      <c r="E527">
        <v>17370</v>
      </c>
      <c r="F527">
        <v>13540</v>
      </c>
      <c r="G527">
        <v>17370</v>
      </c>
      <c r="H527">
        <v>12730</v>
      </c>
    </row>
    <row r="528" spans="1:8" x14ac:dyDescent="0.2">
      <c r="A528">
        <v>1969</v>
      </c>
      <c r="B528">
        <v>200000</v>
      </c>
      <c r="C528">
        <v>0.04</v>
      </c>
      <c r="D528">
        <v>2.8000000000000001E-2</v>
      </c>
      <c r="E528">
        <v>20770</v>
      </c>
      <c r="F528">
        <v>16930</v>
      </c>
      <c r="G528">
        <v>20770</v>
      </c>
      <c r="H528">
        <v>16120</v>
      </c>
    </row>
    <row r="529" spans="1:8" x14ac:dyDescent="0.2">
      <c r="A529">
        <v>1964</v>
      </c>
      <c r="B529">
        <v>2500</v>
      </c>
      <c r="C529">
        <v>0.04</v>
      </c>
      <c r="D529">
        <v>2.8000000000000001E-2</v>
      </c>
      <c r="E529">
        <v>320</v>
      </c>
      <c r="F529">
        <v>280</v>
      </c>
      <c r="G529">
        <v>320</v>
      </c>
      <c r="H529">
        <v>240</v>
      </c>
    </row>
    <row r="530" spans="1:8" x14ac:dyDescent="0.2">
      <c r="A530">
        <v>1964</v>
      </c>
      <c r="B530">
        <v>7500</v>
      </c>
      <c r="C530">
        <v>0.04</v>
      </c>
      <c r="D530">
        <v>2.8000000000000001E-2</v>
      </c>
      <c r="E530">
        <v>970</v>
      </c>
      <c r="F530">
        <v>850</v>
      </c>
      <c r="G530">
        <v>970</v>
      </c>
      <c r="H530">
        <v>740</v>
      </c>
    </row>
    <row r="531" spans="1:8" x14ac:dyDescent="0.2">
      <c r="A531">
        <v>1964</v>
      </c>
      <c r="B531">
        <v>12500</v>
      </c>
      <c r="C531">
        <v>0.04</v>
      </c>
      <c r="D531">
        <v>2.8000000000000001E-2</v>
      </c>
      <c r="E531">
        <v>1630</v>
      </c>
      <c r="F531">
        <v>1430</v>
      </c>
      <c r="G531">
        <v>1630</v>
      </c>
      <c r="H531">
        <v>1240</v>
      </c>
    </row>
    <row r="532" spans="1:8" x14ac:dyDescent="0.2">
      <c r="A532">
        <v>1964</v>
      </c>
      <c r="B532">
        <v>17500</v>
      </c>
      <c r="C532">
        <v>0.04</v>
      </c>
      <c r="D532">
        <v>2.8000000000000001E-2</v>
      </c>
      <c r="E532">
        <v>2300</v>
      </c>
      <c r="F532">
        <v>2010</v>
      </c>
      <c r="G532">
        <v>2300</v>
      </c>
      <c r="H532">
        <v>1750</v>
      </c>
    </row>
    <row r="533" spans="1:8" x14ac:dyDescent="0.2">
      <c r="A533">
        <v>1964</v>
      </c>
      <c r="B533">
        <v>22500</v>
      </c>
      <c r="C533">
        <v>0.04</v>
      </c>
      <c r="D533">
        <v>2.8000000000000001E-2</v>
      </c>
      <c r="E533">
        <v>2950</v>
      </c>
      <c r="F533">
        <v>2580</v>
      </c>
      <c r="G533">
        <v>2950</v>
      </c>
      <c r="H533">
        <v>2240</v>
      </c>
    </row>
    <row r="534" spans="1:8" x14ac:dyDescent="0.2">
      <c r="A534">
        <v>1964</v>
      </c>
      <c r="B534">
        <v>27500</v>
      </c>
      <c r="C534">
        <v>0.04</v>
      </c>
      <c r="D534">
        <v>2.8000000000000001E-2</v>
      </c>
      <c r="E534">
        <v>3610</v>
      </c>
      <c r="F534">
        <v>3160</v>
      </c>
      <c r="G534">
        <v>3610</v>
      </c>
      <c r="H534">
        <v>2750</v>
      </c>
    </row>
    <row r="535" spans="1:8" x14ac:dyDescent="0.2">
      <c r="A535">
        <v>1964</v>
      </c>
      <c r="B535">
        <v>32500</v>
      </c>
      <c r="C535">
        <v>0.04</v>
      </c>
      <c r="D535">
        <v>2.8000000000000001E-2</v>
      </c>
      <c r="E535">
        <v>4260</v>
      </c>
      <c r="F535">
        <v>3730</v>
      </c>
      <c r="G535">
        <v>4260</v>
      </c>
      <c r="H535">
        <v>3250</v>
      </c>
    </row>
    <row r="536" spans="1:8" x14ac:dyDescent="0.2">
      <c r="A536">
        <v>1964</v>
      </c>
      <c r="B536">
        <v>37500</v>
      </c>
      <c r="C536">
        <v>0.04</v>
      </c>
      <c r="D536">
        <v>2.8000000000000001E-2</v>
      </c>
      <c r="E536">
        <v>4920</v>
      </c>
      <c r="F536">
        <v>4170</v>
      </c>
      <c r="G536">
        <v>4920</v>
      </c>
      <c r="H536">
        <v>3640</v>
      </c>
    </row>
    <row r="537" spans="1:8" x14ac:dyDescent="0.2">
      <c r="A537">
        <v>1964</v>
      </c>
      <c r="B537">
        <v>42500</v>
      </c>
      <c r="C537">
        <v>0.04</v>
      </c>
      <c r="D537">
        <v>2.8000000000000001E-2</v>
      </c>
      <c r="E537">
        <v>5580</v>
      </c>
      <c r="F537">
        <v>4420</v>
      </c>
      <c r="G537">
        <v>5580</v>
      </c>
      <c r="H537">
        <v>3890</v>
      </c>
    </row>
    <row r="538" spans="1:8" x14ac:dyDescent="0.2">
      <c r="A538">
        <v>1964</v>
      </c>
      <c r="B538">
        <v>47500</v>
      </c>
      <c r="C538">
        <v>0.04</v>
      </c>
      <c r="D538">
        <v>2.8000000000000001E-2</v>
      </c>
      <c r="E538">
        <v>6240</v>
      </c>
      <c r="F538">
        <v>4670</v>
      </c>
      <c r="G538">
        <v>6240</v>
      </c>
      <c r="H538">
        <v>4140</v>
      </c>
    </row>
    <row r="539" spans="1:8" x14ac:dyDescent="0.2">
      <c r="A539">
        <v>1964</v>
      </c>
      <c r="B539">
        <v>52500</v>
      </c>
      <c r="C539">
        <v>0.04</v>
      </c>
      <c r="D539">
        <v>2.8000000000000001E-2</v>
      </c>
      <c r="E539">
        <v>6900</v>
      </c>
      <c r="F539">
        <v>4920</v>
      </c>
      <c r="G539">
        <v>6900</v>
      </c>
      <c r="H539">
        <v>4390</v>
      </c>
    </row>
    <row r="540" spans="1:8" x14ac:dyDescent="0.2">
      <c r="A540">
        <v>1964</v>
      </c>
      <c r="B540">
        <v>57500</v>
      </c>
      <c r="C540">
        <v>0.04</v>
      </c>
      <c r="D540">
        <v>2.8000000000000001E-2</v>
      </c>
      <c r="E540">
        <v>7450</v>
      </c>
      <c r="F540">
        <v>5150</v>
      </c>
      <c r="G540">
        <v>7450</v>
      </c>
      <c r="H540">
        <v>4620</v>
      </c>
    </row>
    <row r="541" spans="1:8" x14ac:dyDescent="0.2">
      <c r="A541">
        <v>1964</v>
      </c>
      <c r="B541">
        <v>62500</v>
      </c>
      <c r="C541">
        <v>0.04</v>
      </c>
      <c r="D541">
        <v>2.8000000000000001E-2</v>
      </c>
      <c r="E541">
        <v>7700</v>
      </c>
      <c r="F541">
        <v>5380</v>
      </c>
      <c r="G541">
        <v>7700</v>
      </c>
      <c r="H541">
        <v>4850</v>
      </c>
    </row>
    <row r="542" spans="1:8" x14ac:dyDescent="0.2">
      <c r="A542">
        <v>1964</v>
      </c>
      <c r="B542">
        <v>67500</v>
      </c>
      <c r="C542">
        <v>0.04</v>
      </c>
      <c r="D542">
        <v>2.8000000000000001E-2</v>
      </c>
      <c r="E542">
        <v>7900</v>
      </c>
      <c r="F542">
        <v>5580</v>
      </c>
      <c r="G542">
        <v>7900</v>
      </c>
      <c r="H542">
        <v>5050</v>
      </c>
    </row>
    <row r="543" spans="1:8" x14ac:dyDescent="0.2">
      <c r="A543">
        <v>1964</v>
      </c>
      <c r="B543">
        <v>72500</v>
      </c>
      <c r="C543">
        <v>0.04</v>
      </c>
      <c r="D543">
        <v>2.8000000000000001E-2</v>
      </c>
      <c r="E543">
        <v>8100</v>
      </c>
      <c r="F543">
        <v>5780</v>
      </c>
      <c r="G543">
        <v>8100</v>
      </c>
      <c r="H543">
        <v>5250</v>
      </c>
    </row>
    <row r="544" spans="1:8" x14ac:dyDescent="0.2">
      <c r="A544">
        <v>1964</v>
      </c>
      <c r="B544">
        <v>77500</v>
      </c>
      <c r="C544">
        <v>0.04</v>
      </c>
      <c r="D544">
        <v>2.8000000000000001E-2</v>
      </c>
      <c r="E544">
        <v>8300</v>
      </c>
      <c r="F544">
        <v>5980</v>
      </c>
      <c r="G544">
        <v>8300</v>
      </c>
      <c r="H544">
        <v>5450</v>
      </c>
    </row>
    <row r="545" spans="1:8" x14ac:dyDescent="0.2">
      <c r="A545">
        <v>1964</v>
      </c>
      <c r="B545">
        <v>82500</v>
      </c>
      <c r="C545">
        <v>0.04</v>
      </c>
      <c r="D545">
        <v>2.8000000000000001E-2</v>
      </c>
      <c r="E545">
        <v>8500</v>
      </c>
      <c r="F545">
        <v>6180</v>
      </c>
      <c r="G545">
        <v>8500</v>
      </c>
      <c r="H545">
        <v>5650</v>
      </c>
    </row>
    <row r="546" spans="1:8" x14ac:dyDescent="0.2">
      <c r="A546">
        <v>1964</v>
      </c>
      <c r="B546">
        <v>87500</v>
      </c>
      <c r="C546">
        <v>0.04</v>
      </c>
      <c r="D546">
        <v>2.8000000000000001E-2</v>
      </c>
      <c r="E546">
        <v>8700</v>
      </c>
      <c r="F546">
        <v>6380</v>
      </c>
      <c r="G546">
        <v>8700</v>
      </c>
      <c r="H546">
        <v>5850</v>
      </c>
    </row>
    <row r="547" spans="1:8" x14ac:dyDescent="0.2">
      <c r="A547">
        <v>1964</v>
      </c>
      <c r="B547">
        <v>92500</v>
      </c>
      <c r="C547">
        <v>0.04</v>
      </c>
      <c r="D547">
        <v>2.8000000000000001E-2</v>
      </c>
      <c r="E547">
        <v>8900</v>
      </c>
      <c r="F547">
        <v>6580</v>
      </c>
      <c r="G547">
        <v>8900</v>
      </c>
      <c r="H547">
        <v>6050</v>
      </c>
    </row>
    <row r="548" spans="1:8" x14ac:dyDescent="0.2">
      <c r="A548">
        <v>1964</v>
      </c>
      <c r="B548">
        <v>97500</v>
      </c>
      <c r="C548">
        <v>0.04</v>
      </c>
      <c r="D548">
        <v>2.8000000000000001E-2</v>
      </c>
      <c r="E548">
        <v>9100</v>
      </c>
      <c r="F548">
        <v>6780</v>
      </c>
      <c r="G548">
        <v>9100</v>
      </c>
      <c r="H548">
        <v>6250</v>
      </c>
    </row>
    <row r="549" spans="1:8" x14ac:dyDescent="0.2">
      <c r="A549">
        <v>1964</v>
      </c>
      <c r="B549">
        <v>102500</v>
      </c>
      <c r="C549">
        <v>0.04</v>
      </c>
      <c r="D549">
        <v>2.8000000000000001E-2</v>
      </c>
      <c r="E549">
        <v>9300</v>
      </c>
      <c r="F549">
        <v>6980</v>
      </c>
      <c r="G549">
        <v>9300</v>
      </c>
      <c r="H549">
        <v>6450</v>
      </c>
    </row>
    <row r="550" spans="1:8" x14ac:dyDescent="0.2">
      <c r="A550">
        <v>1964</v>
      </c>
      <c r="B550">
        <v>107500</v>
      </c>
      <c r="C550">
        <v>0.04</v>
      </c>
      <c r="D550">
        <v>2.8000000000000001E-2</v>
      </c>
      <c r="E550">
        <v>9500</v>
      </c>
      <c r="F550">
        <v>7180</v>
      </c>
      <c r="G550">
        <v>9500</v>
      </c>
      <c r="H550">
        <v>6650</v>
      </c>
    </row>
    <row r="551" spans="1:8" x14ac:dyDescent="0.2">
      <c r="A551">
        <v>1964</v>
      </c>
      <c r="B551">
        <v>112500</v>
      </c>
      <c r="C551">
        <v>0.04</v>
      </c>
      <c r="D551">
        <v>2.8000000000000001E-2</v>
      </c>
      <c r="E551">
        <v>9710</v>
      </c>
      <c r="F551">
        <v>7390</v>
      </c>
      <c r="G551">
        <v>9710</v>
      </c>
      <c r="H551">
        <v>6860</v>
      </c>
    </row>
    <row r="552" spans="1:8" x14ac:dyDescent="0.2">
      <c r="A552">
        <v>1964</v>
      </c>
      <c r="B552">
        <v>117500</v>
      </c>
      <c r="C552">
        <v>0.04</v>
      </c>
      <c r="D552">
        <v>2.8000000000000001E-2</v>
      </c>
      <c r="E552">
        <v>9910</v>
      </c>
      <c r="F552">
        <v>7590</v>
      </c>
      <c r="G552">
        <v>9910</v>
      </c>
      <c r="H552">
        <v>7060</v>
      </c>
    </row>
    <row r="553" spans="1:8" x14ac:dyDescent="0.2">
      <c r="A553">
        <v>1964</v>
      </c>
      <c r="B553">
        <v>122500</v>
      </c>
      <c r="C553">
        <v>0.04</v>
      </c>
      <c r="D553">
        <v>2.8000000000000001E-2</v>
      </c>
      <c r="E553">
        <v>10110</v>
      </c>
      <c r="F553">
        <v>7790</v>
      </c>
      <c r="G553">
        <v>10110</v>
      </c>
      <c r="H553">
        <v>7260</v>
      </c>
    </row>
    <row r="554" spans="1:8" x14ac:dyDescent="0.2">
      <c r="A554">
        <v>1964</v>
      </c>
      <c r="B554">
        <v>127500</v>
      </c>
      <c r="C554">
        <v>0.04</v>
      </c>
      <c r="D554">
        <v>2.8000000000000001E-2</v>
      </c>
      <c r="E554">
        <v>10310</v>
      </c>
      <c r="F554">
        <v>7990</v>
      </c>
      <c r="G554">
        <v>10310</v>
      </c>
      <c r="H554">
        <v>7460</v>
      </c>
    </row>
    <row r="555" spans="1:8" x14ac:dyDescent="0.2">
      <c r="A555">
        <v>1964</v>
      </c>
      <c r="B555">
        <v>132500</v>
      </c>
      <c r="C555">
        <v>0.04</v>
      </c>
      <c r="D555">
        <v>2.8000000000000001E-2</v>
      </c>
      <c r="E555">
        <v>10510</v>
      </c>
      <c r="F555">
        <v>8190</v>
      </c>
      <c r="G555">
        <v>10510</v>
      </c>
      <c r="H555">
        <v>7660</v>
      </c>
    </row>
    <row r="556" spans="1:8" x14ac:dyDescent="0.2">
      <c r="A556">
        <v>1964</v>
      </c>
      <c r="B556">
        <v>137500</v>
      </c>
      <c r="C556">
        <v>0.04</v>
      </c>
      <c r="D556">
        <v>2.8000000000000001E-2</v>
      </c>
      <c r="E556">
        <v>10710</v>
      </c>
      <c r="F556">
        <v>8390</v>
      </c>
      <c r="G556">
        <v>10710</v>
      </c>
      <c r="H556">
        <v>7860</v>
      </c>
    </row>
    <row r="557" spans="1:8" x14ac:dyDescent="0.2">
      <c r="A557">
        <v>1964</v>
      </c>
      <c r="B557">
        <v>142500</v>
      </c>
      <c r="C557">
        <v>0.04</v>
      </c>
      <c r="D557">
        <v>2.8000000000000001E-2</v>
      </c>
      <c r="E557">
        <v>10910</v>
      </c>
      <c r="F557">
        <v>8590</v>
      </c>
      <c r="G557">
        <v>10910</v>
      </c>
      <c r="H557">
        <v>8060</v>
      </c>
    </row>
    <row r="558" spans="1:8" x14ac:dyDescent="0.2">
      <c r="A558">
        <v>1964</v>
      </c>
      <c r="B558">
        <v>147500</v>
      </c>
      <c r="C558">
        <v>0.04</v>
      </c>
      <c r="D558">
        <v>2.8000000000000001E-2</v>
      </c>
      <c r="E558">
        <v>11110</v>
      </c>
      <c r="F558">
        <v>8790</v>
      </c>
      <c r="G558">
        <v>11110</v>
      </c>
      <c r="H558">
        <v>8260</v>
      </c>
    </row>
    <row r="559" spans="1:8" x14ac:dyDescent="0.2">
      <c r="A559">
        <v>1964</v>
      </c>
      <c r="B559">
        <v>200000</v>
      </c>
      <c r="C559">
        <v>0.04</v>
      </c>
      <c r="D559">
        <v>2.8000000000000001E-2</v>
      </c>
      <c r="E559">
        <v>13220</v>
      </c>
      <c r="F559">
        <v>10900</v>
      </c>
      <c r="G559">
        <v>13220</v>
      </c>
      <c r="H559">
        <v>10370</v>
      </c>
    </row>
    <row r="560" spans="1:8" x14ac:dyDescent="0.2">
      <c r="A560">
        <v>1959</v>
      </c>
      <c r="B560">
        <v>2500</v>
      </c>
      <c r="C560">
        <v>0.04</v>
      </c>
      <c r="D560">
        <v>2.8000000000000001E-2</v>
      </c>
      <c r="E560">
        <v>140</v>
      </c>
      <c r="F560">
        <v>130</v>
      </c>
      <c r="G560">
        <v>140</v>
      </c>
      <c r="H560">
        <v>110</v>
      </c>
    </row>
    <row r="561" spans="1:8" x14ac:dyDescent="0.2">
      <c r="A561">
        <v>1959</v>
      </c>
      <c r="B561">
        <v>7500</v>
      </c>
      <c r="C561">
        <v>0.04</v>
      </c>
      <c r="D561">
        <v>2.8000000000000001E-2</v>
      </c>
      <c r="E561">
        <v>440</v>
      </c>
      <c r="F561">
        <v>400</v>
      </c>
      <c r="G561">
        <v>440</v>
      </c>
      <c r="H561">
        <v>350</v>
      </c>
    </row>
    <row r="562" spans="1:8" x14ac:dyDescent="0.2">
      <c r="A562">
        <v>1959</v>
      </c>
      <c r="B562">
        <v>12500</v>
      </c>
      <c r="C562">
        <v>0.04</v>
      </c>
      <c r="D562">
        <v>2.8000000000000001E-2</v>
      </c>
      <c r="E562">
        <v>750</v>
      </c>
      <c r="F562">
        <v>680</v>
      </c>
      <c r="G562">
        <v>750</v>
      </c>
      <c r="H562">
        <v>600</v>
      </c>
    </row>
    <row r="563" spans="1:8" x14ac:dyDescent="0.2">
      <c r="A563">
        <v>1959</v>
      </c>
      <c r="B563">
        <v>17500</v>
      </c>
      <c r="C563">
        <v>0.04</v>
      </c>
      <c r="D563">
        <v>2.8000000000000001E-2</v>
      </c>
      <c r="E563">
        <v>1060</v>
      </c>
      <c r="F563">
        <v>950</v>
      </c>
      <c r="G563">
        <v>1060</v>
      </c>
      <c r="H563">
        <v>840</v>
      </c>
    </row>
    <row r="564" spans="1:8" x14ac:dyDescent="0.2">
      <c r="A564">
        <v>1959</v>
      </c>
      <c r="B564">
        <v>22500</v>
      </c>
      <c r="C564">
        <v>0.04</v>
      </c>
      <c r="D564">
        <v>2.8000000000000001E-2</v>
      </c>
      <c r="E564">
        <v>1350</v>
      </c>
      <c r="F564">
        <v>1220</v>
      </c>
      <c r="G564">
        <v>1350</v>
      </c>
      <c r="H564">
        <v>1080</v>
      </c>
    </row>
    <row r="565" spans="1:8" x14ac:dyDescent="0.2">
      <c r="A565">
        <v>1959</v>
      </c>
      <c r="B565">
        <v>27500</v>
      </c>
      <c r="C565">
        <v>0.04</v>
      </c>
      <c r="D565">
        <v>2.8000000000000001E-2</v>
      </c>
      <c r="E565">
        <v>1660</v>
      </c>
      <c r="F565">
        <v>1500</v>
      </c>
      <c r="G565">
        <v>1660</v>
      </c>
      <c r="H565">
        <v>1330</v>
      </c>
    </row>
    <row r="566" spans="1:8" x14ac:dyDescent="0.2">
      <c r="A566">
        <v>1959</v>
      </c>
      <c r="B566">
        <v>32500</v>
      </c>
      <c r="C566">
        <v>0.04</v>
      </c>
      <c r="D566">
        <v>2.8000000000000001E-2</v>
      </c>
      <c r="E566">
        <v>1960</v>
      </c>
      <c r="F566">
        <v>1770</v>
      </c>
      <c r="G566">
        <v>1960</v>
      </c>
      <c r="H566">
        <v>1570</v>
      </c>
    </row>
    <row r="567" spans="1:8" x14ac:dyDescent="0.2">
      <c r="A567">
        <v>1959</v>
      </c>
      <c r="B567">
        <v>37500</v>
      </c>
      <c r="C567">
        <v>0.04</v>
      </c>
      <c r="D567">
        <v>2.8000000000000001E-2</v>
      </c>
      <c r="E567">
        <v>2260</v>
      </c>
      <c r="F567">
        <v>2030</v>
      </c>
      <c r="G567">
        <v>2260</v>
      </c>
      <c r="H567">
        <v>1800</v>
      </c>
    </row>
    <row r="568" spans="1:8" x14ac:dyDescent="0.2">
      <c r="A568">
        <v>1959</v>
      </c>
      <c r="B568">
        <v>42500</v>
      </c>
      <c r="C568">
        <v>0.04</v>
      </c>
      <c r="D568">
        <v>2.8000000000000001E-2</v>
      </c>
      <c r="E568">
        <v>2560</v>
      </c>
      <c r="F568">
        <v>2180</v>
      </c>
      <c r="G568">
        <v>2560</v>
      </c>
      <c r="H568">
        <v>1950</v>
      </c>
    </row>
    <row r="569" spans="1:8" x14ac:dyDescent="0.2">
      <c r="A569">
        <v>1959</v>
      </c>
      <c r="B569">
        <v>47500</v>
      </c>
      <c r="C569">
        <v>0.04</v>
      </c>
      <c r="D569">
        <v>2.8000000000000001E-2</v>
      </c>
      <c r="E569">
        <v>2870</v>
      </c>
      <c r="F569">
        <v>2320</v>
      </c>
      <c r="G569">
        <v>2870</v>
      </c>
      <c r="H569">
        <v>2090</v>
      </c>
    </row>
    <row r="570" spans="1:8" x14ac:dyDescent="0.2">
      <c r="A570">
        <v>1959</v>
      </c>
      <c r="B570">
        <v>52500</v>
      </c>
      <c r="C570">
        <v>0.04</v>
      </c>
      <c r="D570">
        <v>2.8000000000000001E-2</v>
      </c>
      <c r="E570">
        <v>3180</v>
      </c>
      <c r="F570">
        <v>2460</v>
      </c>
      <c r="G570">
        <v>3180</v>
      </c>
      <c r="H570">
        <v>2230</v>
      </c>
    </row>
    <row r="571" spans="1:8" x14ac:dyDescent="0.2">
      <c r="A571">
        <v>1959</v>
      </c>
      <c r="B571">
        <v>57500</v>
      </c>
      <c r="C571">
        <v>0.04</v>
      </c>
      <c r="D571">
        <v>2.8000000000000001E-2</v>
      </c>
      <c r="E571">
        <v>3470</v>
      </c>
      <c r="F571">
        <v>2590</v>
      </c>
      <c r="G571">
        <v>3470</v>
      </c>
      <c r="H571">
        <v>2360</v>
      </c>
    </row>
    <row r="572" spans="1:8" x14ac:dyDescent="0.2">
      <c r="A572">
        <v>1959</v>
      </c>
      <c r="B572">
        <v>62500</v>
      </c>
      <c r="C572">
        <v>0.04</v>
      </c>
      <c r="D572">
        <v>2.8000000000000001E-2</v>
      </c>
      <c r="E572">
        <v>3600</v>
      </c>
      <c r="F572">
        <v>2700</v>
      </c>
      <c r="G572">
        <v>3600</v>
      </c>
      <c r="H572">
        <v>2470</v>
      </c>
    </row>
    <row r="573" spans="1:8" x14ac:dyDescent="0.2">
      <c r="A573">
        <v>1959</v>
      </c>
      <c r="B573">
        <v>67500</v>
      </c>
      <c r="C573">
        <v>0.04</v>
      </c>
      <c r="D573">
        <v>2.8000000000000001E-2</v>
      </c>
      <c r="E573">
        <v>3700</v>
      </c>
      <c r="F573">
        <v>2790</v>
      </c>
      <c r="G573">
        <v>3700</v>
      </c>
      <c r="H573">
        <v>2560</v>
      </c>
    </row>
    <row r="574" spans="1:8" x14ac:dyDescent="0.2">
      <c r="A574">
        <v>1959</v>
      </c>
      <c r="B574">
        <v>72500</v>
      </c>
      <c r="C574">
        <v>0.04</v>
      </c>
      <c r="D574">
        <v>2.8000000000000001E-2</v>
      </c>
      <c r="E574">
        <v>3790</v>
      </c>
      <c r="F574">
        <v>2880</v>
      </c>
      <c r="G574">
        <v>3790</v>
      </c>
      <c r="H574">
        <v>2650</v>
      </c>
    </row>
    <row r="575" spans="1:8" x14ac:dyDescent="0.2">
      <c r="A575">
        <v>1959</v>
      </c>
      <c r="B575">
        <v>77500</v>
      </c>
      <c r="C575">
        <v>0.04</v>
      </c>
      <c r="D575">
        <v>2.8000000000000001E-2</v>
      </c>
      <c r="E575">
        <v>3880</v>
      </c>
      <c r="F575">
        <v>2970</v>
      </c>
      <c r="G575">
        <v>3880</v>
      </c>
      <c r="H575">
        <v>2740</v>
      </c>
    </row>
    <row r="576" spans="1:8" x14ac:dyDescent="0.2">
      <c r="A576">
        <v>1959</v>
      </c>
      <c r="B576">
        <v>82500</v>
      </c>
      <c r="C576">
        <v>0.04</v>
      </c>
      <c r="D576">
        <v>2.8000000000000001E-2</v>
      </c>
      <c r="E576">
        <v>3970</v>
      </c>
      <c r="F576">
        <v>3060</v>
      </c>
      <c r="G576">
        <v>3970</v>
      </c>
      <c r="H576">
        <v>2830</v>
      </c>
    </row>
    <row r="577" spans="1:8" x14ac:dyDescent="0.2">
      <c r="A577">
        <v>1959</v>
      </c>
      <c r="B577">
        <v>87500</v>
      </c>
      <c r="C577">
        <v>0.04</v>
      </c>
      <c r="D577">
        <v>2.8000000000000001E-2</v>
      </c>
      <c r="E577">
        <v>4060</v>
      </c>
      <c r="F577">
        <v>3160</v>
      </c>
      <c r="G577">
        <v>4060</v>
      </c>
      <c r="H577">
        <v>2930</v>
      </c>
    </row>
    <row r="578" spans="1:8" x14ac:dyDescent="0.2">
      <c r="A578">
        <v>1959</v>
      </c>
      <c r="B578">
        <v>92500</v>
      </c>
      <c r="C578">
        <v>0.04</v>
      </c>
      <c r="D578">
        <v>2.8000000000000001E-2</v>
      </c>
      <c r="E578">
        <v>4150</v>
      </c>
      <c r="F578">
        <v>3250</v>
      </c>
      <c r="G578">
        <v>4150</v>
      </c>
      <c r="H578">
        <v>3020</v>
      </c>
    </row>
    <row r="579" spans="1:8" x14ac:dyDescent="0.2">
      <c r="A579">
        <v>1959</v>
      </c>
      <c r="B579">
        <v>97500</v>
      </c>
      <c r="C579">
        <v>0.04</v>
      </c>
      <c r="D579">
        <v>2.8000000000000001E-2</v>
      </c>
      <c r="E579">
        <v>4240</v>
      </c>
      <c r="F579">
        <v>3340</v>
      </c>
      <c r="G579">
        <v>4240</v>
      </c>
      <c r="H579">
        <v>3110</v>
      </c>
    </row>
    <row r="580" spans="1:8" x14ac:dyDescent="0.2">
      <c r="A580">
        <v>1959</v>
      </c>
      <c r="B580">
        <v>102500</v>
      </c>
      <c r="C580">
        <v>0.04</v>
      </c>
      <c r="D580">
        <v>2.8000000000000001E-2</v>
      </c>
      <c r="E580">
        <v>4330</v>
      </c>
      <c r="F580">
        <v>3430</v>
      </c>
      <c r="G580">
        <v>4330</v>
      </c>
      <c r="H580">
        <v>3200</v>
      </c>
    </row>
    <row r="581" spans="1:8" x14ac:dyDescent="0.2">
      <c r="A581">
        <v>1959</v>
      </c>
      <c r="B581">
        <v>107500</v>
      </c>
      <c r="C581">
        <v>0.04</v>
      </c>
      <c r="D581">
        <v>2.8000000000000001E-2</v>
      </c>
      <c r="E581">
        <v>4430</v>
      </c>
      <c r="F581">
        <v>3520</v>
      </c>
      <c r="G581">
        <v>4430</v>
      </c>
      <c r="H581">
        <v>3290</v>
      </c>
    </row>
    <row r="582" spans="1:8" x14ac:dyDescent="0.2">
      <c r="A582">
        <v>1959</v>
      </c>
      <c r="B582">
        <v>112500</v>
      </c>
      <c r="C582">
        <v>0.04</v>
      </c>
      <c r="D582">
        <v>2.8000000000000001E-2</v>
      </c>
      <c r="E582">
        <v>4520</v>
      </c>
      <c r="F582">
        <v>3610</v>
      </c>
      <c r="G582">
        <v>4520</v>
      </c>
      <c r="H582">
        <v>3380</v>
      </c>
    </row>
    <row r="583" spans="1:8" x14ac:dyDescent="0.2">
      <c r="A583">
        <v>1959</v>
      </c>
      <c r="B583">
        <v>117500</v>
      </c>
      <c r="C583">
        <v>0.04</v>
      </c>
      <c r="D583">
        <v>2.8000000000000001E-2</v>
      </c>
      <c r="E583">
        <v>4610</v>
      </c>
      <c r="F583">
        <v>3700</v>
      </c>
      <c r="G583">
        <v>4610</v>
      </c>
      <c r="H583">
        <v>3470</v>
      </c>
    </row>
    <row r="584" spans="1:8" x14ac:dyDescent="0.2">
      <c r="A584">
        <v>1959</v>
      </c>
      <c r="B584">
        <v>122500</v>
      </c>
      <c r="C584">
        <v>0.04</v>
      </c>
      <c r="D584">
        <v>2.8000000000000001E-2</v>
      </c>
      <c r="E584">
        <v>4700</v>
      </c>
      <c r="F584">
        <v>3790</v>
      </c>
      <c r="G584">
        <v>4700</v>
      </c>
      <c r="H584">
        <v>3560</v>
      </c>
    </row>
    <row r="585" spans="1:8" x14ac:dyDescent="0.2">
      <c r="A585">
        <v>1959</v>
      </c>
      <c r="B585">
        <v>127500</v>
      </c>
      <c r="C585">
        <v>0.04</v>
      </c>
      <c r="D585">
        <v>2.8000000000000001E-2</v>
      </c>
      <c r="E585">
        <v>4790</v>
      </c>
      <c r="F585">
        <v>3880</v>
      </c>
      <c r="G585">
        <v>4790</v>
      </c>
      <c r="H585">
        <v>3650</v>
      </c>
    </row>
    <row r="586" spans="1:8" x14ac:dyDescent="0.2">
      <c r="A586">
        <v>1959</v>
      </c>
      <c r="B586">
        <v>132500</v>
      </c>
      <c r="C586">
        <v>0.04</v>
      </c>
      <c r="D586">
        <v>2.8000000000000001E-2</v>
      </c>
      <c r="E586">
        <v>4880</v>
      </c>
      <c r="F586">
        <v>3980</v>
      </c>
      <c r="G586">
        <v>4880</v>
      </c>
      <c r="H586">
        <v>3750</v>
      </c>
    </row>
    <row r="587" spans="1:8" x14ac:dyDescent="0.2">
      <c r="A587">
        <v>1959</v>
      </c>
      <c r="B587">
        <v>137500</v>
      </c>
      <c r="C587">
        <v>0.04</v>
      </c>
      <c r="D587">
        <v>2.8000000000000001E-2</v>
      </c>
      <c r="E587">
        <v>4970</v>
      </c>
      <c r="F587">
        <v>4070</v>
      </c>
      <c r="G587">
        <v>4970</v>
      </c>
      <c r="H587">
        <v>3840</v>
      </c>
    </row>
    <row r="588" spans="1:8" x14ac:dyDescent="0.2">
      <c r="A588">
        <v>1959</v>
      </c>
      <c r="B588">
        <v>142500</v>
      </c>
      <c r="C588">
        <v>0.04</v>
      </c>
      <c r="D588">
        <v>2.8000000000000001E-2</v>
      </c>
      <c r="E588">
        <v>5060</v>
      </c>
      <c r="F588">
        <v>4160</v>
      </c>
      <c r="G588">
        <v>5060</v>
      </c>
      <c r="H588">
        <v>3930</v>
      </c>
    </row>
    <row r="589" spans="1:8" x14ac:dyDescent="0.2">
      <c r="A589">
        <v>1959</v>
      </c>
      <c r="B589">
        <v>147500</v>
      </c>
      <c r="C589">
        <v>0.04</v>
      </c>
      <c r="D589">
        <v>2.8000000000000001E-2</v>
      </c>
      <c r="E589">
        <v>5150</v>
      </c>
      <c r="F589">
        <v>4250</v>
      </c>
      <c r="G589">
        <v>5150</v>
      </c>
      <c r="H589">
        <v>4020</v>
      </c>
    </row>
    <row r="590" spans="1:8" x14ac:dyDescent="0.2">
      <c r="A590">
        <v>1959</v>
      </c>
      <c r="B590">
        <v>200000</v>
      </c>
      <c r="C590">
        <v>0.04</v>
      </c>
      <c r="D590">
        <v>2.8000000000000001E-2</v>
      </c>
      <c r="E590">
        <v>6110</v>
      </c>
      <c r="F590">
        <v>5210</v>
      </c>
      <c r="G590">
        <v>6110</v>
      </c>
      <c r="H590">
        <v>4980</v>
      </c>
    </row>
    <row r="591" spans="1:8" x14ac:dyDescent="0.2">
      <c r="A591">
        <v>1954</v>
      </c>
      <c r="B591">
        <v>2500</v>
      </c>
      <c r="C591">
        <v>0.04</v>
      </c>
      <c r="D591">
        <v>2.8000000000000001E-2</v>
      </c>
      <c r="E591">
        <v>30</v>
      </c>
      <c r="F591">
        <v>30</v>
      </c>
      <c r="G591">
        <v>30</v>
      </c>
      <c r="H591">
        <v>30</v>
      </c>
    </row>
    <row r="592" spans="1:8" x14ac:dyDescent="0.2">
      <c r="A592">
        <v>1954</v>
      </c>
      <c r="B592">
        <v>7500</v>
      </c>
      <c r="C592">
        <v>0.04</v>
      </c>
      <c r="D592">
        <v>2.8000000000000001E-2</v>
      </c>
      <c r="E592">
        <v>90</v>
      </c>
      <c r="F592">
        <v>90</v>
      </c>
      <c r="G592">
        <v>90</v>
      </c>
      <c r="H592">
        <v>90</v>
      </c>
    </row>
    <row r="593" spans="1:8" x14ac:dyDescent="0.2">
      <c r="A593">
        <v>1954</v>
      </c>
      <c r="B593">
        <v>12500</v>
      </c>
      <c r="C593">
        <v>0.04</v>
      </c>
      <c r="D593">
        <v>2.8000000000000001E-2</v>
      </c>
      <c r="E593">
        <v>160</v>
      </c>
      <c r="F593">
        <v>160</v>
      </c>
      <c r="G593">
        <v>160</v>
      </c>
      <c r="H593">
        <v>160</v>
      </c>
    </row>
    <row r="594" spans="1:8" x14ac:dyDescent="0.2">
      <c r="A594">
        <v>1954</v>
      </c>
      <c r="B594">
        <v>17500</v>
      </c>
      <c r="C594">
        <v>0.04</v>
      </c>
      <c r="D594">
        <v>2.8000000000000001E-2</v>
      </c>
      <c r="E594">
        <v>230</v>
      </c>
      <c r="F594">
        <v>230</v>
      </c>
      <c r="G594">
        <v>230</v>
      </c>
      <c r="H594">
        <v>230</v>
      </c>
    </row>
    <row r="595" spans="1:8" x14ac:dyDescent="0.2">
      <c r="A595">
        <v>1954</v>
      </c>
      <c r="B595">
        <v>22500</v>
      </c>
      <c r="C595">
        <v>0.04</v>
      </c>
      <c r="D595">
        <v>2.8000000000000001E-2</v>
      </c>
      <c r="E595">
        <v>300</v>
      </c>
      <c r="F595">
        <v>300</v>
      </c>
      <c r="G595">
        <v>300</v>
      </c>
      <c r="H595">
        <v>300</v>
      </c>
    </row>
    <row r="596" spans="1:8" x14ac:dyDescent="0.2">
      <c r="A596">
        <v>1954</v>
      </c>
      <c r="B596">
        <v>27500</v>
      </c>
      <c r="C596">
        <v>0.04</v>
      </c>
      <c r="D596">
        <v>2.8000000000000001E-2</v>
      </c>
      <c r="E596">
        <v>360</v>
      </c>
      <c r="F596">
        <v>360</v>
      </c>
      <c r="G596">
        <v>360</v>
      </c>
      <c r="H596">
        <v>360</v>
      </c>
    </row>
    <row r="597" spans="1:8" x14ac:dyDescent="0.2">
      <c r="A597">
        <v>1954</v>
      </c>
      <c r="B597">
        <v>32500</v>
      </c>
      <c r="C597">
        <v>0.04</v>
      </c>
      <c r="D597">
        <v>2.8000000000000001E-2</v>
      </c>
      <c r="E597">
        <v>430</v>
      </c>
      <c r="F597">
        <v>430</v>
      </c>
      <c r="G597">
        <v>430</v>
      </c>
      <c r="H597">
        <v>430</v>
      </c>
    </row>
    <row r="598" spans="1:8" x14ac:dyDescent="0.2">
      <c r="A598">
        <v>1954</v>
      </c>
      <c r="B598">
        <v>37500</v>
      </c>
      <c r="C598">
        <v>0.04</v>
      </c>
      <c r="D598">
        <v>2.8000000000000001E-2</v>
      </c>
      <c r="E598">
        <v>500</v>
      </c>
      <c r="F598">
        <v>500</v>
      </c>
      <c r="G598">
        <v>500</v>
      </c>
      <c r="H598">
        <v>500</v>
      </c>
    </row>
    <row r="599" spans="1:8" x14ac:dyDescent="0.2">
      <c r="A599">
        <v>1954</v>
      </c>
      <c r="B599">
        <v>42500</v>
      </c>
      <c r="C599">
        <v>0.04</v>
      </c>
      <c r="D599">
        <v>2.8000000000000001E-2</v>
      </c>
      <c r="E599">
        <v>560</v>
      </c>
      <c r="F599">
        <v>560</v>
      </c>
      <c r="G599">
        <v>560</v>
      </c>
      <c r="H599">
        <v>560</v>
      </c>
    </row>
    <row r="600" spans="1:8" x14ac:dyDescent="0.2">
      <c r="A600">
        <v>1954</v>
      </c>
      <c r="B600">
        <v>47500</v>
      </c>
      <c r="C600">
        <v>0.04</v>
      </c>
      <c r="D600">
        <v>2.8000000000000001E-2</v>
      </c>
      <c r="E600">
        <v>630</v>
      </c>
      <c r="F600">
        <v>630</v>
      </c>
      <c r="G600">
        <v>630</v>
      </c>
      <c r="H600">
        <v>630</v>
      </c>
    </row>
    <row r="601" spans="1:8" x14ac:dyDescent="0.2">
      <c r="A601">
        <v>1954</v>
      </c>
      <c r="B601">
        <v>52500</v>
      </c>
      <c r="C601">
        <v>0.04</v>
      </c>
      <c r="D601">
        <v>2.8000000000000001E-2</v>
      </c>
      <c r="E601">
        <v>700</v>
      </c>
      <c r="F601">
        <v>700</v>
      </c>
      <c r="G601">
        <v>700</v>
      </c>
      <c r="H601">
        <v>700</v>
      </c>
    </row>
    <row r="602" spans="1:8" x14ac:dyDescent="0.2">
      <c r="A602">
        <v>1954</v>
      </c>
      <c r="B602">
        <v>57500</v>
      </c>
      <c r="C602">
        <v>0.04</v>
      </c>
      <c r="D602">
        <v>2.8000000000000001E-2</v>
      </c>
      <c r="E602">
        <v>760</v>
      </c>
      <c r="F602">
        <v>760</v>
      </c>
      <c r="G602">
        <v>760</v>
      </c>
      <c r="H602">
        <v>760</v>
      </c>
    </row>
    <row r="603" spans="1:8" x14ac:dyDescent="0.2">
      <c r="A603">
        <v>1954</v>
      </c>
      <c r="B603">
        <v>62500</v>
      </c>
      <c r="C603">
        <v>0.04</v>
      </c>
      <c r="D603">
        <v>2.8000000000000001E-2</v>
      </c>
      <c r="E603">
        <v>800</v>
      </c>
      <c r="F603">
        <v>800</v>
      </c>
      <c r="G603">
        <v>800</v>
      </c>
      <c r="H603">
        <v>800</v>
      </c>
    </row>
    <row r="604" spans="1:8" x14ac:dyDescent="0.2">
      <c r="A604">
        <v>1954</v>
      </c>
      <c r="B604">
        <v>67500</v>
      </c>
      <c r="C604">
        <v>0.04</v>
      </c>
      <c r="D604">
        <v>2.8000000000000001E-2</v>
      </c>
      <c r="E604">
        <v>820</v>
      </c>
      <c r="F604">
        <v>820</v>
      </c>
      <c r="G604">
        <v>820</v>
      </c>
      <c r="H604">
        <v>820</v>
      </c>
    </row>
    <row r="605" spans="1:8" x14ac:dyDescent="0.2">
      <c r="A605">
        <v>1954</v>
      </c>
      <c r="B605">
        <v>72500</v>
      </c>
      <c r="C605">
        <v>0.04</v>
      </c>
      <c r="D605">
        <v>2.8000000000000001E-2</v>
      </c>
      <c r="E605">
        <v>840</v>
      </c>
      <c r="F605">
        <v>840</v>
      </c>
      <c r="G605">
        <v>840</v>
      </c>
      <c r="H605">
        <v>840</v>
      </c>
    </row>
    <row r="606" spans="1:8" x14ac:dyDescent="0.2">
      <c r="A606">
        <v>1954</v>
      </c>
      <c r="B606">
        <v>77500</v>
      </c>
      <c r="C606">
        <v>0.04</v>
      </c>
      <c r="D606">
        <v>2.8000000000000001E-2</v>
      </c>
      <c r="E606">
        <v>860</v>
      </c>
      <c r="F606">
        <v>860</v>
      </c>
      <c r="G606">
        <v>860</v>
      </c>
      <c r="H606">
        <v>860</v>
      </c>
    </row>
    <row r="607" spans="1:8" x14ac:dyDescent="0.2">
      <c r="A607">
        <v>1954</v>
      </c>
      <c r="B607">
        <v>82500</v>
      </c>
      <c r="C607">
        <v>0.04</v>
      </c>
      <c r="D607">
        <v>2.8000000000000001E-2</v>
      </c>
      <c r="E607">
        <v>880</v>
      </c>
      <c r="F607">
        <v>880</v>
      </c>
      <c r="G607">
        <v>880</v>
      </c>
      <c r="H607">
        <v>880</v>
      </c>
    </row>
    <row r="608" spans="1:8" x14ac:dyDescent="0.2">
      <c r="A608">
        <v>1954</v>
      </c>
      <c r="B608">
        <v>87500</v>
      </c>
      <c r="C608">
        <v>0.04</v>
      </c>
      <c r="D608">
        <v>2.8000000000000001E-2</v>
      </c>
      <c r="E608">
        <v>900</v>
      </c>
      <c r="F608">
        <v>900</v>
      </c>
      <c r="G608">
        <v>900</v>
      </c>
      <c r="H608">
        <v>900</v>
      </c>
    </row>
    <row r="609" spans="1:8" x14ac:dyDescent="0.2">
      <c r="A609">
        <v>1954</v>
      </c>
      <c r="B609">
        <v>92500</v>
      </c>
      <c r="C609">
        <v>0.04</v>
      </c>
      <c r="D609">
        <v>2.8000000000000001E-2</v>
      </c>
      <c r="E609">
        <v>920</v>
      </c>
      <c r="F609">
        <v>920</v>
      </c>
      <c r="G609">
        <v>920</v>
      </c>
      <c r="H609">
        <v>920</v>
      </c>
    </row>
    <row r="610" spans="1:8" x14ac:dyDescent="0.2">
      <c r="A610">
        <v>1954</v>
      </c>
      <c r="B610">
        <v>97500</v>
      </c>
      <c r="C610">
        <v>0.04</v>
      </c>
      <c r="D610">
        <v>2.8000000000000001E-2</v>
      </c>
      <c r="E610">
        <v>940</v>
      </c>
      <c r="F610">
        <v>940</v>
      </c>
      <c r="G610">
        <v>940</v>
      </c>
      <c r="H610">
        <v>940</v>
      </c>
    </row>
    <row r="611" spans="1:8" x14ac:dyDescent="0.2">
      <c r="A611">
        <v>1954</v>
      </c>
      <c r="B611">
        <v>102500</v>
      </c>
      <c r="C611">
        <v>0.04</v>
      </c>
      <c r="D611">
        <v>2.8000000000000001E-2</v>
      </c>
      <c r="E611">
        <v>960</v>
      </c>
      <c r="F611">
        <v>960</v>
      </c>
      <c r="G611">
        <v>960</v>
      </c>
      <c r="H611">
        <v>960</v>
      </c>
    </row>
    <row r="612" spans="1:8" x14ac:dyDescent="0.2">
      <c r="A612">
        <v>1954</v>
      </c>
      <c r="B612">
        <v>107500</v>
      </c>
      <c r="C612">
        <v>0.04</v>
      </c>
      <c r="D612">
        <v>2.8000000000000001E-2</v>
      </c>
      <c r="E612">
        <v>980</v>
      </c>
      <c r="F612">
        <v>980</v>
      </c>
      <c r="G612">
        <v>980</v>
      </c>
      <c r="H612">
        <v>980</v>
      </c>
    </row>
    <row r="613" spans="1:8" x14ac:dyDescent="0.2">
      <c r="A613">
        <v>1954</v>
      </c>
      <c r="B613">
        <v>112500</v>
      </c>
      <c r="C613">
        <v>0.04</v>
      </c>
      <c r="D613">
        <v>2.8000000000000001E-2</v>
      </c>
      <c r="E613">
        <v>1010</v>
      </c>
      <c r="F613">
        <v>1010</v>
      </c>
      <c r="G613">
        <v>1010</v>
      </c>
      <c r="H613">
        <v>1010</v>
      </c>
    </row>
    <row r="614" spans="1:8" x14ac:dyDescent="0.2">
      <c r="A614">
        <v>1954</v>
      </c>
      <c r="B614">
        <v>117500</v>
      </c>
      <c r="C614">
        <v>0.04</v>
      </c>
      <c r="D614">
        <v>2.8000000000000001E-2</v>
      </c>
      <c r="E614">
        <v>1030</v>
      </c>
      <c r="F614">
        <v>1030</v>
      </c>
      <c r="G614">
        <v>1030</v>
      </c>
      <c r="H614">
        <v>1030</v>
      </c>
    </row>
    <row r="615" spans="1:8" x14ac:dyDescent="0.2">
      <c r="A615">
        <v>1954</v>
      </c>
      <c r="B615">
        <v>122500</v>
      </c>
      <c r="C615">
        <v>0.04</v>
      </c>
      <c r="D615">
        <v>2.8000000000000001E-2</v>
      </c>
      <c r="E615">
        <v>1050</v>
      </c>
      <c r="F615">
        <v>1050</v>
      </c>
      <c r="G615">
        <v>1050</v>
      </c>
      <c r="H615">
        <v>1050</v>
      </c>
    </row>
    <row r="616" spans="1:8" x14ac:dyDescent="0.2">
      <c r="A616">
        <v>1954</v>
      </c>
      <c r="B616">
        <v>127500</v>
      </c>
      <c r="C616">
        <v>0.04</v>
      </c>
      <c r="D616">
        <v>2.8000000000000001E-2</v>
      </c>
      <c r="E616">
        <v>1070</v>
      </c>
      <c r="F616">
        <v>1070</v>
      </c>
      <c r="G616">
        <v>1070</v>
      </c>
      <c r="H616">
        <v>1070</v>
      </c>
    </row>
    <row r="617" spans="1:8" x14ac:dyDescent="0.2">
      <c r="A617">
        <v>1954</v>
      </c>
      <c r="B617">
        <v>132500</v>
      </c>
      <c r="C617">
        <v>0.04</v>
      </c>
      <c r="D617">
        <v>2.8000000000000001E-2</v>
      </c>
      <c r="E617">
        <v>1090</v>
      </c>
      <c r="F617">
        <v>1090</v>
      </c>
      <c r="G617">
        <v>1090</v>
      </c>
      <c r="H617">
        <v>1090</v>
      </c>
    </row>
    <row r="618" spans="1:8" x14ac:dyDescent="0.2">
      <c r="A618">
        <v>1954</v>
      </c>
      <c r="B618">
        <v>137500</v>
      </c>
      <c r="C618">
        <v>0.04</v>
      </c>
      <c r="D618">
        <v>2.8000000000000001E-2</v>
      </c>
      <c r="E618">
        <v>1110</v>
      </c>
      <c r="F618">
        <v>1110</v>
      </c>
      <c r="G618">
        <v>1110</v>
      </c>
      <c r="H618">
        <v>1110</v>
      </c>
    </row>
    <row r="619" spans="1:8" x14ac:dyDescent="0.2">
      <c r="A619">
        <v>1954</v>
      </c>
      <c r="B619">
        <v>142500</v>
      </c>
      <c r="C619">
        <v>0.04</v>
      </c>
      <c r="D619">
        <v>2.8000000000000001E-2</v>
      </c>
      <c r="E619">
        <v>1130</v>
      </c>
      <c r="F619">
        <v>1130</v>
      </c>
      <c r="G619">
        <v>1130</v>
      </c>
      <c r="H619">
        <v>1130</v>
      </c>
    </row>
    <row r="620" spans="1:8" x14ac:dyDescent="0.2">
      <c r="A620">
        <v>1954</v>
      </c>
      <c r="B620">
        <v>147500</v>
      </c>
      <c r="C620">
        <v>0.04</v>
      </c>
      <c r="D620">
        <v>2.8000000000000001E-2</v>
      </c>
      <c r="E620">
        <v>1150</v>
      </c>
      <c r="F620">
        <v>1150</v>
      </c>
      <c r="G620">
        <v>1150</v>
      </c>
      <c r="H620">
        <v>1150</v>
      </c>
    </row>
    <row r="621" spans="1:8" x14ac:dyDescent="0.2">
      <c r="A621">
        <v>1954</v>
      </c>
      <c r="B621">
        <v>200000</v>
      </c>
      <c r="C621">
        <v>0.04</v>
      </c>
      <c r="D621">
        <v>2.8000000000000001E-2</v>
      </c>
      <c r="E621">
        <v>1370</v>
      </c>
      <c r="F621">
        <v>1370</v>
      </c>
      <c r="G621">
        <v>1370</v>
      </c>
      <c r="H621">
        <v>1370</v>
      </c>
    </row>
    <row r="622" spans="1:8" x14ac:dyDescent="0.2">
      <c r="A622">
        <v>1999</v>
      </c>
      <c r="B622">
        <v>2500</v>
      </c>
      <c r="C622">
        <v>0.04</v>
      </c>
      <c r="D622">
        <v>0.03</v>
      </c>
      <c r="E622">
        <v>1810</v>
      </c>
      <c r="F622">
        <v>1340</v>
      </c>
      <c r="G622">
        <v>1810</v>
      </c>
      <c r="H622">
        <v>1100</v>
      </c>
    </row>
    <row r="623" spans="1:8" x14ac:dyDescent="0.2">
      <c r="A623">
        <v>1999</v>
      </c>
      <c r="B623">
        <v>7500</v>
      </c>
      <c r="C623">
        <v>0.04</v>
      </c>
      <c r="D623">
        <v>0.03</v>
      </c>
      <c r="E623">
        <v>5440</v>
      </c>
      <c r="F623">
        <v>4030</v>
      </c>
      <c r="G623">
        <v>5440</v>
      </c>
      <c r="H623">
        <v>3330</v>
      </c>
    </row>
    <row r="624" spans="1:8" x14ac:dyDescent="0.2">
      <c r="A624">
        <v>1999</v>
      </c>
      <c r="B624">
        <v>12500</v>
      </c>
      <c r="C624">
        <v>0.04</v>
      </c>
      <c r="D624">
        <v>0.03</v>
      </c>
      <c r="E624">
        <v>9080</v>
      </c>
      <c r="F624">
        <v>6730</v>
      </c>
      <c r="G624">
        <v>9080</v>
      </c>
      <c r="H624">
        <v>5560</v>
      </c>
    </row>
    <row r="625" spans="1:8" x14ac:dyDescent="0.2">
      <c r="A625">
        <v>1999</v>
      </c>
      <c r="B625">
        <v>17500</v>
      </c>
      <c r="C625">
        <v>0.04</v>
      </c>
      <c r="D625">
        <v>0.03</v>
      </c>
      <c r="E625">
        <v>12710</v>
      </c>
      <c r="F625">
        <v>9400</v>
      </c>
      <c r="G625">
        <v>12710</v>
      </c>
      <c r="H625">
        <v>7770</v>
      </c>
    </row>
    <row r="626" spans="1:8" x14ac:dyDescent="0.2">
      <c r="A626">
        <v>1999</v>
      </c>
      <c r="B626">
        <v>22500</v>
      </c>
      <c r="C626">
        <v>0.04</v>
      </c>
      <c r="D626">
        <v>0.03</v>
      </c>
      <c r="E626">
        <v>16350</v>
      </c>
      <c r="F626">
        <v>11600</v>
      </c>
      <c r="G626">
        <v>16350</v>
      </c>
      <c r="H626">
        <v>9630</v>
      </c>
    </row>
    <row r="627" spans="1:8" x14ac:dyDescent="0.2">
      <c r="A627">
        <v>1999</v>
      </c>
      <c r="B627">
        <v>27500</v>
      </c>
      <c r="C627">
        <v>0.04</v>
      </c>
      <c r="D627">
        <v>0.03</v>
      </c>
      <c r="E627">
        <v>19990</v>
      </c>
      <c r="F627">
        <v>13330</v>
      </c>
      <c r="G627">
        <v>19990</v>
      </c>
      <c r="H627">
        <v>11170</v>
      </c>
    </row>
    <row r="628" spans="1:8" x14ac:dyDescent="0.2">
      <c r="A628">
        <v>1999</v>
      </c>
      <c r="B628">
        <v>32500</v>
      </c>
      <c r="C628">
        <v>0.04</v>
      </c>
      <c r="D628">
        <v>0.03</v>
      </c>
      <c r="E628">
        <v>23620</v>
      </c>
      <c r="F628">
        <v>14820</v>
      </c>
      <c r="G628">
        <v>23620</v>
      </c>
      <c r="H628">
        <v>12550</v>
      </c>
    </row>
    <row r="629" spans="1:8" x14ac:dyDescent="0.2">
      <c r="A629">
        <v>1999</v>
      </c>
      <c r="B629">
        <v>37500</v>
      </c>
      <c r="C629">
        <v>0.04</v>
      </c>
      <c r="D629">
        <v>0.03</v>
      </c>
      <c r="E629">
        <v>27260</v>
      </c>
      <c r="F629">
        <v>16190</v>
      </c>
      <c r="G629">
        <v>27260</v>
      </c>
      <c r="H629">
        <v>13880</v>
      </c>
    </row>
    <row r="630" spans="1:8" x14ac:dyDescent="0.2">
      <c r="A630">
        <v>1999</v>
      </c>
      <c r="B630">
        <v>42500</v>
      </c>
      <c r="C630">
        <v>0.04</v>
      </c>
      <c r="D630">
        <v>0.03</v>
      </c>
      <c r="E630">
        <v>30680</v>
      </c>
      <c r="F630">
        <v>17510</v>
      </c>
      <c r="G630">
        <v>30680</v>
      </c>
      <c r="H630">
        <v>15200</v>
      </c>
    </row>
    <row r="631" spans="1:8" x14ac:dyDescent="0.2">
      <c r="A631">
        <v>1999</v>
      </c>
      <c r="B631">
        <v>47500</v>
      </c>
      <c r="C631">
        <v>0.04</v>
      </c>
      <c r="D631">
        <v>0.03</v>
      </c>
      <c r="E631">
        <v>33360</v>
      </c>
      <c r="F631">
        <v>18840</v>
      </c>
      <c r="G631">
        <v>33360</v>
      </c>
      <c r="H631">
        <v>16530</v>
      </c>
    </row>
    <row r="632" spans="1:8" x14ac:dyDescent="0.2">
      <c r="A632">
        <v>1999</v>
      </c>
      <c r="B632">
        <v>52500</v>
      </c>
      <c r="C632">
        <v>0.04</v>
      </c>
      <c r="D632">
        <v>0.03</v>
      </c>
      <c r="E632">
        <v>35410</v>
      </c>
      <c r="F632">
        <v>20160</v>
      </c>
      <c r="G632">
        <v>35410</v>
      </c>
      <c r="H632">
        <v>17850</v>
      </c>
    </row>
    <row r="633" spans="1:8" x14ac:dyDescent="0.2">
      <c r="A633">
        <v>1999</v>
      </c>
      <c r="B633">
        <v>57500</v>
      </c>
      <c r="C633">
        <v>0.04</v>
      </c>
      <c r="D633">
        <v>0.03</v>
      </c>
      <c r="E633">
        <v>37050</v>
      </c>
      <c r="F633">
        <v>21490</v>
      </c>
      <c r="G633">
        <v>37050</v>
      </c>
      <c r="H633">
        <v>19180</v>
      </c>
    </row>
    <row r="634" spans="1:8" x14ac:dyDescent="0.2">
      <c r="A634">
        <v>1999</v>
      </c>
      <c r="B634">
        <v>62500</v>
      </c>
      <c r="C634">
        <v>0.04</v>
      </c>
      <c r="D634">
        <v>0.03</v>
      </c>
      <c r="E634">
        <v>38380</v>
      </c>
      <c r="F634">
        <v>22800</v>
      </c>
      <c r="G634">
        <v>38380</v>
      </c>
      <c r="H634">
        <v>20490</v>
      </c>
    </row>
    <row r="635" spans="1:8" x14ac:dyDescent="0.2">
      <c r="A635">
        <v>1999</v>
      </c>
      <c r="B635">
        <v>67500</v>
      </c>
      <c r="C635">
        <v>0.04</v>
      </c>
      <c r="D635">
        <v>0.03</v>
      </c>
      <c r="E635">
        <v>39680</v>
      </c>
      <c r="F635">
        <v>24100</v>
      </c>
      <c r="G635">
        <v>39680</v>
      </c>
      <c r="H635">
        <v>21790</v>
      </c>
    </row>
    <row r="636" spans="1:8" x14ac:dyDescent="0.2">
      <c r="A636">
        <v>1999</v>
      </c>
      <c r="B636">
        <v>72500</v>
      </c>
      <c r="C636">
        <v>0.04</v>
      </c>
      <c r="D636">
        <v>0.03</v>
      </c>
      <c r="E636">
        <v>40970</v>
      </c>
      <c r="F636">
        <v>25390</v>
      </c>
      <c r="G636">
        <v>40970</v>
      </c>
      <c r="H636">
        <v>23080</v>
      </c>
    </row>
    <row r="637" spans="1:8" x14ac:dyDescent="0.2">
      <c r="A637">
        <v>1999</v>
      </c>
      <c r="B637">
        <v>77500</v>
      </c>
      <c r="C637">
        <v>0.04</v>
      </c>
      <c r="D637">
        <v>0.03</v>
      </c>
      <c r="E637">
        <v>42270</v>
      </c>
      <c r="F637">
        <v>26690</v>
      </c>
      <c r="G637">
        <v>42270</v>
      </c>
      <c r="H637">
        <v>24380</v>
      </c>
    </row>
    <row r="638" spans="1:8" x14ac:dyDescent="0.2">
      <c r="A638">
        <v>1999</v>
      </c>
      <c r="B638">
        <v>82500</v>
      </c>
      <c r="C638">
        <v>0.04</v>
      </c>
      <c r="D638">
        <v>0.03</v>
      </c>
      <c r="E638">
        <v>43560</v>
      </c>
      <c r="F638">
        <v>27980</v>
      </c>
      <c r="G638">
        <v>43560</v>
      </c>
      <c r="H638">
        <v>25670</v>
      </c>
    </row>
    <row r="639" spans="1:8" x14ac:dyDescent="0.2">
      <c r="A639">
        <v>1999</v>
      </c>
      <c r="B639">
        <v>87500</v>
      </c>
      <c r="C639">
        <v>0.04</v>
      </c>
      <c r="D639">
        <v>0.03</v>
      </c>
      <c r="E639">
        <v>44860</v>
      </c>
      <c r="F639">
        <v>29280</v>
      </c>
      <c r="G639">
        <v>44860</v>
      </c>
      <c r="H639">
        <v>26970</v>
      </c>
    </row>
    <row r="640" spans="1:8" x14ac:dyDescent="0.2">
      <c r="A640">
        <v>1999</v>
      </c>
      <c r="B640">
        <v>92500</v>
      </c>
      <c r="C640">
        <v>0.04</v>
      </c>
      <c r="D640">
        <v>0.03</v>
      </c>
      <c r="E640">
        <v>46150</v>
      </c>
      <c r="F640">
        <v>30570</v>
      </c>
      <c r="G640">
        <v>46150</v>
      </c>
      <c r="H640">
        <v>28260</v>
      </c>
    </row>
    <row r="641" spans="1:8" x14ac:dyDescent="0.2">
      <c r="A641">
        <v>1999</v>
      </c>
      <c r="B641">
        <v>97500</v>
      </c>
      <c r="C641">
        <v>0.04</v>
      </c>
      <c r="D641">
        <v>0.03</v>
      </c>
      <c r="E641">
        <v>47450</v>
      </c>
      <c r="F641">
        <v>31860</v>
      </c>
      <c r="G641">
        <v>47450</v>
      </c>
      <c r="H641">
        <v>29550</v>
      </c>
    </row>
    <row r="642" spans="1:8" x14ac:dyDescent="0.2">
      <c r="A642">
        <v>1999</v>
      </c>
      <c r="B642">
        <v>102500</v>
      </c>
      <c r="C642">
        <v>0.04</v>
      </c>
      <c r="D642">
        <v>0.03</v>
      </c>
      <c r="E642">
        <v>48740</v>
      </c>
      <c r="F642">
        <v>33160</v>
      </c>
      <c r="G642">
        <v>48740</v>
      </c>
      <c r="H642">
        <v>30850</v>
      </c>
    </row>
    <row r="643" spans="1:8" x14ac:dyDescent="0.2">
      <c r="A643">
        <v>1999</v>
      </c>
      <c r="B643">
        <v>107500</v>
      </c>
      <c r="C643">
        <v>0.04</v>
      </c>
      <c r="D643">
        <v>0.03</v>
      </c>
      <c r="E643">
        <v>50040</v>
      </c>
      <c r="F643">
        <v>34450</v>
      </c>
      <c r="G643">
        <v>50040</v>
      </c>
      <c r="H643">
        <v>32140</v>
      </c>
    </row>
    <row r="644" spans="1:8" x14ac:dyDescent="0.2">
      <c r="A644">
        <v>1999</v>
      </c>
      <c r="B644">
        <v>112500</v>
      </c>
      <c r="C644">
        <v>0.04</v>
      </c>
      <c r="D644">
        <v>0.03</v>
      </c>
      <c r="E644">
        <v>51330</v>
      </c>
      <c r="F644">
        <v>35750</v>
      </c>
      <c r="G644">
        <v>51330</v>
      </c>
      <c r="H644">
        <v>33440</v>
      </c>
    </row>
    <row r="645" spans="1:8" x14ac:dyDescent="0.2">
      <c r="A645">
        <v>1999</v>
      </c>
      <c r="B645">
        <v>117500</v>
      </c>
      <c r="C645">
        <v>0.04</v>
      </c>
      <c r="D645">
        <v>0.03</v>
      </c>
      <c r="E645">
        <v>52630</v>
      </c>
      <c r="F645">
        <v>37040</v>
      </c>
      <c r="G645">
        <v>52630</v>
      </c>
      <c r="H645">
        <v>34730</v>
      </c>
    </row>
    <row r="646" spans="1:8" x14ac:dyDescent="0.2">
      <c r="A646">
        <v>1999</v>
      </c>
      <c r="B646">
        <v>122500</v>
      </c>
      <c r="C646">
        <v>0.04</v>
      </c>
      <c r="D646">
        <v>0.03</v>
      </c>
      <c r="E646">
        <v>53920</v>
      </c>
      <c r="F646">
        <v>38340</v>
      </c>
      <c r="G646">
        <v>53920</v>
      </c>
      <c r="H646">
        <v>36030</v>
      </c>
    </row>
    <row r="647" spans="1:8" x14ac:dyDescent="0.2">
      <c r="A647">
        <v>1999</v>
      </c>
      <c r="B647">
        <v>127500</v>
      </c>
      <c r="C647">
        <v>0.04</v>
      </c>
      <c r="D647">
        <v>0.03</v>
      </c>
      <c r="E647">
        <v>55220</v>
      </c>
      <c r="F647">
        <v>39630</v>
      </c>
      <c r="G647">
        <v>55220</v>
      </c>
      <c r="H647">
        <v>37320</v>
      </c>
    </row>
    <row r="648" spans="1:8" x14ac:dyDescent="0.2">
      <c r="A648">
        <v>1999</v>
      </c>
      <c r="B648">
        <v>132500</v>
      </c>
      <c r="C648">
        <v>0.04</v>
      </c>
      <c r="D648">
        <v>0.03</v>
      </c>
      <c r="E648">
        <v>56510</v>
      </c>
      <c r="F648">
        <v>40930</v>
      </c>
      <c r="G648">
        <v>56510</v>
      </c>
      <c r="H648">
        <v>38620</v>
      </c>
    </row>
    <row r="649" spans="1:8" x14ac:dyDescent="0.2">
      <c r="A649">
        <v>1999</v>
      </c>
      <c r="B649">
        <v>137500</v>
      </c>
      <c r="C649">
        <v>0.04</v>
      </c>
      <c r="D649">
        <v>0.03</v>
      </c>
      <c r="E649">
        <v>57810</v>
      </c>
      <c r="F649">
        <v>42220</v>
      </c>
      <c r="G649">
        <v>57810</v>
      </c>
      <c r="H649">
        <v>39910</v>
      </c>
    </row>
    <row r="650" spans="1:8" x14ac:dyDescent="0.2">
      <c r="A650">
        <v>1999</v>
      </c>
      <c r="B650">
        <v>142500</v>
      </c>
      <c r="C650">
        <v>0.04</v>
      </c>
      <c r="D650">
        <v>0.03</v>
      </c>
      <c r="E650">
        <v>59100</v>
      </c>
      <c r="F650">
        <v>43520</v>
      </c>
      <c r="G650">
        <v>59100</v>
      </c>
      <c r="H650">
        <v>41210</v>
      </c>
    </row>
    <row r="651" spans="1:8" x14ac:dyDescent="0.2">
      <c r="A651">
        <v>1999</v>
      </c>
      <c r="B651">
        <v>147500</v>
      </c>
      <c r="C651">
        <v>0.04</v>
      </c>
      <c r="D651">
        <v>0.03</v>
      </c>
      <c r="E651">
        <v>60390</v>
      </c>
      <c r="F651">
        <v>44810</v>
      </c>
      <c r="G651">
        <v>60390</v>
      </c>
      <c r="H651">
        <v>42500</v>
      </c>
    </row>
    <row r="652" spans="1:8" x14ac:dyDescent="0.2">
      <c r="A652">
        <v>1999</v>
      </c>
      <c r="B652">
        <v>200000</v>
      </c>
      <c r="C652">
        <v>0.04</v>
      </c>
      <c r="D652">
        <v>0.03</v>
      </c>
      <c r="E652">
        <v>73990</v>
      </c>
      <c r="F652">
        <v>58410</v>
      </c>
      <c r="G652">
        <v>73990</v>
      </c>
      <c r="H652">
        <v>56100</v>
      </c>
    </row>
    <row r="653" spans="1:8" x14ac:dyDescent="0.2">
      <c r="A653">
        <v>1994</v>
      </c>
      <c r="B653">
        <v>2500</v>
      </c>
      <c r="C653">
        <v>0.04</v>
      </c>
      <c r="D653">
        <v>0.03</v>
      </c>
      <c r="E653">
        <v>1560</v>
      </c>
      <c r="F653">
        <v>1180</v>
      </c>
      <c r="G653">
        <v>1560</v>
      </c>
      <c r="H653">
        <v>970</v>
      </c>
    </row>
    <row r="654" spans="1:8" x14ac:dyDescent="0.2">
      <c r="A654">
        <v>1994</v>
      </c>
      <c r="B654">
        <v>7500</v>
      </c>
      <c r="C654">
        <v>0.04</v>
      </c>
      <c r="D654">
        <v>0.03</v>
      </c>
      <c r="E654">
        <v>4700</v>
      </c>
      <c r="F654">
        <v>3560</v>
      </c>
      <c r="G654">
        <v>4700</v>
      </c>
      <c r="H654">
        <v>2940</v>
      </c>
    </row>
    <row r="655" spans="1:8" x14ac:dyDescent="0.2">
      <c r="A655">
        <v>1994</v>
      </c>
      <c r="B655">
        <v>12500</v>
      </c>
      <c r="C655">
        <v>0.04</v>
      </c>
      <c r="D655">
        <v>0.03</v>
      </c>
      <c r="E655">
        <v>7850</v>
      </c>
      <c r="F655">
        <v>5940</v>
      </c>
      <c r="G655">
        <v>7850</v>
      </c>
      <c r="H655">
        <v>4910</v>
      </c>
    </row>
    <row r="656" spans="1:8" x14ac:dyDescent="0.2">
      <c r="A656">
        <v>1994</v>
      </c>
      <c r="B656">
        <v>17500</v>
      </c>
      <c r="C656">
        <v>0.04</v>
      </c>
      <c r="D656">
        <v>0.03</v>
      </c>
      <c r="E656">
        <v>10990</v>
      </c>
      <c r="F656">
        <v>8310</v>
      </c>
      <c r="G656">
        <v>10990</v>
      </c>
      <c r="H656">
        <v>6870</v>
      </c>
    </row>
    <row r="657" spans="1:8" x14ac:dyDescent="0.2">
      <c r="A657">
        <v>1994</v>
      </c>
      <c r="B657">
        <v>22500</v>
      </c>
      <c r="C657">
        <v>0.04</v>
      </c>
      <c r="D657">
        <v>0.03</v>
      </c>
      <c r="E657">
        <v>14140</v>
      </c>
      <c r="F657">
        <v>10460</v>
      </c>
      <c r="G657">
        <v>14140</v>
      </c>
      <c r="H657">
        <v>8670</v>
      </c>
    </row>
    <row r="658" spans="1:8" x14ac:dyDescent="0.2">
      <c r="A658">
        <v>1994</v>
      </c>
      <c r="B658">
        <v>27500</v>
      </c>
      <c r="C658">
        <v>0.04</v>
      </c>
      <c r="D658">
        <v>0.03</v>
      </c>
      <c r="E658">
        <v>17290</v>
      </c>
      <c r="F658">
        <v>12090</v>
      </c>
      <c r="G658">
        <v>17290</v>
      </c>
      <c r="H658">
        <v>10100</v>
      </c>
    </row>
    <row r="659" spans="1:8" x14ac:dyDescent="0.2">
      <c r="A659">
        <v>1994</v>
      </c>
      <c r="B659">
        <v>32500</v>
      </c>
      <c r="C659">
        <v>0.04</v>
      </c>
      <c r="D659">
        <v>0.03</v>
      </c>
      <c r="E659">
        <v>20430</v>
      </c>
      <c r="F659">
        <v>13430</v>
      </c>
      <c r="G659">
        <v>20430</v>
      </c>
      <c r="H659">
        <v>11330</v>
      </c>
    </row>
    <row r="660" spans="1:8" x14ac:dyDescent="0.2">
      <c r="A660">
        <v>1994</v>
      </c>
      <c r="B660">
        <v>37500</v>
      </c>
      <c r="C660">
        <v>0.04</v>
      </c>
      <c r="D660">
        <v>0.03</v>
      </c>
      <c r="E660">
        <v>23580</v>
      </c>
      <c r="F660">
        <v>14620</v>
      </c>
      <c r="G660">
        <v>23580</v>
      </c>
      <c r="H660">
        <v>12480</v>
      </c>
    </row>
    <row r="661" spans="1:8" x14ac:dyDescent="0.2">
      <c r="A661">
        <v>1994</v>
      </c>
      <c r="B661">
        <v>42500</v>
      </c>
      <c r="C661">
        <v>0.04</v>
      </c>
      <c r="D661">
        <v>0.03</v>
      </c>
      <c r="E661">
        <v>26690</v>
      </c>
      <c r="F661">
        <v>15740</v>
      </c>
      <c r="G661">
        <v>26690</v>
      </c>
      <c r="H661">
        <v>13590</v>
      </c>
    </row>
    <row r="662" spans="1:8" x14ac:dyDescent="0.2">
      <c r="A662">
        <v>1994</v>
      </c>
      <c r="B662">
        <v>47500</v>
      </c>
      <c r="C662">
        <v>0.04</v>
      </c>
      <c r="D662">
        <v>0.03</v>
      </c>
      <c r="E662">
        <v>29210</v>
      </c>
      <c r="F662">
        <v>16870</v>
      </c>
      <c r="G662">
        <v>29210</v>
      </c>
      <c r="H662">
        <v>14720</v>
      </c>
    </row>
    <row r="663" spans="1:8" x14ac:dyDescent="0.2">
      <c r="A663">
        <v>1994</v>
      </c>
      <c r="B663">
        <v>52500</v>
      </c>
      <c r="C663">
        <v>0.04</v>
      </c>
      <c r="D663">
        <v>0.03</v>
      </c>
      <c r="E663">
        <v>31120</v>
      </c>
      <c r="F663">
        <v>17990</v>
      </c>
      <c r="G663">
        <v>31120</v>
      </c>
      <c r="H663">
        <v>15840</v>
      </c>
    </row>
    <row r="664" spans="1:8" x14ac:dyDescent="0.2">
      <c r="A664">
        <v>1994</v>
      </c>
      <c r="B664">
        <v>57500</v>
      </c>
      <c r="C664">
        <v>0.04</v>
      </c>
      <c r="D664">
        <v>0.03</v>
      </c>
      <c r="E664">
        <v>32560</v>
      </c>
      <c r="F664">
        <v>19130</v>
      </c>
      <c r="G664">
        <v>32560</v>
      </c>
      <c r="H664">
        <v>16980</v>
      </c>
    </row>
    <row r="665" spans="1:8" x14ac:dyDescent="0.2">
      <c r="A665">
        <v>1994</v>
      </c>
      <c r="B665">
        <v>62500</v>
      </c>
      <c r="C665">
        <v>0.04</v>
      </c>
      <c r="D665">
        <v>0.03</v>
      </c>
      <c r="E665">
        <v>33710</v>
      </c>
      <c r="F665">
        <v>20230</v>
      </c>
      <c r="G665">
        <v>33710</v>
      </c>
      <c r="H665">
        <v>18080</v>
      </c>
    </row>
    <row r="666" spans="1:8" x14ac:dyDescent="0.2">
      <c r="A666">
        <v>1994</v>
      </c>
      <c r="B666">
        <v>67500</v>
      </c>
      <c r="C666">
        <v>0.04</v>
      </c>
      <c r="D666">
        <v>0.03</v>
      </c>
      <c r="E666">
        <v>34800</v>
      </c>
      <c r="F666">
        <v>21320</v>
      </c>
      <c r="G666">
        <v>34800</v>
      </c>
      <c r="H666">
        <v>19170</v>
      </c>
    </row>
    <row r="667" spans="1:8" x14ac:dyDescent="0.2">
      <c r="A667">
        <v>1994</v>
      </c>
      <c r="B667">
        <v>72500</v>
      </c>
      <c r="C667">
        <v>0.04</v>
      </c>
      <c r="D667">
        <v>0.03</v>
      </c>
      <c r="E667">
        <v>35890</v>
      </c>
      <c r="F667">
        <v>22420</v>
      </c>
      <c r="G667">
        <v>35890</v>
      </c>
      <c r="H667">
        <v>20270</v>
      </c>
    </row>
    <row r="668" spans="1:8" x14ac:dyDescent="0.2">
      <c r="A668">
        <v>1994</v>
      </c>
      <c r="B668">
        <v>77500</v>
      </c>
      <c r="C668">
        <v>0.04</v>
      </c>
      <c r="D668">
        <v>0.03</v>
      </c>
      <c r="E668">
        <v>36980</v>
      </c>
      <c r="F668">
        <v>23510</v>
      </c>
      <c r="G668">
        <v>36980</v>
      </c>
      <c r="H668">
        <v>21360</v>
      </c>
    </row>
    <row r="669" spans="1:8" x14ac:dyDescent="0.2">
      <c r="A669">
        <v>1994</v>
      </c>
      <c r="B669">
        <v>82500</v>
      </c>
      <c r="C669">
        <v>0.04</v>
      </c>
      <c r="D669">
        <v>0.03</v>
      </c>
      <c r="E669">
        <v>38080</v>
      </c>
      <c r="F669">
        <v>24600</v>
      </c>
      <c r="G669">
        <v>38080</v>
      </c>
      <c r="H669">
        <v>22450</v>
      </c>
    </row>
    <row r="670" spans="1:8" x14ac:dyDescent="0.2">
      <c r="A670">
        <v>1994</v>
      </c>
      <c r="B670">
        <v>87500</v>
      </c>
      <c r="C670">
        <v>0.04</v>
      </c>
      <c r="D670">
        <v>0.03</v>
      </c>
      <c r="E670">
        <v>39170</v>
      </c>
      <c r="F670">
        <v>25690</v>
      </c>
      <c r="G670">
        <v>39170</v>
      </c>
      <c r="H670">
        <v>23540</v>
      </c>
    </row>
    <row r="671" spans="1:8" x14ac:dyDescent="0.2">
      <c r="A671">
        <v>1994</v>
      </c>
      <c r="B671">
        <v>92500</v>
      </c>
      <c r="C671">
        <v>0.04</v>
      </c>
      <c r="D671">
        <v>0.03</v>
      </c>
      <c r="E671">
        <v>40260</v>
      </c>
      <c r="F671">
        <v>26790</v>
      </c>
      <c r="G671">
        <v>40260</v>
      </c>
      <c r="H671">
        <v>24640</v>
      </c>
    </row>
    <row r="672" spans="1:8" x14ac:dyDescent="0.2">
      <c r="A672">
        <v>1994</v>
      </c>
      <c r="B672">
        <v>97500</v>
      </c>
      <c r="C672">
        <v>0.04</v>
      </c>
      <c r="D672">
        <v>0.03</v>
      </c>
      <c r="E672">
        <v>41350</v>
      </c>
      <c r="F672">
        <v>27880</v>
      </c>
      <c r="G672">
        <v>41350</v>
      </c>
      <c r="H672">
        <v>25730</v>
      </c>
    </row>
    <row r="673" spans="1:8" x14ac:dyDescent="0.2">
      <c r="A673">
        <v>1994</v>
      </c>
      <c r="B673">
        <v>102500</v>
      </c>
      <c r="C673">
        <v>0.04</v>
      </c>
      <c r="D673">
        <v>0.03</v>
      </c>
      <c r="E673">
        <v>42440</v>
      </c>
      <c r="F673">
        <v>28970</v>
      </c>
      <c r="G673">
        <v>42440</v>
      </c>
      <c r="H673">
        <v>26820</v>
      </c>
    </row>
    <row r="674" spans="1:8" x14ac:dyDescent="0.2">
      <c r="A674">
        <v>1994</v>
      </c>
      <c r="B674">
        <v>107500</v>
      </c>
      <c r="C674">
        <v>0.04</v>
      </c>
      <c r="D674">
        <v>0.03</v>
      </c>
      <c r="E674">
        <v>43540</v>
      </c>
      <c r="F674">
        <v>30060</v>
      </c>
      <c r="G674">
        <v>43540</v>
      </c>
      <c r="H674">
        <v>27910</v>
      </c>
    </row>
    <row r="675" spans="1:8" x14ac:dyDescent="0.2">
      <c r="A675">
        <v>1994</v>
      </c>
      <c r="B675">
        <v>112500</v>
      </c>
      <c r="C675">
        <v>0.04</v>
      </c>
      <c r="D675">
        <v>0.03</v>
      </c>
      <c r="E675">
        <v>44630</v>
      </c>
      <c r="F675">
        <v>31150</v>
      </c>
      <c r="G675">
        <v>44630</v>
      </c>
      <c r="H675">
        <v>29000</v>
      </c>
    </row>
    <row r="676" spans="1:8" x14ac:dyDescent="0.2">
      <c r="A676">
        <v>1994</v>
      </c>
      <c r="B676">
        <v>117500</v>
      </c>
      <c r="C676">
        <v>0.04</v>
      </c>
      <c r="D676">
        <v>0.03</v>
      </c>
      <c r="E676">
        <v>45720</v>
      </c>
      <c r="F676">
        <v>32250</v>
      </c>
      <c r="G676">
        <v>45720</v>
      </c>
      <c r="H676">
        <v>30100</v>
      </c>
    </row>
    <row r="677" spans="1:8" x14ac:dyDescent="0.2">
      <c r="A677">
        <v>1994</v>
      </c>
      <c r="B677">
        <v>122500</v>
      </c>
      <c r="C677">
        <v>0.04</v>
      </c>
      <c r="D677">
        <v>0.03</v>
      </c>
      <c r="E677">
        <v>46810</v>
      </c>
      <c r="F677">
        <v>33340</v>
      </c>
      <c r="G677">
        <v>46810</v>
      </c>
      <c r="H677">
        <v>31190</v>
      </c>
    </row>
    <row r="678" spans="1:8" x14ac:dyDescent="0.2">
      <c r="A678">
        <v>1994</v>
      </c>
      <c r="B678">
        <v>127500</v>
      </c>
      <c r="C678">
        <v>0.04</v>
      </c>
      <c r="D678">
        <v>0.03</v>
      </c>
      <c r="E678">
        <v>47900</v>
      </c>
      <c r="F678">
        <v>34430</v>
      </c>
      <c r="G678">
        <v>47900</v>
      </c>
      <c r="H678">
        <v>32280</v>
      </c>
    </row>
    <row r="679" spans="1:8" x14ac:dyDescent="0.2">
      <c r="A679">
        <v>1994</v>
      </c>
      <c r="B679">
        <v>132500</v>
      </c>
      <c r="C679">
        <v>0.04</v>
      </c>
      <c r="D679">
        <v>0.03</v>
      </c>
      <c r="E679">
        <v>49000</v>
      </c>
      <c r="F679">
        <v>35520</v>
      </c>
      <c r="G679">
        <v>49000</v>
      </c>
      <c r="H679">
        <v>33370</v>
      </c>
    </row>
    <row r="680" spans="1:8" x14ac:dyDescent="0.2">
      <c r="A680">
        <v>1994</v>
      </c>
      <c r="B680">
        <v>137500</v>
      </c>
      <c r="C680">
        <v>0.04</v>
      </c>
      <c r="D680">
        <v>0.03</v>
      </c>
      <c r="E680">
        <v>50090</v>
      </c>
      <c r="F680">
        <v>36610</v>
      </c>
      <c r="G680">
        <v>50090</v>
      </c>
      <c r="H680">
        <v>34460</v>
      </c>
    </row>
    <row r="681" spans="1:8" x14ac:dyDescent="0.2">
      <c r="A681">
        <v>1994</v>
      </c>
      <c r="B681">
        <v>142500</v>
      </c>
      <c r="C681">
        <v>0.04</v>
      </c>
      <c r="D681">
        <v>0.03</v>
      </c>
      <c r="E681">
        <v>51180</v>
      </c>
      <c r="F681">
        <v>37710</v>
      </c>
      <c r="G681">
        <v>51180</v>
      </c>
      <c r="H681">
        <v>35560</v>
      </c>
    </row>
    <row r="682" spans="1:8" x14ac:dyDescent="0.2">
      <c r="A682">
        <v>1994</v>
      </c>
      <c r="B682">
        <v>147500</v>
      </c>
      <c r="C682">
        <v>0.04</v>
      </c>
      <c r="D682">
        <v>0.03</v>
      </c>
      <c r="E682">
        <v>52270</v>
      </c>
      <c r="F682">
        <v>38800</v>
      </c>
      <c r="G682">
        <v>52270</v>
      </c>
      <c r="H682">
        <v>36650</v>
      </c>
    </row>
    <row r="683" spans="1:8" x14ac:dyDescent="0.2">
      <c r="A683">
        <v>1994</v>
      </c>
      <c r="B683">
        <v>200000</v>
      </c>
      <c r="C683">
        <v>0.04</v>
      </c>
      <c r="D683">
        <v>0.03</v>
      </c>
      <c r="E683">
        <v>63740</v>
      </c>
      <c r="F683">
        <v>50270</v>
      </c>
      <c r="G683">
        <v>63740</v>
      </c>
      <c r="H683">
        <v>48120</v>
      </c>
    </row>
    <row r="684" spans="1:8" x14ac:dyDescent="0.2">
      <c r="A684">
        <v>1989</v>
      </c>
      <c r="B684">
        <v>2500</v>
      </c>
      <c r="C684">
        <v>0.04</v>
      </c>
      <c r="D684">
        <v>0.03</v>
      </c>
      <c r="E684">
        <v>1330</v>
      </c>
      <c r="F684">
        <v>1030</v>
      </c>
      <c r="G684">
        <v>1330</v>
      </c>
      <c r="H684">
        <v>850</v>
      </c>
    </row>
    <row r="685" spans="1:8" x14ac:dyDescent="0.2">
      <c r="A685">
        <v>1989</v>
      </c>
      <c r="B685">
        <v>7500</v>
      </c>
      <c r="C685">
        <v>0.04</v>
      </c>
      <c r="D685">
        <v>0.03</v>
      </c>
      <c r="E685">
        <v>4000</v>
      </c>
      <c r="F685">
        <v>3090</v>
      </c>
      <c r="G685">
        <v>4000</v>
      </c>
      <c r="H685">
        <v>2550</v>
      </c>
    </row>
    <row r="686" spans="1:8" x14ac:dyDescent="0.2">
      <c r="A686">
        <v>1989</v>
      </c>
      <c r="B686">
        <v>12500</v>
      </c>
      <c r="C686">
        <v>0.04</v>
      </c>
      <c r="D686">
        <v>0.03</v>
      </c>
      <c r="E686">
        <v>6690</v>
      </c>
      <c r="F686">
        <v>5160</v>
      </c>
      <c r="G686">
        <v>6690</v>
      </c>
      <c r="H686">
        <v>4270</v>
      </c>
    </row>
    <row r="687" spans="1:8" x14ac:dyDescent="0.2">
      <c r="A687">
        <v>1989</v>
      </c>
      <c r="B687">
        <v>17500</v>
      </c>
      <c r="C687">
        <v>0.04</v>
      </c>
      <c r="D687">
        <v>0.03</v>
      </c>
      <c r="E687">
        <v>9360</v>
      </c>
      <c r="F687">
        <v>7230</v>
      </c>
      <c r="G687">
        <v>9360</v>
      </c>
      <c r="H687">
        <v>5980</v>
      </c>
    </row>
    <row r="688" spans="1:8" x14ac:dyDescent="0.2">
      <c r="A688">
        <v>1989</v>
      </c>
      <c r="B688">
        <v>22500</v>
      </c>
      <c r="C688">
        <v>0.04</v>
      </c>
      <c r="D688">
        <v>0.03</v>
      </c>
      <c r="E688">
        <v>12040</v>
      </c>
      <c r="F688">
        <v>9220</v>
      </c>
      <c r="G688">
        <v>12040</v>
      </c>
      <c r="H688">
        <v>7640</v>
      </c>
    </row>
    <row r="689" spans="1:8" x14ac:dyDescent="0.2">
      <c r="A689">
        <v>1989</v>
      </c>
      <c r="B689">
        <v>27500</v>
      </c>
      <c r="C689">
        <v>0.04</v>
      </c>
      <c r="D689">
        <v>0.03</v>
      </c>
      <c r="E689">
        <v>14720</v>
      </c>
      <c r="F689">
        <v>10780</v>
      </c>
      <c r="G689">
        <v>14720</v>
      </c>
      <c r="H689">
        <v>8980</v>
      </c>
    </row>
    <row r="690" spans="1:8" x14ac:dyDescent="0.2">
      <c r="A690">
        <v>1989</v>
      </c>
      <c r="B690">
        <v>32500</v>
      </c>
      <c r="C690">
        <v>0.04</v>
      </c>
      <c r="D690">
        <v>0.03</v>
      </c>
      <c r="E690">
        <v>17400</v>
      </c>
      <c r="F690">
        <v>11990</v>
      </c>
      <c r="G690">
        <v>17400</v>
      </c>
      <c r="H690">
        <v>10070</v>
      </c>
    </row>
    <row r="691" spans="1:8" x14ac:dyDescent="0.2">
      <c r="A691">
        <v>1989</v>
      </c>
      <c r="B691">
        <v>37500</v>
      </c>
      <c r="C691">
        <v>0.04</v>
      </c>
      <c r="D691">
        <v>0.03</v>
      </c>
      <c r="E691">
        <v>20080</v>
      </c>
      <c r="F691">
        <v>13020</v>
      </c>
      <c r="G691">
        <v>20080</v>
      </c>
      <c r="H691">
        <v>11060</v>
      </c>
    </row>
    <row r="692" spans="1:8" x14ac:dyDescent="0.2">
      <c r="A692">
        <v>1989</v>
      </c>
      <c r="B692">
        <v>42500</v>
      </c>
      <c r="C692">
        <v>0.04</v>
      </c>
      <c r="D692">
        <v>0.03</v>
      </c>
      <c r="E692">
        <v>22750</v>
      </c>
      <c r="F692">
        <v>13970</v>
      </c>
      <c r="G692">
        <v>22750</v>
      </c>
      <c r="H692">
        <v>12010</v>
      </c>
    </row>
    <row r="693" spans="1:8" x14ac:dyDescent="0.2">
      <c r="A693">
        <v>1989</v>
      </c>
      <c r="B693">
        <v>47500</v>
      </c>
      <c r="C693">
        <v>0.04</v>
      </c>
      <c r="D693">
        <v>0.03</v>
      </c>
      <c r="E693">
        <v>25140</v>
      </c>
      <c r="F693">
        <v>14920</v>
      </c>
      <c r="G693">
        <v>25140</v>
      </c>
      <c r="H693">
        <v>12960</v>
      </c>
    </row>
    <row r="694" spans="1:8" x14ac:dyDescent="0.2">
      <c r="A694">
        <v>1989</v>
      </c>
      <c r="B694">
        <v>52500</v>
      </c>
      <c r="C694">
        <v>0.04</v>
      </c>
      <c r="D694">
        <v>0.03</v>
      </c>
      <c r="E694">
        <v>26900</v>
      </c>
      <c r="F694">
        <v>15860</v>
      </c>
      <c r="G694">
        <v>26900</v>
      </c>
      <c r="H694">
        <v>13900</v>
      </c>
    </row>
    <row r="695" spans="1:8" x14ac:dyDescent="0.2">
      <c r="A695">
        <v>1989</v>
      </c>
      <c r="B695">
        <v>57500</v>
      </c>
      <c r="C695">
        <v>0.04</v>
      </c>
      <c r="D695">
        <v>0.03</v>
      </c>
      <c r="E695">
        <v>28180</v>
      </c>
      <c r="F695">
        <v>16810</v>
      </c>
      <c r="G695">
        <v>28180</v>
      </c>
      <c r="H695">
        <v>14850</v>
      </c>
    </row>
    <row r="696" spans="1:8" x14ac:dyDescent="0.2">
      <c r="A696">
        <v>1989</v>
      </c>
      <c r="B696">
        <v>62500</v>
      </c>
      <c r="C696">
        <v>0.04</v>
      </c>
      <c r="D696">
        <v>0.03</v>
      </c>
      <c r="E696">
        <v>29130</v>
      </c>
      <c r="F696">
        <v>17730</v>
      </c>
      <c r="G696">
        <v>29130</v>
      </c>
      <c r="H696">
        <v>15770</v>
      </c>
    </row>
    <row r="697" spans="1:8" x14ac:dyDescent="0.2">
      <c r="A697">
        <v>1989</v>
      </c>
      <c r="B697">
        <v>67500</v>
      </c>
      <c r="C697">
        <v>0.04</v>
      </c>
      <c r="D697">
        <v>0.03</v>
      </c>
      <c r="E697">
        <v>30040</v>
      </c>
      <c r="F697">
        <v>18640</v>
      </c>
      <c r="G697">
        <v>30040</v>
      </c>
      <c r="H697">
        <v>16680</v>
      </c>
    </row>
    <row r="698" spans="1:8" x14ac:dyDescent="0.2">
      <c r="A698">
        <v>1989</v>
      </c>
      <c r="B698">
        <v>72500</v>
      </c>
      <c r="C698">
        <v>0.04</v>
      </c>
      <c r="D698">
        <v>0.03</v>
      </c>
      <c r="E698">
        <v>30950</v>
      </c>
      <c r="F698">
        <v>19540</v>
      </c>
      <c r="G698">
        <v>30950</v>
      </c>
      <c r="H698">
        <v>17580</v>
      </c>
    </row>
    <row r="699" spans="1:8" x14ac:dyDescent="0.2">
      <c r="A699">
        <v>1989</v>
      </c>
      <c r="B699">
        <v>77500</v>
      </c>
      <c r="C699">
        <v>0.04</v>
      </c>
      <c r="D699">
        <v>0.03</v>
      </c>
      <c r="E699">
        <v>31850</v>
      </c>
      <c r="F699">
        <v>20450</v>
      </c>
      <c r="G699">
        <v>31850</v>
      </c>
      <c r="H699">
        <v>18490</v>
      </c>
    </row>
    <row r="700" spans="1:8" x14ac:dyDescent="0.2">
      <c r="A700">
        <v>1989</v>
      </c>
      <c r="B700">
        <v>82500</v>
      </c>
      <c r="C700">
        <v>0.04</v>
      </c>
      <c r="D700">
        <v>0.03</v>
      </c>
      <c r="E700">
        <v>32760</v>
      </c>
      <c r="F700">
        <v>21360</v>
      </c>
      <c r="G700">
        <v>32760</v>
      </c>
      <c r="H700">
        <v>19400</v>
      </c>
    </row>
    <row r="701" spans="1:8" x14ac:dyDescent="0.2">
      <c r="A701">
        <v>1989</v>
      </c>
      <c r="B701">
        <v>87500</v>
      </c>
      <c r="C701">
        <v>0.04</v>
      </c>
      <c r="D701">
        <v>0.03</v>
      </c>
      <c r="E701">
        <v>33670</v>
      </c>
      <c r="F701">
        <v>22270</v>
      </c>
      <c r="G701">
        <v>33670</v>
      </c>
      <c r="H701">
        <v>20310</v>
      </c>
    </row>
    <row r="702" spans="1:8" x14ac:dyDescent="0.2">
      <c r="A702">
        <v>1989</v>
      </c>
      <c r="B702">
        <v>92500</v>
      </c>
      <c r="C702">
        <v>0.04</v>
      </c>
      <c r="D702">
        <v>0.03</v>
      </c>
      <c r="E702">
        <v>34570</v>
      </c>
      <c r="F702">
        <v>23170</v>
      </c>
      <c r="G702">
        <v>34570</v>
      </c>
      <c r="H702">
        <v>21210</v>
      </c>
    </row>
    <row r="703" spans="1:8" x14ac:dyDescent="0.2">
      <c r="A703">
        <v>1989</v>
      </c>
      <c r="B703">
        <v>97500</v>
      </c>
      <c r="C703">
        <v>0.04</v>
      </c>
      <c r="D703">
        <v>0.03</v>
      </c>
      <c r="E703">
        <v>35480</v>
      </c>
      <c r="F703">
        <v>24080</v>
      </c>
      <c r="G703">
        <v>35480</v>
      </c>
      <c r="H703">
        <v>22120</v>
      </c>
    </row>
    <row r="704" spans="1:8" x14ac:dyDescent="0.2">
      <c r="A704">
        <v>1989</v>
      </c>
      <c r="B704">
        <v>102500</v>
      </c>
      <c r="C704">
        <v>0.04</v>
      </c>
      <c r="D704">
        <v>0.03</v>
      </c>
      <c r="E704">
        <v>36390</v>
      </c>
      <c r="F704">
        <v>24990</v>
      </c>
      <c r="G704">
        <v>36390</v>
      </c>
      <c r="H704">
        <v>23030</v>
      </c>
    </row>
    <row r="705" spans="1:8" x14ac:dyDescent="0.2">
      <c r="A705">
        <v>1989</v>
      </c>
      <c r="B705">
        <v>107500</v>
      </c>
      <c r="C705">
        <v>0.04</v>
      </c>
      <c r="D705">
        <v>0.03</v>
      </c>
      <c r="E705">
        <v>37300</v>
      </c>
      <c r="F705">
        <v>25890</v>
      </c>
      <c r="G705">
        <v>37300</v>
      </c>
      <c r="H705">
        <v>23930</v>
      </c>
    </row>
    <row r="706" spans="1:8" x14ac:dyDescent="0.2">
      <c r="A706">
        <v>1989</v>
      </c>
      <c r="B706">
        <v>112500</v>
      </c>
      <c r="C706">
        <v>0.04</v>
      </c>
      <c r="D706">
        <v>0.03</v>
      </c>
      <c r="E706">
        <v>38200</v>
      </c>
      <c r="F706">
        <v>26800</v>
      </c>
      <c r="G706">
        <v>38200</v>
      </c>
      <c r="H706">
        <v>24840</v>
      </c>
    </row>
    <row r="707" spans="1:8" x14ac:dyDescent="0.2">
      <c r="A707">
        <v>1989</v>
      </c>
      <c r="B707">
        <v>117500</v>
      </c>
      <c r="C707">
        <v>0.04</v>
      </c>
      <c r="D707">
        <v>0.03</v>
      </c>
      <c r="E707">
        <v>39110</v>
      </c>
      <c r="F707">
        <v>27710</v>
      </c>
      <c r="G707">
        <v>39110</v>
      </c>
      <c r="H707">
        <v>25750</v>
      </c>
    </row>
    <row r="708" spans="1:8" x14ac:dyDescent="0.2">
      <c r="A708">
        <v>1989</v>
      </c>
      <c r="B708">
        <v>122500</v>
      </c>
      <c r="C708">
        <v>0.04</v>
      </c>
      <c r="D708">
        <v>0.03</v>
      </c>
      <c r="E708">
        <v>40020</v>
      </c>
      <c r="F708">
        <v>28620</v>
      </c>
      <c r="G708">
        <v>40020</v>
      </c>
      <c r="H708">
        <v>26660</v>
      </c>
    </row>
    <row r="709" spans="1:8" x14ac:dyDescent="0.2">
      <c r="A709">
        <v>1989</v>
      </c>
      <c r="B709">
        <v>127500</v>
      </c>
      <c r="C709">
        <v>0.04</v>
      </c>
      <c r="D709">
        <v>0.03</v>
      </c>
      <c r="E709">
        <v>40920</v>
      </c>
      <c r="F709">
        <v>29520</v>
      </c>
      <c r="G709">
        <v>40920</v>
      </c>
      <c r="H709">
        <v>27560</v>
      </c>
    </row>
    <row r="710" spans="1:8" x14ac:dyDescent="0.2">
      <c r="A710">
        <v>1989</v>
      </c>
      <c r="B710">
        <v>132500</v>
      </c>
      <c r="C710">
        <v>0.04</v>
      </c>
      <c r="D710">
        <v>0.03</v>
      </c>
      <c r="E710">
        <v>41830</v>
      </c>
      <c r="F710">
        <v>30430</v>
      </c>
      <c r="G710">
        <v>41830</v>
      </c>
      <c r="H710">
        <v>28470</v>
      </c>
    </row>
    <row r="711" spans="1:8" x14ac:dyDescent="0.2">
      <c r="A711">
        <v>1989</v>
      </c>
      <c r="B711">
        <v>137500</v>
      </c>
      <c r="C711">
        <v>0.04</v>
      </c>
      <c r="D711">
        <v>0.03</v>
      </c>
      <c r="E711">
        <v>42740</v>
      </c>
      <c r="F711">
        <v>31340</v>
      </c>
      <c r="G711">
        <v>42740</v>
      </c>
      <c r="H711">
        <v>29380</v>
      </c>
    </row>
    <row r="712" spans="1:8" x14ac:dyDescent="0.2">
      <c r="A712">
        <v>1989</v>
      </c>
      <c r="B712">
        <v>142500</v>
      </c>
      <c r="C712">
        <v>0.04</v>
      </c>
      <c r="D712">
        <v>0.03</v>
      </c>
      <c r="E712">
        <v>43650</v>
      </c>
      <c r="F712">
        <v>32240</v>
      </c>
      <c r="G712">
        <v>43650</v>
      </c>
      <c r="H712">
        <v>30280</v>
      </c>
    </row>
    <row r="713" spans="1:8" x14ac:dyDescent="0.2">
      <c r="A713">
        <v>1989</v>
      </c>
      <c r="B713">
        <v>147500</v>
      </c>
      <c r="C713">
        <v>0.04</v>
      </c>
      <c r="D713">
        <v>0.03</v>
      </c>
      <c r="E713">
        <v>44550</v>
      </c>
      <c r="F713">
        <v>33150</v>
      </c>
      <c r="G713">
        <v>44550</v>
      </c>
      <c r="H713">
        <v>31190</v>
      </c>
    </row>
    <row r="714" spans="1:8" x14ac:dyDescent="0.2">
      <c r="A714">
        <v>1989</v>
      </c>
      <c r="B714">
        <v>200000</v>
      </c>
      <c r="C714">
        <v>0.04</v>
      </c>
      <c r="D714">
        <v>0.03</v>
      </c>
      <c r="E714">
        <v>54080</v>
      </c>
      <c r="F714">
        <v>42680</v>
      </c>
      <c r="G714">
        <v>54080</v>
      </c>
      <c r="H714">
        <v>40720</v>
      </c>
    </row>
    <row r="715" spans="1:8" x14ac:dyDescent="0.2">
      <c r="A715">
        <v>1984</v>
      </c>
      <c r="B715">
        <v>2500</v>
      </c>
      <c r="C715">
        <v>0.04</v>
      </c>
      <c r="D715">
        <v>0.03</v>
      </c>
      <c r="E715">
        <v>1110</v>
      </c>
      <c r="F715">
        <v>870</v>
      </c>
      <c r="G715">
        <v>1110</v>
      </c>
      <c r="H715">
        <v>720</v>
      </c>
    </row>
    <row r="716" spans="1:8" x14ac:dyDescent="0.2">
      <c r="A716">
        <v>1984</v>
      </c>
      <c r="B716">
        <v>7500</v>
      </c>
      <c r="C716">
        <v>0.04</v>
      </c>
      <c r="D716">
        <v>0.03</v>
      </c>
      <c r="E716">
        <v>3340</v>
      </c>
      <c r="F716">
        <v>2630</v>
      </c>
      <c r="G716">
        <v>3340</v>
      </c>
      <c r="H716">
        <v>2170</v>
      </c>
    </row>
    <row r="717" spans="1:8" x14ac:dyDescent="0.2">
      <c r="A717">
        <v>1984</v>
      </c>
      <c r="B717">
        <v>12500</v>
      </c>
      <c r="C717">
        <v>0.04</v>
      </c>
      <c r="D717">
        <v>0.03</v>
      </c>
      <c r="E717">
        <v>5570</v>
      </c>
      <c r="F717">
        <v>4400</v>
      </c>
      <c r="G717">
        <v>5570</v>
      </c>
      <c r="H717">
        <v>3640</v>
      </c>
    </row>
    <row r="718" spans="1:8" x14ac:dyDescent="0.2">
      <c r="A718">
        <v>1984</v>
      </c>
      <c r="B718">
        <v>17500</v>
      </c>
      <c r="C718">
        <v>0.04</v>
      </c>
      <c r="D718">
        <v>0.03</v>
      </c>
      <c r="E718">
        <v>7800</v>
      </c>
      <c r="F718">
        <v>6150</v>
      </c>
      <c r="G718">
        <v>7800</v>
      </c>
      <c r="H718">
        <v>5090</v>
      </c>
    </row>
    <row r="719" spans="1:8" x14ac:dyDescent="0.2">
      <c r="A719">
        <v>1984</v>
      </c>
      <c r="B719">
        <v>22500</v>
      </c>
      <c r="C719">
        <v>0.04</v>
      </c>
      <c r="D719">
        <v>0.03</v>
      </c>
      <c r="E719">
        <v>10040</v>
      </c>
      <c r="F719">
        <v>7920</v>
      </c>
      <c r="G719">
        <v>10040</v>
      </c>
      <c r="H719">
        <v>6560</v>
      </c>
    </row>
    <row r="720" spans="1:8" x14ac:dyDescent="0.2">
      <c r="A720">
        <v>1984</v>
      </c>
      <c r="B720">
        <v>27500</v>
      </c>
      <c r="C720">
        <v>0.04</v>
      </c>
      <c r="D720">
        <v>0.03</v>
      </c>
      <c r="E720">
        <v>12270</v>
      </c>
      <c r="F720">
        <v>9400</v>
      </c>
      <c r="G720">
        <v>12270</v>
      </c>
      <c r="H720">
        <v>7820</v>
      </c>
    </row>
    <row r="721" spans="1:8" x14ac:dyDescent="0.2">
      <c r="A721">
        <v>1984</v>
      </c>
      <c r="B721">
        <v>32500</v>
      </c>
      <c r="C721">
        <v>0.04</v>
      </c>
      <c r="D721">
        <v>0.03</v>
      </c>
      <c r="E721">
        <v>14500</v>
      </c>
      <c r="F721">
        <v>10500</v>
      </c>
      <c r="G721">
        <v>14500</v>
      </c>
      <c r="H721">
        <v>8800</v>
      </c>
    </row>
    <row r="722" spans="1:8" x14ac:dyDescent="0.2">
      <c r="A722">
        <v>1984</v>
      </c>
      <c r="B722">
        <v>37500</v>
      </c>
      <c r="C722">
        <v>0.04</v>
      </c>
      <c r="D722">
        <v>0.03</v>
      </c>
      <c r="E722">
        <v>16740</v>
      </c>
      <c r="F722">
        <v>11400</v>
      </c>
      <c r="G722">
        <v>16740</v>
      </c>
      <c r="H722">
        <v>9650</v>
      </c>
    </row>
    <row r="723" spans="1:8" x14ac:dyDescent="0.2">
      <c r="A723">
        <v>1984</v>
      </c>
      <c r="B723">
        <v>42500</v>
      </c>
      <c r="C723">
        <v>0.04</v>
      </c>
      <c r="D723">
        <v>0.03</v>
      </c>
      <c r="E723">
        <v>18970</v>
      </c>
      <c r="F723">
        <v>12170</v>
      </c>
      <c r="G723">
        <v>18970</v>
      </c>
      <c r="H723">
        <v>10420</v>
      </c>
    </row>
    <row r="724" spans="1:8" x14ac:dyDescent="0.2">
      <c r="A724">
        <v>1984</v>
      </c>
      <c r="B724">
        <v>47500</v>
      </c>
      <c r="C724">
        <v>0.04</v>
      </c>
      <c r="D724">
        <v>0.03</v>
      </c>
      <c r="E724">
        <v>21120</v>
      </c>
      <c r="F724">
        <v>12950</v>
      </c>
      <c r="G724">
        <v>21120</v>
      </c>
      <c r="H724">
        <v>11200</v>
      </c>
    </row>
    <row r="725" spans="1:8" x14ac:dyDescent="0.2">
      <c r="A725">
        <v>1984</v>
      </c>
      <c r="B725">
        <v>52500</v>
      </c>
      <c r="C725">
        <v>0.04</v>
      </c>
      <c r="D725">
        <v>0.03</v>
      </c>
      <c r="E725">
        <v>22740</v>
      </c>
      <c r="F725">
        <v>13720</v>
      </c>
      <c r="G725">
        <v>22740</v>
      </c>
      <c r="H725">
        <v>11970</v>
      </c>
    </row>
    <row r="726" spans="1:8" x14ac:dyDescent="0.2">
      <c r="A726">
        <v>1984</v>
      </c>
      <c r="B726">
        <v>57500</v>
      </c>
      <c r="C726">
        <v>0.04</v>
      </c>
      <c r="D726">
        <v>0.03</v>
      </c>
      <c r="E726">
        <v>23880</v>
      </c>
      <c r="F726">
        <v>14500</v>
      </c>
      <c r="G726">
        <v>23880</v>
      </c>
      <c r="H726">
        <v>12750</v>
      </c>
    </row>
    <row r="727" spans="1:8" x14ac:dyDescent="0.2">
      <c r="A727">
        <v>1984</v>
      </c>
      <c r="B727">
        <v>62500</v>
      </c>
      <c r="C727">
        <v>0.04</v>
      </c>
      <c r="D727">
        <v>0.03</v>
      </c>
      <c r="E727">
        <v>24670</v>
      </c>
      <c r="F727">
        <v>15260</v>
      </c>
      <c r="G727">
        <v>24670</v>
      </c>
      <c r="H727">
        <v>13510</v>
      </c>
    </row>
    <row r="728" spans="1:8" x14ac:dyDescent="0.2">
      <c r="A728">
        <v>1984</v>
      </c>
      <c r="B728">
        <v>67500</v>
      </c>
      <c r="C728">
        <v>0.04</v>
      </c>
      <c r="D728">
        <v>0.03</v>
      </c>
      <c r="E728">
        <v>25410</v>
      </c>
      <c r="F728">
        <v>16000</v>
      </c>
      <c r="G728">
        <v>25410</v>
      </c>
      <c r="H728">
        <v>14250</v>
      </c>
    </row>
    <row r="729" spans="1:8" x14ac:dyDescent="0.2">
      <c r="A729">
        <v>1984</v>
      </c>
      <c r="B729">
        <v>72500</v>
      </c>
      <c r="C729">
        <v>0.04</v>
      </c>
      <c r="D729">
        <v>0.03</v>
      </c>
      <c r="E729">
        <v>26140</v>
      </c>
      <c r="F729">
        <v>16730</v>
      </c>
      <c r="G729">
        <v>26140</v>
      </c>
      <c r="H729">
        <v>14980</v>
      </c>
    </row>
    <row r="730" spans="1:8" x14ac:dyDescent="0.2">
      <c r="A730">
        <v>1984</v>
      </c>
      <c r="B730">
        <v>77500</v>
      </c>
      <c r="C730">
        <v>0.04</v>
      </c>
      <c r="D730">
        <v>0.03</v>
      </c>
      <c r="E730">
        <v>26880</v>
      </c>
      <c r="F730">
        <v>17470</v>
      </c>
      <c r="G730">
        <v>26880</v>
      </c>
      <c r="H730">
        <v>15720</v>
      </c>
    </row>
    <row r="731" spans="1:8" x14ac:dyDescent="0.2">
      <c r="A731">
        <v>1984</v>
      </c>
      <c r="B731">
        <v>82500</v>
      </c>
      <c r="C731">
        <v>0.04</v>
      </c>
      <c r="D731">
        <v>0.03</v>
      </c>
      <c r="E731">
        <v>27620</v>
      </c>
      <c r="F731">
        <v>18210</v>
      </c>
      <c r="G731">
        <v>27620</v>
      </c>
      <c r="H731">
        <v>16460</v>
      </c>
    </row>
    <row r="732" spans="1:8" x14ac:dyDescent="0.2">
      <c r="A732">
        <v>1984</v>
      </c>
      <c r="B732">
        <v>87500</v>
      </c>
      <c r="C732">
        <v>0.04</v>
      </c>
      <c r="D732">
        <v>0.03</v>
      </c>
      <c r="E732">
        <v>28360</v>
      </c>
      <c r="F732">
        <v>18950</v>
      </c>
      <c r="G732">
        <v>28360</v>
      </c>
      <c r="H732">
        <v>17200</v>
      </c>
    </row>
    <row r="733" spans="1:8" x14ac:dyDescent="0.2">
      <c r="A733">
        <v>1984</v>
      </c>
      <c r="B733">
        <v>92500</v>
      </c>
      <c r="C733">
        <v>0.04</v>
      </c>
      <c r="D733">
        <v>0.03</v>
      </c>
      <c r="E733">
        <v>29100</v>
      </c>
      <c r="F733">
        <v>19690</v>
      </c>
      <c r="G733">
        <v>29100</v>
      </c>
      <c r="H733">
        <v>17940</v>
      </c>
    </row>
    <row r="734" spans="1:8" x14ac:dyDescent="0.2">
      <c r="A734">
        <v>1984</v>
      </c>
      <c r="B734">
        <v>97500</v>
      </c>
      <c r="C734">
        <v>0.04</v>
      </c>
      <c r="D734">
        <v>0.03</v>
      </c>
      <c r="E734">
        <v>29840</v>
      </c>
      <c r="F734">
        <v>20430</v>
      </c>
      <c r="G734">
        <v>29840</v>
      </c>
      <c r="H734">
        <v>18680</v>
      </c>
    </row>
    <row r="735" spans="1:8" x14ac:dyDescent="0.2">
      <c r="A735">
        <v>1984</v>
      </c>
      <c r="B735">
        <v>102500</v>
      </c>
      <c r="C735">
        <v>0.04</v>
      </c>
      <c r="D735">
        <v>0.03</v>
      </c>
      <c r="E735">
        <v>30570</v>
      </c>
      <c r="F735">
        <v>21160</v>
      </c>
      <c r="G735">
        <v>30570</v>
      </c>
      <c r="H735">
        <v>19410</v>
      </c>
    </row>
    <row r="736" spans="1:8" x14ac:dyDescent="0.2">
      <c r="A736">
        <v>1984</v>
      </c>
      <c r="B736">
        <v>107500</v>
      </c>
      <c r="C736">
        <v>0.04</v>
      </c>
      <c r="D736">
        <v>0.03</v>
      </c>
      <c r="E736">
        <v>31310</v>
      </c>
      <c r="F736">
        <v>21900</v>
      </c>
      <c r="G736">
        <v>31310</v>
      </c>
      <c r="H736">
        <v>20150</v>
      </c>
    </row>
    <row r="737" spans="1:8" x14ac:dyDescent="0.2">
      <c r="A737">
        <v>1984</v>
      </c>
      <c r="B737">
        <v>112500</v>
      </c>
      <c r="C737">
        <v>0.04</v>
      </c>
      <c r="D737">
        <v>0.03</v>
      </c>
      <c r="E737">
        <v>32050</v>
      </c>
      <c r="F737">
        <v>22640</v>
      </c>
      <c r="G737">
        <v>32050</v>
      </c>
      <c r="H737">
        <v>20890</v>
      </c>
    </row>
    <row r="738" spans="1:8" x14ac:dyDescent="0.2">
      <c r="A738">
        <v>1984</v>
      </c>
      <c r="B738">
        <v>117500</v>
      </c>
      <c r="C738">
        <v>0.04</v>
      </c>
      <c r="D738">
        <v>0.03</v>
      </c>
      <c r="E738">
        <v>32790</v>
      </c>
      <c r="F738">
        <v>23380</v>
      </c>
      <c r="G738">
        <v>32790</v>
      </c>
      <c r="H738">
        <v>21630</v>
      </c>
    </row>
    <row r="739" spans="1:8" x14ac:dyDescent="0.2">
      <c r="A739">
        <v>1984</v>
      </c>
      <c r="B739">
        <v>122500</v>
      </c>
      <c r="C739">
        <v>0.04</v>
      </c>
      <c r="D739">
        <v>0.03</v>
      </c>
      <c r="E739">
        <v>33530</v>
      </c>
      <c r="F739">
        <v>24120</v>
      </c>
      <c r="G739">
        <v>33530</v>
      </c>
      <c r="H739">
        <v>22370</v>
      </c>
    </row>
    <row r="740" spans="1:8" x14ac:dyDescent="0.2">
      <c r="A740">
        <v>1984</v>
      </c>
      <c r="B740">
        <v>127500</v>
      </c>
      <c r="C740">
        <v>0.04</v>
      </c>
      <c r="D740">
        <v>0.03</v>
      </c>
      <c r="E740">
        <v>34270</v>
      </c>
      <c r="F740">
        <v>24860</v>
      </c>
      <c r="G740">
        <v>34270</v>
      </c>
      <c r="H740">
        <v>23110</v>
      </c>
    </row>
    <row r="741" spans="1:8" x14ac:dyDescent="0.2">
      <c r="A741">
        <v>1984</v>
      </c>
      <c r="B741">
        <v>132500</v>
      </c>
      <c r="C741">
        <v>0.04</v>
      </c>
      <c r="D741">
        <v>0.03</v>
      </c>
      <c r="E741">
        <v>35000</v>
      </c>
      <c r="F741">
        <v>25590</v>
      </c>
      <c r="G741">
        <v>35000</v>
      </c>
      <c r="H741">
        <v>23840</v>
      </c>
    </row>
    <row r="742" spans="1:8" x14ac:dyDescent="0.2">
      <c r="A742">
        <v>1984</v>
      </c>
      <c r="B742">
        <v>137500</v>
      </c>
      <c r="C742">
        <v>0.04</v>
      </c>
      <c r="D742">
        <v>0.03</v>
      </c>
      <c r="E742">
        <v>35740</v>
      </c>
      <c r="F742">
        <v>26330</v>
      </c>
      <c r="G742">
        <v>35740</v>
      </c>
      <c r="H742">
        <v>24580</v>
      </c>
    </row>
    <row r="743" spans="1:8" x14ac:dyDescent="0.2">
      <c r="A743">
        <v>1984</v>
      </c>
      <c r="B743">
        <v>142500</v>
      </c>
      <c r="C743">
        <v>0.04</v>
      </c>
      <c r="D743">
        <v>0.03</v>
      </c>
      <c r="E743">
        <v>36480</v>
      </c>
      <c r="F743">
        <v>27070</v>
      </c>
      <c r="G743">
        <v>36480</v>
      </c>
      <c r="H743">
        <v>25320</v>
      </c>
    </row>
    <row r="744" spans="1:8" x14ac:dyDescent="0.2">
      <c r="A744">
        <v>1984</v>
      </c>
      <c r="B744">
        <v>147500</v>
      </c>
      <c r="C744">
        <v>0.04</v>
      </c>
      <c r="D744">
        <v>0.03</v>
      </c>
      <c r="E744">
        <v>37220</v>
      </c>
      <c r="F744">
        <v>27810</v>
      </c>
      <c r="G744">
        <v>37220</v>
      </c>
      <c r="H744">
        <v>26060</v>
      </c>
    </row>
    <row r="745" spans="1:8" x14ac:dyDescent="0.2">
      <c r="A745">
        <v>1984</v>
      </c>
      <c r="B745">
        <v>200000</v>
      </c>
      <c r="C745">
        <v>0.04</v>
      </c>
      <c r="D745">
        <v>0.03</v>
      </c>
      <c r="E745">
        <v>44970</v>
      </c>
      <c r="F745">
        <v>35560</v>
      </c>
      <c r="G745">
        <v>44970</v>
      </c>
      <c r="H745">
        <v>33810</v>
      </c>
    </row>
    <row r="746" spans="1:8" x14ac:dyDescent="0.2">
      <c r="A746">
        <v>1979</v>
      </c>
      <c r="B746">
        <v>2500</v>
      </c>
      <c r="C746">
        <v>0.04</v>
      </c>
      <c r="D746">
        <v>0.03</v>
      </c>
      <c r="E746">
        <v>900</v>
      </c>
      <c r="F746">
        <v>720</v>
      </c>
      <c r="G746">
        <v>900</v>
      </c>
      <c r="H746">
        <v>590</v>
      </c>
    </row>
    <row r="747" spans="1:8" x14ac:dyDescent="0.2">
      <c r="A747">
        <v>1979</v>
      </c>
      <c r="B747">
        <v>7500</v>
      </c>
      <c r="C747">
        <v>0.04</v>
      </c>
      <c r="D747">
        <v>0.03</v>
      </c>
      <c r="E747">
        <v>2700</v>
      </c>
      <c r="F747">
        <v>2180</v>
      </c>
      <c r="G747">
        <v>2700</v>
      </c>
      <c r="H747">
        <v>1800</v>
      </c>
    </row>
    <row r="748" spans="1:8" x14ac:dyDescent="0.2">
      <c r="A748">
        <v>1979</v>
      </c>
      <c r="B748">
        <v>12500</v>
      </c>
      <c r="C748">
        <v>0.04</v>
      </c>
      <c r="D748">
        <v>0.03</v>
      </c>
      <c r="E748">
        <v>4510</v>
      </c>
      <c r="F748">
        <v>3640</v>
      </c>
      <c r="G748">
        <v>4510</v>
      </c>
      <c r="H748">
        <v>3020</v>
      </c>
    </row>
    <row r="749" spans="1:8" x14ac:dyDescent="0.2">
      <c r="A749">
        <v>1979</v>
      </c>
      <c r="B749">
        <v>17500</v>
      </c>
      <c r="C749">
        <v>0.04</v>
      </c>
      <c r="D749">
        <v>0.03</v>
      </c>
      <c r="E749">
        <v>6310</v>
      </c>
      <c r="F749">
        <v>5090</v>
      </c>
      <c r="G749">
        <v>6310</v>
      </c>
      <c r="H749">
        <v>4220</v>
      </c>
    </row>
    <row r="750" spans="1:8" x14ac:dyDescent="0.2">
      <c r="A750">
        <v>1979</v>
      </c>
      <c r="B750">
        <v>22500</v>
      </c>
      <c r="C750">
        <v>0.04</v>
      </c>
      <c r="D750">
        <v>0.03</v>
      </c>
      <c r="E750">
        <v>8130</v>
      </c>
      <c r="F750">
        <v>6560</v>
      </c>
      <c r="G750">
        <v>8130</v>
      </c>
      <c r="H750">
        <v>5440</v>
      </c>
    </row>
    <row r="751" spans="1:8" x14ac:dyDescent="0.2">
      <c r="A751">
        <v>1979</v>
      </c>
      <c r="B751">
        <v>27500</v>
      </c>
      <c r="C751">
        <v>0.04</v>
      </c>
      <c r="D751">
        <v>0.03</v>
      </c>
      <c r="E751">
        <v>9940</v>
      </c>
      <c r="F751">
        <v>7930</v>
      </c>
      <c r="G751">
        <v>9940</v>
      </c>
      <c r="H751">
        <v>6590</v>
      </c>
    </row>
    <row r="752" spans="1:8" x14ac:dyDescent="0.2">
      <c r="A752">
        <v>1979</v>
      </c>
      <c r="B752">
        <v>32500</v>
      </c>
      <c r="C752">
        <v>0.04</v>
      </c>
      <c r="D752">
        <v>0.03</v>
      </c>
      <c r="E752">
        <v>11740</v>
      </c>
      <c r="F752">
        <v>8940</v>
      </c>
      <c r="G752">
        <v>11740</v>
      </c>
      <c r="H752">
        <v>7470</v>
      </c>
    </row>
    <row r="753" spans="1:8" x14ac:dyDescent="0.2">
      <c r="A753">
        <v>1979</v>
      </c>
      <c r="B753">
        <v>37500</v>
      </c>
      <c r="C753">
        <v>0.04</v>
      </c>
      <c r="D753">
        <v>0.03</v>
      </c>
      <c r="E753">
        <v>13560</v>
      </c>
      <c r="F753">
        <v>9700</v>
      </c>
      <c r="G753">
        <v>13560</v>
      </c>
      <c r="H753">
        <v>8180</v>
      </c>
    </row>
    <row r="754" spans="1:8" x14ac:dyDescent="0.2">
      <c r="A754">
        <v>1979</v>
      </c>
      <c r="B754">
        <v>42500</v>
      </c>
      <c r="C754">
        <v>0.04</v>
      </c>
      <c r="D754">
        <v>0.03</v>
      </c>
      <c r="E754">
        <v>15360</v>
      </c>
      <c r="F754">
        <v>10320</v>
      </c>
      <c r="G754">
        <v>15360</v>
      </c>
      <c r="H754">
        <v>8800</v>
      </c>
    </row>
    <row r="755" spans="1:8" x14ac:dyDescent="0.2">
      <c r="A755">
        <v>1979</v>
      </c>
      <c r="B755">
        <v>47500</v>
      </c>
      <c r="C755">
        <v>0.04</v>
      </c>
      <c r="D755">
        <v>0.03</v>
      </c>
      <c r="E755">
        <v>17170</v>
      </c>
      <c r="F755">
        <v>10950</v>
      </c>
      <c r="G755">
        <v>17170</v>
      </c>
      <c r="H755">
        <v>9430</v>
      </c>
    </row>
    <row r="756" spans="1:8" x14ac:dyDescent="0.2">
      <c r="A756">
        <v>1979</v>
      </c>
      <c r="B756">
        <v>52500</v>
      </c>
      <c r="C756">
        <v>0.04</v>
      </c>
      <c r="D756">
        <v>0.03</v>
      </c>
      <c r="E756">
        <v>18670</v>
      </c>
      <c r="F756">
        <v>11570</v>
      </c>
      <c r="G756">
        <v>18670</v>
      </c>
      <c r="H756">
        <v>10050</v>
      </c>
    </row>
    <row r="757" spans="1:8" x14ac:dyDescent="0.2">
      <c r="A757">
        <v>1979</v>
      </c>
      <c r="B757">
        <v>57500</v>
      </c>
      <c r="C757">
        <v>0.04</v>
      </c>
      <c r="D757">
        <v>0.03</v>
      </c>
      <c r="E757">
        <v>19660</v>
      </c>
      <c r="F757">
        <v>12200</v>
      </c>
      <c r="G757">
        <v>19660</v>
      </c>
      <c r="H757">
        <v>10680</v>
      </c>
    </row>
    <row r="758" spans="1:8" x14ac:dyDescent="0.2">
      <c r="A758">
        <v>1979</v>
      </c>
      <c r="B758">
        <v>62500</v>
      </c>
      <c r="C758">
        <v>0.04</v>
      </c>
      <c r="D758">
        <v>0.03</v>
      </c>
      <c r="E758">
        <v>20300</v>
      </c>
      <c r="F758">
        <v>12800</v>
      </c>
      <c r="G758">
        <v>20300</v>
      </c>
      <c r="H758">
        <v>11280</v>
      </c>
    </row>
    <row r="759" spans="1:8" x14ac:dyDescent="0.2">
      <c r="A759">
        <v>1979</v>
      </c>
      <c r="B759">
        <v>67500</v>
      </c>
      <c r="C759">
        <v>0.04</v>
      </c>
      <c r="D759">
        <v>0.03</v>
      </c>
      <c r="E759">
        <v>20880</v>
      </c>
      <c r="F759">
        <v>13380</v>
      </c>
      <c r="G759">
        <v>20880</v>
      </c>
      <c r="H759">
        <v>11860</v>
      </c>
    </row>
    <row r="760" spans="1:8" x14ac:dyDescent="0.2">
      <c r="A760">
        <v>1979</v>
      </c>
      <c r="B760">
        <v>72500</v>
      </c>
      <c r="C760">
        <v>0.04</v>
      </c>
      <c r="D760">
        <v>0.03</v>
      </c>
      <c r="E760">
        <v>21470</v>
      </c>
      <c r="F760">
        <v>13970</v>
      </c>
      <c r="G760">
        <v>21470</v>
      </c>
      <c r="H760">
        <v>12450</v>
      </c>
    </row>
    <row r="761" spans="1:8" x14ac:dyDescent="0.2">
      <c r="A761">
        <v>1979</v>
      </c>
      <c r="B761">
        <v>77500</v>
      </c>
      <c r="C761">
        <v>0.04</v>
      </c>
      <c r="D761">
        <v>0.03</v>
      </c>
      <c r="E761">
        <v>22050</v>
      </c>
      <c r="F761">
        <v>14550</v>
      </c>
      <c r="G761">
        <v>22050</v>
      </c>
      <c r="H761">
        <v>13030</v>
      </c>
    </row>
    <row r="762" spans="1:8" x14ac:dyDescent="0.2">
      <c r="A762">
        <v>1979</v>
      </c>
      <c r="B762">
        <v>82500</v>
      </c>
      <c r="C762">
        <v>0.04</v>
      </c>
      <c r="D762">
        <v>0.03</v>
      </c>
      <c r="E762">
        <v>22640</v>
      </c>
      <c r="F762">
        <v>15130</v>
      </c>
      <c r="G762">
        <v>22640</v>
      </c>
      <c r="H762">
        <v>13610</v>
      </c>
    </row>
    <row r="763" spans="1:8" x14ac:dyDescent="0.2">
      <c r="A763">
        <v>1979</v>
      </c>
      <c r="B763">
        <v>87500</v>
      </c>
      <c r="C763">
        <v>0.04</v>
      </c>
      <c r="D763">
        <v>0.03</v>
      </c>
      <c r="E763">
        <v>23220</v>
      </c>
      <c r="F763">
        <v>15720</v>
      </c>
      <c r="G763">
        <v>23220</v>
      </c>
      <c r="H763">
        <v>14200</v>
      </c>
    </row>
    <row r="764" spans="1:8" x14ac:dyDescent="0.2">
      <c r="A764">
        <v>1979</v>
      </c>
      <c r="B764">
        <v>92500</v>
      </c>
      <c r="C764">
        <v>0.04</v>
      </c>
      <c r="D764">
        <v>0.03</v>
      </c>
      <c r="E764">
        <v>23800</v>
      </c>
      <c r="F764">
        <v>16300</v>
      </c>
      <c r="G764">
        <v>23800</v>
      </c>
      <c r="H764">
        <v>14780</v>
      </c>
    </row>
    <row r="765" spans="1:8" x14ac:dyDescent="0.2">
      <c r="A765">
        <v>1979</v>
      </c>
      <c r="B765">
        <v>97500</v>
      </c>
      <c r="C765">
        <v>0.04</v>
      </c>
      <c r="D765">
        <v>0.03</v>
      </c>
      <c r="E765">
        <v>24390</v>
      </c>
      <c r="F765">
        <v>16890</v>
      </c>
      <c r="G765">
        <v>24390</v>
      </c>
      <c r="H765">
        <v>15370</v>
      </c>
    </row>
    <row r="766" spans="1:8" x14ac:dyDescent="0.2">
      <c r="A766">
        <v>1979</v>
      </c>
      <c r="B766">
        <v>102500</v>
      </c>
      <c r="C766">
        <v>0.04</v>
      </c>
      <c r="D766">
        <v>0.03</v>
      </c>
      <c r="E766">
        <v>24970</v>
      </c>
      <c r="F766">
        <v>17470</v>
      </c>
      <c r="G766">
        <v>24970</v>
      </c>
      <c r="H766">
        <v>15950</v>
      </c>
    </row>
    <row r="767" spans="1:8" x14ac:dyDescent="0.2">
      <c r="A767">
        <v>1979</v>
      </c>
      <c r="B767">
        <v>107500</v>
      </c>
      <c r="C767">
        <v>0.04</v>
      </c>
      <c r="D767">
        <v>0.03</v>
      </c>
      <c r="E767">
        <v>25560</v>
      </c>
      <c r="F767">
        <v>18050</v>
      </c>
      <c r="G767">
        <v>25560</v>
      </c>
      <c r="H767">
        <v>16530</v>
      </c>
    </row>
    <row r="768" spans="1:8" x14ac:dyDescent="0.2">
      <c r="A768">
        <v>1979</v>
      </c>
      <c r="B768">
        <v>112500</v>
      </c>
      <c r="C768">
        <v>0.04</v>
      </c>
      <c r="D768">
        <v>0.03</v>
      </c>
      <c r="E768">
        <v>26140</v>
      </c>
      <c r="F768">
        <v>18640</v>
      </c>
      <c r="G768">
        <v>26140</v>
      </c>
      <c r="H768">
        <v>17120</v>
      </c>
    </row>
    <row r="769" spans="1:8" x14ac:dyDescent="0.2">
      <c r="A769">
        <v>1979</v>
      </c>
      <c r="B769">
        <v>117500</v>
      </c>
      <c r="C769">
        <v>0.04</v>
      </c>
      <c r="D769">
        <v>0.03</v>
      </c>
      <c r="E769">
        <v>26720</v>
      </c>
      <c r="F769">
        <v>19220</v>
      </c>
      <c r="G769">
        <v>26720</v>
      </c>
      <c r="H769">
        <v>17700</v>
      </c>
    </row>
    <row r="770" spans="1:8" x14ac:dyDescent="0.2">
      <c r="A770">
        <v>1979</v>
      </c>
      <c r="B770">
        <v>122500</v>
      </c>
      <c r="C770">
        <v>0.04</v>
      </c>
      <c r="D770">
        <v>0.03</v>
      </c>
      <c r="E770">
        <v>27310</v>
      </c>
      <c r="F770">
        <v>19810</v>
      </c>
      <c r="G770">
        <v>27310</v>
      </c>
      <c r="H770">
        <v>18290</v>
      </c>
    </row>
    <row r="771" spans="1:8" x14ac:dyDescent="0.2">
      <c r="A771">
        <v>1979</v>
      </c>
      <c r="B771">
        <v>127500</v>
      </c>
      <c r="C771">
        <v>0.04</v>
      </c>
      <c r="D771">
        <v>0.03</v>
      </c>
      <c r="E771">
        <v>27890</v>
      </c>
      <c r="F771">
        <v>20390</v>
      </c>
      <c r="G771">
        <v>27890</v>
      </c>
      <c r="H771">
        <v>18870</v>
      </c>
    </row>
    <row r="772" spans="1:8" x14ac:dyDescent="0.2">
      <c r="A772">
        <v>1979</v>
      </c>
      <c r="B772">
        <v>132500</v>
      </c>
      <c r="C772">
        <v>0.04</v>
      </c>
      <c r="D772">
        <v>0.03</v>
      </c>
      <c r="E772">
        <v>28480</v>
      </c>
      <c r="F772">
        <v>20980</v>
      </c>
      <c r="G772">
        <v>28480</v>
      </c>
      <c r="H772">
        <v>19460</v>
      </c>
    </row>
    <row r="773" spans="1:8" x14ac:dyDescent="0.2">
      <c r="A773">
        <v>1979</v>
      </c>
      <c r="B773">
        <v>137500</v>
      </c>
      <c r="C773">
        <v>0.04</v>
      </c>
      <c r="D773">
        <v>0.03</v>
      </c>
      <c r="E773">
        <v>29060</v>
      </c>
      <c r="F773">
        <v>21560</v>
      </c>
      <c r="G773">
        <v>29060</v>
      </c>
      <c r="H773">
        <v>20040</v>
      </c>
    </row>
    <row r="774" spans="1:8" x14ac:dyDescent="0.2">
      <c r="A774">
        <v>1979</v>
      </c>
      <c r="B774">
        <v>142500</v>
      </c>
      <c r="C774">
        <v>0.04</v>
      </c>
      <c r="D774">
        <v>0.03</v>
      </c>
      <c r="E774">
        <v>29650</v>
      </c>
      <c r="F774">
        <v>22140</v>
      </c>
      <c r="G774">
        <v>29650</v>
      </c>
      <c r="H774">
        <v>20620</v>
      </c>
    </row>
    <row r="775" spans="1:8" x14ac:dyDescent="0.2">
      <c r="A775">
        <v>1979</v>
      </c>
      <c r="B775">
        <v>147500</v>
      </c>
      <c r="C775">
        <v>0.04</v>
      </c>
      <c r="D775">
        <v>0.03</v>
      </c>
      <c r="E775">
        <v>30230</v>
      </c>
      <c r="F775">
        <v>22730</v>
      </c>
      <c r="G775">
        <v>30230</v>
      </c>
      <c r="H775">
        <v>21210</v>
      </c>
    </row>
    <row r="776" spans="1:8" x14ac:dyDescent="0.2">
      <c r="A776">
        <v>1979</v>
      </c>
      <c r="B776">
        <v>200000</v>
      </c>
      <c r="C776">
        <v>0.04</v>
      </c>
      <c r="D776">
        <v>0.03</v>
      </c>
      <c r="E776">
        <v>36360</v>
      </c>
      <c r="F776">
        <v>28860</v>
      </c>
      <c r="G776">
        <v>36360</v>
      </c>
      <c r="H776">
        <v>27340</v>
      </c>
    </row>
    <row r="777" spans="1:8" x14ac:dyDescent="0.2">
      <c r="A777">
        <v>1974</v>
      </c>
      <c r="B777">
        <v>2500</v>
      </c>
      <c r="C777">
        <v>0.04</v>
      </c>
      <c r="D777">
        <v>0.03</v>
      </c>
      <c r="E777">
        <v>690</v>
      </c>
      <c r="F777">
        <v>570</v>
      </c>
      <c r="G777">
        <v>690</v>
      </c>
      <c r="H777">
        <v>470</v>
      </c>
    </row>
    <row r="778" spans="1:8" x14ac:dyDescent="0.2">
      <c r="A778">
        <v>1974</v>
      </c>
      <c r="B778">
        <v>7500</v>
      </c>
      <c r="C778">
        <v>0.04</v>
      </c>
      <c r="D778">
        <v>0.03</v>
      </c>
      <c r="E778">
        <v>2090</v>
      </c>
      <c r="F778">
        <v>1730</v>
      </c>
      <c r="G778">
        <v>2090</v>
      </c>
      <c r="H778">
        <v>1430</v>
      </c>
    </row>
    <row r="779" spans="1:8" x14ac:dyDescent="0.2">
      <c r="A779">
        <v>1974</v>
      </c>
      <c r="B779">
        <v>12500</v>
      </c>
      <c r="C779">
        <v>0.04</v>
      </c>
      <c r="D779">
        <v>0.03</v>
      </c>
      <c r="E779">
        <v>3500</v>
      </c>
      <c r="F779">
        <v>2890</v>
      </c>
      <c r="G779">
        <v>3500</v>
      </c>
      <c r="H779">
        <v>2400</v>
      </c>
    </row>
    <row r="780" spans="1:8" x14ac:dyDescent="0.2">
      <c r="A780">
        <v>1974</v>
      </c>
      <c r="B780">
        <v>17500</v>
      </c>
      <c r="C780">
        <v>0.04</v>
      </c>
      <c r="D780">
        <v>0.03</v>
      </c>
      <c r="E780">
        <v>4900</v>
      </c>
      <c r="F780">
        <v>4040</v>
      </c>
      <c r="G780">
        <v>4900</v>
      </c>
      <c r="H780">
        <v>3360</v>
      </c>
    </row>
    <row r="781" spans="1:8" x14ac:dyDescent="0.2">
      <c r="A781">
        <v>1974</v>
      </c>
      <c r="B781">
        <v>22500</v>
      </c>
      <c r="C781">
        <v>0.04</v>
      </c>
      <c r="D781">
        <v>0.03</v>
      </c>
      <c r="E781">
        <v>6310</v>
      </c>
      <c r="F781">
        <v>5210</v>
      </c>
      <c r="G781">
        <v>6310</v>
      </c>
      <c r="H781">
        <v>4330</v>
      </c>
    </row>
    <row r="782" spans="1:8" x14ac:dyDescent="0.2">
      <c r="A782">
        <v>1974</v>
      </c>
      <c r="B782">
        <v>27500</v>
      </c>
      <c r="C782">
        <v>0.04</v>
      </c>
      <c r="D782">
        <v>0.03</v>
      </c>
      <c r="E782">
        <v>7720</v>
      </c>
      <c r="F782">
        <v>6370</v>
      </c>
      <c r="G782">
        <v>7720</v>
      </c>
      <c r="H782">
        <v>5300</v>
      </c>
    </row>
    <row r="783" spans="1:8" x14ac:dyDescent="0.2">
      <c r="A783">
        <v>1974</v>
      </c>
      <c r="B783">
        <v>32500</v>
      </c>
      <c r="C783">
        <v>0.04</v>
      </c>
      <c r="D783">
        <v>0.03</v>
      </c>
      <c r="E783">
        <v>9110</v>
      </c>
      <c r="F783">
        <v>7290</v>
      </c>
      <c r="G783">
        <v>9110</v>
      </c>
      <c r="H783">
        <v>6090</v>
      </c>
    </row>
    <row r="784" spans="1:8" x14ac:dyDescent="0.2">
      <c r="A784">
        <v>1974</v>
      </c>
      <c r="B784">
        <v>37500</v>
      </c>
      <c r="C784">
        <v>0.04</v>
      </c>
      <c r="D784">
        <v>0.03</v>
      </c>
      <c r="E784">
        <v>10520</v>
      </c>
      <c r="F784">
        <v>7930</v>
      </c>
      <c r="G784">
        <v>10520</v>
      </c>
      <c r="H784">
        <v>6680</v>
      </c>
    </row>
    <row r="785" spans="1:8" x14ac:dyDescent="0.2">
      <c r="A785">
        <v>1974</v>
      </c>
      <c r="B785">
        <v>42500</v>
      </c>
      <c r="C785">
        <v>0.04</v>
      </c>
      <c r="D785">
        <v>0.03</v>
      </c>
      <c r="E785">
        <v>11920</v>
      </c>
      <c r="F785">
        <v>8420</v>
      </c>
      <c r="G785">
        <v>11920</v>
      </c>
      <c r="H785">
        <v>7170</v>
      </c>
    </row>
    <row r="786" spans="1:8" x14ac:dyDescent="0.2">
      <c r="A786">
        <v>1974</v>
      </c>
      <c r="B786">
        <v>47500</v>
      </c>
      <c r="C786">
        <v>0.04</v>
      </c>
      <c r="D786">
        <v>0.03</v>
      </c>
      <c r="E786">
        <v>13330</v>
      </c>
      <c r="F786">
        <v>8910</v>
      </c>
      <c r="G786">
        <v>13330</v>
      </c>
      <c r="H786">
        <v>7660</v>
      </c>
    </row>
    <row r="787" spans="1:8" x14ac:dyDescent="0.2">
      <c r="A787">
        <v>1974</v>
      </c>
      <c r="B787">
        <v>52500</v>
      </c>
      <c r="C787">
        <v>0.04</v>
      </c>
      <c r="D787">
        <v>0.03</v>
      </c>
      <c r="E787">
        <v>14640</v>
      </c>
      <c r="F787">
        <v>9380</v>
      </c>
      <c r="G787">
        <v>14640</v>
      </c>
      <c r="H787">
        <v>8130</v>
      </c>
    </row>
    <row r="788" spans="1:8" x14ac:dyDescent="0.2">
      <c r="A788">
        <v>1974</v>
      </c>
      <c r="B788">
        <v>57500</v>
      </c>
      <c r="C788">
        <v>0.04</v>
      </c>
      <c r="D788">
        <v>0.03</v>
      </c>
      <c r="E788">
        <v>15510</v>
      </c>
      <c r="F788">
        <v>9870</v>
      </c>
      <c r="G788">
        <v>15510</v>
      </c>
      <c r="H788">
        <v>8620</v>
      </c>
    </row>
    <row r="789" spans="1:8" x14ac:dyDescent="0.2">
      <c r="A789">
        <v>1974</v>
      </c>
      <c r="B789">
        <v>62500</v>
      </c>
      <c r="C789">
        <v>0.04</v>
      </c>
      <c r="D789">
        <v>0.03</v>
      </c>
      <c r="E789">
        <v>16010</v>
      </c>
      <c r="F789">
        <v>10340</v>
      </c>
      <c r="G789">
        <v>16010</v>
      </c>
      <c r="H789">
        <v>9090</v>
      </c>
    </row>
    <row r="790" spans="1:8" x14ac:dyDescent="0.2">
      <c r="A790">
        <v>1974</v>
      </c>
      <c r="B790">
        <v>67500</v>
      </c>
      <c r="C790">
        <v>0.04</v>
      </c>
      <c r="D790">
        <v>0.03</v>
      </c>
      <c r="E790">
        <v>16450</v>
      </c>
      <c r="F790">
        <v>10780</v>
      </c>
      <c r="G790">
        <v>16450</v>
      </c>
      <c r="H790">
        <v>9530</v>
      </c>
    </row>
    <row r="791" spans="1:8" x14ac:dyDescent="0.2">
      <c r="A791">
        <v>1974</v>
      </c>
      <c r="B791">
        <v>72500</v>
      </c>
      <c r="C791">
        <v>0.04</v>
      </c>
      <c r="D791">
        <v>0.03</v>
      </c>
      <c r="E791">
        <v>16890</v>
      </c>
      <c r="F791">
        <v>11220</v>
      </c>
      <c r="G791">
        <v>16890</v>
      </c>
      <c r="H791">
        <v>9970</v>
      </c>
    </row>
    <row r="792" spans="1:8" x14ac:dyDescent="0.2">
      <c r="A792">
        <v>1974</v>
      </c>
      <c r="B792">
        <v>77500</v>
      </c>
      <c r="C792">
        <v>0.04</v>
      </c>
      <c r="D792">
        <v>0.03</v>
      </c>
      <c r="E792">
        <v>17340</v>
      </c>
      <c r="F792">
        <v>11670</v>
      </c>
      <c r="G792">
        <v>17340</v>
      </c>
      <c r="H792">
        <v>10420</v>
      </c>
    </row>
    <row r="793" spans="1:8" x14ac:dyDescent="0.2">
      <c r="A793">
        <v>1974</v>
      </c>
      <c r="B793">
        <v>82500</v>
      </c>
      <c r="C793">
        <v>0.04</v>
      </c>
      <c r="D793">
        <v>0.03</v>
      </c>
      <c r="E793">
        <v>17780</v>
      </c>
      <c r="F793">
        <v>12110</v>
      </c>
      <c r="G793">
        <v>17780</v>
      </c>
      <c r="H793">
        <v>10860</v>
      </c>
    </row>
    <row r="794" spans="1:8" x14ac:dyDescent="0.2">
      <c r="A794">
        <v>1974</v>
      </c>
      <c r="B794">
        <v>87500</v>
      </c>
      <c r="C794">
        <v>0.04</v>
      </c>
      <c r="D794">
        <v>0.03</v>
      </c>
      <c r="E794">
        <v>18220</v>
      </c>
      <c r="F794">
        <v>12550</v>
      </c>
      <c r="G794">
        <v>18220</v>
      </c>
      <c r="H794">
        <v>11300</v>
      </c>
    </row>
    <row r="795" spans="1:8" x14ac:dyDescent="0.2">
      <c r="A795">
        <v>1974</v>
      </c>
      <c r="B795">
        <v>92500</v>
      </c>
      <c r="C795">
        <v>0.04</v>
      </c>
      <c r="D795">
        <v>0.03</v>
      </c>
      <c r="E795">
        <v>18670</v>
      </c>
      <c r="F795">
        <v>13000</v>
      </c>
      <c r="G795">
        <v>18670</v>
      </c>
      <c r="H795">
        <v>11750</v>
      </c>
    </row>
    <row r="796" spans="1:8" x14ac:dyDescent="0.2">
      <c r="A796">
        <v>1974</v>
      </c>
      <c r="B796">
        <v>97500</v>
      </c>
      <c r="C796">
        <v>0.04</v>
      </c>
      <c r="D796">
        <v>0.03</v>
      </c>
      <c r="E796">
        <v>19110</v>
      </c>
      <c r="F796">
        <v>13440</v>
      </c>
      <c r="G796">
        <v>19110</v>
      </c>
      <c r="H796">
        <v>12190</v>
      </c>
    </row>
    <row r="797" spans="1:8" x14ac:dyDescent="0.2">
      <c r="A797">
        <v>1974</v>
      </c>
      <c r="B797">
        <v>102500</v>
      </c>
      <c r="C797">
        <v>0.04</v>
      </c>
      <c r="D797">
        <v>0.03</v>
      </c>
      <c r="E797">
        <v>19550</v>
      </c>
      <c r="F797">
        <v>13880</v>
      </c>
      <c r="G797">
        <v>19550</v>
      </c>
      <c r="H797">
        <v>12630</v>
      </c>
    </row>
    <row r="798" spans="1:8" x14ac:dyDescent="0.2">
      <c r="A798">
        <v>1974</v>
      </c>
      <c r="B798">
        <v>107500</v>
      </c>
      <c r="C798">
        <v>0.04</v>
      </c>
      <c r="D798">
        <v>0.03</v>
      </c>
      <c r="E798">
        <v>20000</v>
      </c>
      <c r="F798">
        <v>14330</v>
      </c>
      <c r="G798">
        <v>20000</v>
      </c>
      <c r="H798">
        <v>13080</v>
      </c>
    </row>
    <row r="799" spans="1:8" x14ac:dyDescent="0.2">
      <c r="A799">
        <v>1974</v>
      </c>
      <c r="B799">
        <v>112500</v>
      </c>
      <c r="C799">
        <v>0.04</v>
      </c>
      <c r="D799">
        <v>0.03</v>
      </c>
      <c r="E799">
        <v>20440</v>
      </c>
      <c r="F799">
        <v>14770</v>
      </c>
      <c r="G799">
        <v>20440</v>
      </c>
      <c r="H799">
        <v>13520</v>
      </c>
    </row>
    <row r="800" spans="1:8" x14ac:dyDescent="0.2">
      <c r="A800">
        <v>1974</v>
      </c>
      <c r="B800">
        <v>117500</v>
      </c>
      <c r="C800">
        <v>0.04</v>
      </c>
      <c r="D800">
        <v>0.03</v>
      </c>
      <c r="E800">
        <v>20880</v>
      </c>
      <c r="F800">
        <v>15210</v>
      </c>
      <c r="G800">
        <v>20880</v>
      </c>
      <c r="H800">
        <v>13960</v>
      </c>
    </row>
    <row r="801" spans="1:8" x14ac:dyDescent="0.2">
      <c r="A801">
        <v>1974</v>
      </c>
      <c r="B801">
        <v>122500</v>
      </c>
      <c r="C801">
        <v>0.04</v>
      </c>
      <c r="D801">
        <v>0.03</v>
      </c>
      <c r="E801">
        <v>21330</v>
      </c>
      <c r="F801">
        <v>15660</v>
      </c>
      <c r="G801">
        <v>21330</v>
      </c>
      <c r="H801">
        <v>14410</v>
      </c>
    </row>
    <row r="802" spans="1:8" x14ac:dyDescent="0.2">
      <c r="A802">
        <v>1974</v>
      </c>
      <c r="B802">
        <v>127500</v>
      </c>
      <c r="C802">
        <v>0.04</v>
      </c>
      <c r="D802">
        <v>0.03</v>
      </c>
      <c r="E802">
        <v>21770</v>
      </c>
      <c r="F802">
        <v>16100</v>
      </c>
      <c r="G802">
        <v>21770</v>
      </c>
      <c r="H802">
        <v>14850</v>
      </c>
    </row>
    <row r="803" spans="1:8" x14ac:dyDescent="0.2">
      <c r="A803">
        <v>1974</v>
      </c>
      <c r="B803">
        <v>132500</v>
      </c>
      <c r="C803">
        <v>0.04</v>
      </c>
      <c r="D803">
        <v>0.03</v>
      </c>
      <c r="E803">
        <v>22220</v>
      </c>
      <c r="F803">
        <v>16540</v>
      </c>
      <c r="G803">
        <v>22220</v>
      </c>
      <c r="H803">
        <v>15290</v>
      </c>
    </row>
    <row r="804" spans="1:8" x14ac:dyDescent="0.2">
      <c r="A804">
        <v>1974</v>
      </c>
      <c r="B804">
        <v>137500</v>
      </c>
      <c r="C804">
        <v>0.04</v>
      </c>
      <c r="D804">
        <v>0.03</v>
      </c>
      <c r="E804">
        <v>22660</v>
      </c>
      <c r="F804">
        <v>16990</v>
      </c>
      <c r="G804">
        <v>22660</v>
      </c>
      <c r="H804">
        <v>15740</v>
      </c>
    </row>
    <row r="805" spans="1:8" x14ac:dyDescent="0.2">
      <c r="A805">
        <v>1974</v>
      </c>
      <c r="B805">
        <v>142500</v>
      </c>
      <c r="C805">
        <v>0.04</v>
      </c>
      <c r="D805">
        <v>0.03</v>
      </c>
      <c r="E805">
        <v>23100</v>
      </c>
      <c r="F805">
        <v>17430</v>
      </c>
      <c r="G805">
        <v>23100</v>
      </c>
      <c r="H805">
        <v>16180</v>
      </c>
    </row>
    <row r="806" spans="1:8" x14ac:dyDescent="0.2">
      <c r="A806">
        <v>1974</v>
      </c>
      <c r="B806">
        <v>147500</v>
      </c>
      <c r="C806">
        <v>0.04</v>
      </c>
      <c r="D806">
        <v>0.03</v>
      </c>
      <c r="E806">
        <v>23550</v>
      </c>
      <c r="F806">
        <v>17880</v>
      </c>
      <c r="G806">
        <v>23550</v>
      </c>
      <c r="H806">
        <v>16630</v>
      </c>
    </row>
    <row r="807" spans="1:8" x14ac:dyDescent="0.2">
      <c r="A807">
        <v>1974</v>
      </c>
      <c r="B807">
        <v>200000</v>
      </c>
      <c r="C807">
        <v>0.04</v>
      </c>
      <c r="D807">
        <v>0.03</v>
      </c>
      <c r="E807">
        <v>28200</v>
      </c>
      <c r="F807">
        <v>22530</v>
      </c>
      <c r="G807">
        <v>28200</v>
      </c>
      <c r="H807">
        <v>21280</v>
      </c>
    </row>
    <row r="808" spans="1:8" x14ac:dyDescent="0.2">
      <c r="A808">
        <v>1969</v>
      </c>
      <c r="B808">
        <v>2500</v>
      </c>
      <c r="C808">
        <v>0.04</v>
      </c>
      <c r="D808">
        <v>0.03</v>
      </c>
      <c r="E808">
        <v>500</v>
      </c>
      <c r="F808">
        <v>420</v>
      </c>
      <c r="G808">
        <v>500</v>
      </c>
      <c r="H808">
        <v>350</v>
      </c>
    </row>
    <row r="809" spans="1:8" x14ac:dyDescent="0.2">
      <c r="A809">
        <v>1969</v>
      </c>
      <c r="B809">
        <v>7500</v>
      </c>
      <c r="C809">
        <v>0.04</v>
      </c>
      <c r="D809">
        <v>0.03</v>
      </c>
      <c r="E809">
        <v>1510</v>
      </c>
      <c r="F809">
        <v>1280</v>
      </c>
      <c r="G809">
        <v>1510</v>
      </c>
      <c r="H809">
        <v>1060</v>
      </c>
    </row>
    <row r="810" spans="1:8" x14ac:dyDescent="0.2">
      <c r="A810">
        <v>1969</v>
      </c>
      <c r="B810">
        <v>12500</v>
      </c>
      <c r="C810">
        <v>0.04</v>
      </c>
      <c r="D810">
        <v>0.03</v>
      </c>
      <c r="E810">
        <v>2540</v>
      </c>
      <c r="F810">
        <v>2150</v>
      </c>
      <c r="G810">
        <v>2540</v>
      </c>
      <c r="H810">
        <v>1790</v>
      </c>
    </row>
    <row r="811" spans="1:8" x14ac:dyDescent="0.2">
      <c r="A811">
        <v>1969</v>
      </c>
      <c r="B811">
        <v>17500</v>
      </c>
      <c r="C811">
        <v>0.04</v>
      </c>
      <c r="D811">
        <v>0.03</v>
      </c>
      <c r="E811">
        <v>3550</v>
      </c>
      <c r="F811">
        <v>3000</v>
      </c>
      <c r="G811">
        <v>3550</v>
      </c>
      <c r="H811">
        <v>2500</v>
      </c>
    </row>
    <row r="812" spans="1:8" x14ac:dyDescent="0.2">
      <c r="A812">
        <v>1969</v>
      </c>
      <c r="B812">
        <v>22500</v>
      </c>
      <c r="C812">
        <v>0.04</v>
      </c>
      <c r="D812">
        <v>0.03</v>
      </c>
      <c r="E812">
        <v>4570</v>
      </c>
      <c r="F812">
        <v>3870</v>
      </c>
      <c r="G812">
        <v>4570</v>
      </c>
      <c r="H812">
        <v>3230</v>
      </c>
    </row>
    <row r="813" spans="1:8" x14ac:dyDescent="0.2">
      <c r="A813">
        <v>1969</v>
      </c>
      <c r="B813">
        <v>27500</v>
      </c>
      <c r="C813">
        <v>0.04</v>
      </c>
      <c r="D813">
        <v>0.03</v>
      </c>
      <c r="E813">
        <v>5600</v>
      </c>
      <c r="F813">
        <v>4740</v>
      </c>
      <c r="G813">
        <v>5600</v>
      </c>
      <c r="H813">
        <v>3960</v>
      </c>
    </row>
    <row r="814" spans="1:8" x14ac:dyDescent="0.2">
      <c r="A814">
        <v>1969</v>
      </c>
      <c r="B814">
        <v>32500</v>
      </c>
      <c r="C814">
        <v>0.04</v>
      </c>
      <c r="D814">
        <v>0.03</v>
      </c>
      <c r="E814">
        <v>6610</v>
      </c>
      <c r="F814">
        <v>5540</v>
      </c>
      <c r="G814">
        <v>6610</v>
      </c>
      <c r="H814">
        <v>4630</v>
      </c>
    </row>
    <row r="815" spans="1:8" x14ac:dyDescent="0.2">
      <c r="A815">
        <v>1969</v>
      </c>
      <c r="B815">
        <v>37500</v>
      </c>
      <c r="C815">
        <v>0.04</v>
      </c>
      <c r="D815">
        <v>0.03</v>
      </c>
      <c r="E815">
        <v>7630</v>
      </c>
      <c r="F815">
        <v>6070</v>
      </c>
      <c r="G815">
        <v>7630</v>
      </c>
      <c r="H815">
        <v>5110</v>
      </c>
    </row>
    <row r="816" spans="1:8" x14ac:dyDescent="0.2">
      <c r="A816">
        <v>1969</v>
      </c>
      <c r="B816">
        <v>42500</v>
      </c>
      <c r="C816">
        <v>0.04</v>
      </c>
      <c r="D816">
        <v>0.03</v>
      </c>
      <c r="E816">
        <v>8650</v>
      </c>
      <c r="F816">
        <v>6430</v>
      </c>
      <c r="G816">
        <v>8650</v>
      </c>
      <c r="H816">
        <v>5470</v>
      </c>
    </row>
    <row r="817" spans="1:8" x14ac:dyDescent="0.2">
      <c r="A817">
        <v>1969</v>
      </c>
      <c r="B817">
        <v>47500</v>
      </c>
      <c r="C817">
        <v>0.04</v>
      </c>
      <c r="D817">
        <v>0.03</v>
      </c>
      <c r="E817">
        <v>9670</v>
      </c>
      <c r="F817">
        <v>6790</v>
      </c>
      <c r="G817">
        <v>9670</v>
      </c>
      <c r="H817">
        <v>5830</v>
      </c>
    </row>
    <row r="818" spans="1:8" x14ac:dyDescent="0.2">
      <c r="A818">
        <v>1969</v>
      </c>
      <c r="B818">
        <v>52500</v>
      </c>
      <c r="C818">
        <v>0.04</v>
      </c>
      <c r="D818">
        <v>0.03</v>
      </c>
      <c r="E818">
        <v>10680</v>
      </c>
      <c r="F818">
        <v>7150</v>
      </c>
      <c r="G818">
        <v>10680</v>
      </c>
      <c r="H818">
        <v>6190</v>
      </c>
    </row>
    <row r="819" spans="1:8" x14ac:dyDescent="0.2">
      <c r="A819">
        <v>1969</v>
      </c>
      <c r="B819">
        <v>57500</v>
      </c>
      <c r="C819">
        <v>0.04</v>
      </c>
      <c r="D819">
        <v>0.03</v>
      </c>
      <c r="E819">
        <v>11440</v>
      </c>
      <c r="F819">
        <v>7510</v>
      </c>
      <c r="G819">
        <v>11440</v>
      </c>
      <c r="H819">
        <v>6550</v>
      </c>
    </row>
    <row r="820" spans="1:8" x14ac:dyDescent="0.2">
      <c r="A820">
        <v>1969</v>
      </c>
      <c r="B820">
        <v>62500</v>
      </c>
      <c r="C820">
        <v>0.04</v>
      </c>
      <c r="D820">
        <v>0.03</v>
      </c>
      <c r="E820">
        <v>11800</v>
      </c>
      <c r="F820">
        <v>7840</v>
      </c>
      <c r="G820">
        <v>11800</v>
      </c>
      <c r="H820">
        <v>6880</v>
      </c>
    </row>
    <row r="821" spans="1:8" x14ac:dyDescent="0.2">
      <c r="A821">
        <v>1969</v>
      </c>
      <c r="B821">
        <v>67500</v>
      </c>
      <c r="C821">
        <v>0.04</v>
      </c>
      <c r="D821">
        <v>0.03</v>
      </c>
      <c r="E821">
        <v>12120</v>
      </c>
      <c r="F821">
        <v>8160</v>
      </c>
      <c r="G821">
        <v>12120</v>
      </c>
      <c r="H821">
        <v>7200</v>
      </c>
    </row>
    <row r="822" spans="1:8" x14ac:dyDescent="0.2">
      <c r="A822">
        <v>1969</v>
      </c>
      <c r="B822">
        <v>72500</v>
      </c>
      <c r="C822">
        <v>0.04</v>
      </c>
      <c r="D822">
        <v>0.03</v>
      </c>
      <c r="E822">
        <v>12430</v>
      </c>
      <c r="F822">
        <v>8470</v>
      </c>
      <c r="G822">
        <v>12430</v>
      </c>
      <c r="H822">
        <v>7510</v>
      </c>
    </row>
    <row r="823" spans="1:8" x14ac:dyDescent="0.2">
      <c r="A823">
        <v>1969</v>
      </c>
      <c r="B823">
        <v>77500</v>
      </c>
      <c r="C823">
        <v>0.04</v>
      </c>
      <c r="D823">
        <v>0.03</v>
      </c>
      <c r="E823">
        <v>12750</v>
      </c>
      <c r="F823">
        <v>8790</v>
      </c>
      <c r="G823">
        <v>12750</v>
      </c>
      <c r="H823">
        <v>7830</v>
      </c>
    </row>
    <row r="824" spans="1:8" x14ac:dyDescent="0.2">
      <c r="A824">
        <v>1969</v>
      </c>
      <c r="B824">
        <v>82500</v>
      </c>
      <c r="C824">
        <v>0.04</v>
      </c>
      <c r="D824">
        <v>0.03</v>
      </c>
      <c r="E824">
        <v>13060</v>
      </c>
      <c r="F824">
        <v>9100</v>
      </c>
      <c r="G824">
        <v>13060</v>
      </c>
      <c r="H824">
        <v>8140</v>
      </c>
    </row>
    <row r="825" spans="1:8" x14ac:dyDescent="0.2">
      <c r="A825">
        <v>1969</v>
      </c>
      <c r="B825">
        <v>87500</v>
      </c>
      <c r="C825">
        <v>0.04</v>
      </c>
      <c r="D825">
        <v>0.03</v>
      </c>
      <c r="E825">
        <v>13380</v>
      </c>
      <c r="F825">
        <v>9420</v>
      </c>
      <c r="G825">
        <v>13380</v>
      </c>
      <c r="H825">
        <v>8460</v>
      </c>
    </row>
    <row r="826" spans="1:8" x14ac:dyDescent="0.2">
      <c r="A826">
        <v>1969</v>
      </c>
      <c r="B826">
        <v>92500</v>
      </c>
      <c r="C826">
        <v>0.04</v>
      </c>
      <c r="D826">
        <v>0.03</v>
      </c>
      <c r="E826">
        <v>13690</v>
      </c>
      <c r="F826">
        <v>9730</v>
      </c>
      <c r="G826">
        <v>13690</v>
      </c>
      <c r="H826">
        <v>8770</v>
      </c>
    </row>
    <row r="827" spans="1:8" x14ac:dyDescent="0.2">
      <c r="A827">
        <v>1969</v>
      </c>
      <c r="B827">
        <v>97500</v>
      </c>
      <c r="C827">
        <v>0.04</v>
      </c>
      <c r="D827">
        <v>0.03</v>
      </c>
      <c r="E827">
        <v>14010</v>
      </c>
      <c r="F827">
        <v>10050</v>
      </c>
      <c r="G827">
        <v>14010</v>
      </c>
      <c r="H827">
        <v>9090</v>
      </c>
    </row>
    <row r="828" spans="1:8" x14ac:dyDescent="0.2">
      <c r="A828">
        <v>1969</v>
      </c>
      <c r="B828">
        <v>102500</v>
      </c>
      <c r="C828">
        <v>0.04</v>
      </c>
      <c r="D828">
        <v>0.03</v>
      </c>
      <c r="E828">
        <v>14320</v>
      </c>
      <c r="F828">
        <v>10360</v>
      </c>
      <c r="G828">
        <v>14320</v>
      </c>
      <c r="H828">
        <v>9400</v>
      </c>
    </row>
    <row r="829" spans="1:8" x14ac:dyDescent="0.2">
      <c r="A829">
        <v>1969</v>
      </c>
      <c r="B829">
        <v>107500</v>
      </c>
      <c r="C829">
        <v>0.04</v>
      </c>
      <c r="D829">
        <v>0.03</v>
      </c>
      <c r="E829">
        <v>14640</v>
      </c>
      <c r="F829">
        <v>10680</v>
      </c>
      <c r="G829">
        <v>14640</v>
      </c>
      <c r="H829">
        <v>9720</v>
      </c>
    </row>
    <row r="830" spans="1:8" x14ac:dyDescent="0.2">
      <c r="A830">
        <v>1969</v>
      </c>
      <c r="B830">
        <v>112500</v>
      </c>
      <c r="C830">
        <v>0.04</v>
      </c>
      <c r="D830">
        <v>0.03</v>
      </c>
      <c r="E830">
        <v>14950</v>
      </c>
      <c r="F830">
        <v>10990</v>
      </c>
      <c r="G830">
        <v>14950</v>
      </c>
      <c r="H830">
        <v>10030</v>
      </c>
    </row>
    <row r="831" spans="1:8" x14ac:dyDescent="0.2">
      <c r="A831">
        <v>1969</v>
      </c>
      <c r="B831">
        <v>117500</v>
      </c>
      <c r="C831">
        <v>0.04</v>
      </c>
      <c r="D831">
        <v>0.03</v>
      </c>
      <c r="E831">
        <v>15270</v>
      </c>
      <c r="F831">
        <v>11310</v>
      </c>
      <c r="G831">
        <v>15270</v>
      </c>
      <c r="H831">
        <v>10350</v>
      </c>
    </row>
    <row r="832" spans="1:8" x14ac:dyDescent="0.2">
      <c r="A832">
        <v>1969</v>
      </c>
      <c r="B832">
        <v>122500</v>
      </c>
      <c r="C832">
        <v>0.04</v>
      </c>
      <c r="D832">
        <v>0.03</v>
      </c>
      <c r="E832">
        <v>15580</v>
      </c>
      <c r="F832">
        <v>11620</v>
      </c>
      <c r="G832">
        <v>15580</v>
      </c>
      <c r="H832">
        <v>10660</v>
      </c>
    </row>
    <row r="833" spans="1:8" x14ac:dyDescent="0.2">
      <c r="A833">
        <v>1969</v>
      </c>
      <c r="B833">
        <v>127500</v>
      </c>
      <c r="C833">
        <v>0.04</v>
      </c>
      <c r="D833">
        <v>0.03</v>
      </c>
      <c r="E833">
        <v>15900</v>
      </c>
      <c r="F833">
        <v>11940</v>
      </c>
      <c r="G833">
        <v>15900</v>
      </c>
      <c r="H833">
        <v>10980</v>
      </c>
    </row>
    <row r="834" spans="1:8" x14ac:dyDescent="0.2">
      <c r="A834">
        <v>1969</v>
      </c>
      <c r="B834">
        <v>132500</v>
      </c>
      <c r="C834">
        <v>0.04</v>
      </c>
      <c r="D834">
        <v>0.03</v>
      </c>
      <c r="E834">
        <v>16210</v>
      </c>
      <c r="F834">
        <v>12250</v>
      </c>
      <c r="G834">
        <v>16210</v>
      </c>
      <c r="H834">
        <v>11290</v>
      </c>
    </row>
    <row r="835" spans="1:8" x14ac:dyDescent="0.2">
      <c r="A835">
        <v>1969</v>
      </c>
      <c r="B835">
        <v>137500</v>
      </c>
      <c r="C835">
        <v>0.04</v>
      </c>
      <c r="D835">
        <v>0.03</v>
      </c>
      <c r="E835">
        <v>16530</v>
      </c>
      <c r="F835">
        <v>12570</v>
      </c>
      <c r="G835">
        <v>16530</v>
      </c>
      <c r="H835">
        <v>11610</v>
      </c>
    </row>
    <row r="836" spans="1:8" x14ac:dyDescent="0.2">
      <c r="A836">
        <v>1969</v>
      </c>
      <c r="B836">
        <v>142500</v>
      </c>
      <c r="C836">
        <v>0.04</v>
      </c>
      <c r="D836">
        <v>0.03</v>
      </c>
      <c r="E836">
        <v>16840</v>
      </c>
      <c r="F836">
        <v>12880</v>
      </c>
      <c r="G836">
        <v>16840</v>
      </c>
      <c r="H836">
        <v>11920</v>
      </c>
    </row>
    <row r="837" spans="1:8" x14ac:dyDescent="0.2">
      <c r="A837">
        <v>1969</v>
      </c>
      <c r="B837">
        <v>147500</v>
      </c>
      <c r="C837">
        <v>0.04</v>
      </c>
      <c r="D837">
        <v>0.03</v>
      </c>
      <c r="E837">
        <v>17160</v>
      </c>
      <c r="F837">
        <v>13200</v>
      </c>
      <c r="G837">
        <v>17160</v>
      </c>
      <c r="H837">
        <v>12240</v>
      </c>
    </row>
    <row r="838" spans="1:8" x14ac:dyDescent="0.2">
      <c r="A838">
        <v>1969</v>
      </c>
      <c r="B838">
        <v>200000</v>
      </c>
      <c r="C838">
        <v>0.04</v>
      </c>
      <c r="D838">
        <v>0.03</v>
      </c>
      <c r="E838">
        <v>20470</v>
      </c>
      <c r="F838">
        <v>16510</v>
      </c>
      <c r="G838">
        <v>20470</v>
      </c>
      <c r="H838">
        <v>15550</v>
      </c>
    </row>
    <row r="839" spans="1:8" x14ac:dyDescent="0.2">
      <c r="A839">
        <v>1964</v>
      </c>
      <c r="B839">
        <v>2500</v>
      </c>
      <c r="C839">
        <v>0.04</v>
      </c>
      <c r="D839">
        <v>0.03</v>
      </c>
      <c r="E839">
        <v>320</v>
      </c>
      <c r="F839">
        <v>280</v>
      </c>
      <c r="G839">
        <v>320</v>
      </c>
      <c r="H839">
        <v>230</v>
      </c>
    </row>
    <row r="840" spans="1:8" x14ac:dyDescent="0.2">
      <c r="A840">
        <v>1964</v>
      </c>
      <c r="B840">
        <v>7500</v>
      </c>
      <c r="C840">
        <v>0.04</v>
      </c>
      <c r="D840">
        <v>0.03</v>
      </c>
      <c r="E840">
        <v>960</v>
      </c>
      <c r="F840">
        <v>840</v>
      </c>
      <c r="G840">
        <v>960</v>
      </c>
      <c r="H840">
        <v>700</v>
      </c>
    </row>
    <row r="841" spans="1:8" x14ac:dyDescent="0.2">
      <c r="A841">
        <v>1964</v>
      </c>
      <c r="B841">
        <v>12500</v>
      </c>
      <c r="C841">
        <v>0.04</v>
      </c>
      <c r="D841">
        <v>0.03</v>
      </c>
      <c r="E841">
        <v>1620</v>
      </c>
      <c r="F841">
        <v>1410</v>
      </c>
      <c r="G841">
        <v>1620</v>
      </c>
      <c r="H841">
        <v>1180</v>
      </c>
    </row>
    <row r="842" spans="1:8" x14ac:dyDescent="0.2">
      <c r="A842">
        <v>1964</v>
      </c>
      <c r="B842">
        <v>17500</v>
      </c>
      <c r="C842">
        <v>0.04</v>
      </c>
      <c r="D842">
        <v>0.03</v>
      </c>
      <c r="E842">
        <v>2270</v>
      </c>
      <c r="F842">
        <v>1970</v>
      </c>
      <c r="G842">
        <v>2270</v>
      </c>
      <c r="H842">
        <v>1650</v>
      </c>
    </row>
    <row r="843" spans="1:8" x14ac:dyDescent="0.2">
      <c r="A843">
        <v>1964</v>
      </c>
      <c r="B843">
        <v>22500</v>
      </c>
      <c r="C843">
        <v>0.04</v>
      </c>
      <c r="D843">
        <v>0.03</v>
      </c>
      <c r="E843">
        <v>2920</v>
      </c>
      <c r="F843">
        <v>2540</v>
      </c>
      <c r="G843">
        <v>2920</v>
      </c>
      <c r="H843">
        <v>2140</v>
      </c>
    </row>
    <row r="844" spans="1:8" x14ac:dyDescent="0.2">
      <c r="A844">
        <v>1964</v>
      </c>
      <c r="B844">
        <v>27500</v>
      </c>
      <c r="C844">
        <v>0.04</v>
      </c>
      <c r="D844">
        <v>0.03</v>
      </c>
      <c r="E844">
        <v>3580</v>
      </c>
      <c r="F844">
        <v>3110</v>
      </c>
      <c r="G844">
        <v>3580</v>
      </c>
      <c r="H844">
        <v>2620</v>
      </c>
    </row>
    <row r="845" spans="1:8" x14ac:dyDescent="0.2">
      <c r="A845">
        <v>1964</v>
      </c>
      <c r="B845">
        <v>32500</v>
      </c>
      <c r="C845">
        <v>0.04</v>
      </c>
      <c r="D845">
        <v>0.03</v>
      </c>
      <c r="E845">
        <v>4220</v>
      </c>
      <c r="F845">
        <v>3670</v>
      </c>
      <c r="G845">
        <v>4220</v>
      </c>
      <c r="H845">
        <v>3090</v>
      </c>
    </row>
    <row r="846" spans="1:8" x14ac:dyDescent="0.2">
      <c r="A846">
        <v>1964</v>
      </c>
      <c r="B846">
        <v>37500</v>
      </c>
      <c r="C846">
        <v>0.04</v>
      </c>
      <c r="D846">
        <v>0.03</v>
      </c>
      <c r="E846">
        <v>4880</v>
      </c>
      <c r="F846">
        <v>4110</v>
      </c>
      <c r="G846">
        <v>4880</v>
      </c>
      <c r="H846">
        <v>3470</v>
      </c>
    </row>
    <row r="847" spans="1:8" x14ac:dyDescent="0.2">
      <c r="A847">
        <v>1964</v>
      </c>
      <c r="B847">
        <v>42500</v>
      </c>
      <c r="C847">
        <v>0.04</v>
      </c>
      <c r="D847">
        <v>0.03</v>
      </c>
      <c r="E847">
        <v>5530</v>
      </c>
      <c r="F847">
        <v>4350</v>
      </c>
      <c r="G847">
        <v>5530</v>
      </c>
      <c r="H847">
        <v>3710</v>
      </c>
    </row>
    <row r="848" spans="1:8" x14ac:dyDescent="0.2">
      <c r="A848">
        <v>1964</v>
      </c>
      <c r="B848">
        <v>47500</v>
      </c>
      <c r="C848">
        <v>0.04</v>
      </c>
      <c r="D848">
        <v>0.03</v>
      </c>
      <c r="E848">
        <v>6180</v>
      </c>
      <c r="F848">
        <v>4600</v>
      </c>
      <c r="G848">
        <v>6180</v>
      </c>
      <c r="H848">
        <v>3960</v>
      </c>
    </row>
    <row r="849" spans="1:8" x14ac:dyDescent="0.2">
      <c r="A849">
        <v>1964</v>
      </c>
      <c r="B849">
        <v>52500</v>
      </c>
      <c r="C849">
        <v>0.04</v>
      </c>
      <c r="D849">
        <v>0.03</v>
      </c>
      <c r="E849">
        <v>6830</v>
      </c>
      <c r="F849">
        <v>4840</v>
      </c>
      <c r="G849">
        <v>6830</v>
      </c>
      <c r="H849">
        <v>4200</v>
      </c>
    </row>
    <row r="850" spans="1:8" x14ac:dyDescent="0.2">
      <c r="A850">
        <v>1964</v>
      </c>
      <c r="B850">
        <v>57500</v>
      </c>
      <c r="C850">
        <v>0.04</v>
      </c>
      <c r="D850">
        <v>0.03</v>
      </c>
      <c r="E850">
        <v>7410</v>
      </c>
      <c r="F850">
        <v>5080</v>
      </c>
      <c r="G850">
        <v>7410</v>
      </c>
      <c r="H850">
        <v>4440</v>
      </c>
    </row>
    <row r="851" spans="1:8" x14ac:dyDescent="0.2">
      <c r="A851">
        <v>1964</v>
      </c>
      <c r="B851">
        <v>62500</v>
      </c>
      <c r="C851">
        <v>0.04</v>
      </c>
      <c r="D851">
        <v>0.03</v>
      </c>
      <c r="E851">
        <v>7660</v>
      </c>
      <c r="F851">
        <v>5300</v>
      </c>
      <c r="G851">
        <v>7660</v>
      </c>
      <c r="H851">
        <v>4660</v>
      </c>
    </row>
    <row r="852" spans="1:8" x14ac:dyDescent="0.2">
      <c r="A852">
        <v>1964</v>
      </c>
      <c r="B852">
        <v>67500</v>
      </c>
      <c r="C852">
        <v>0.04</v>
      </c>
      <c r="D852">
        <v>0.03</v>
      </c>
      <c r="E852">
        <v>7860</v>
      </c>
      <c r="F852">
        <v>5500</v>
      </c>
      <c r="G852">
        <v>7860</v>
      </c>
      <c r="H852">
        <v>4860</v>
      </c>
    </row>
    <row r="853" spans="1:8" x14ac:dyDescent="0.2">
      <c r="A853">
        <v>1964</v>
      </c>
      <c r="B853">
        <v>72500</v>
      </c>
      <c r="C853">
        <v>0.04</v>
      </c>
      <c r="D853">
        <v>0.03</v>
      </c>
      <c r="E853">
        <v>8060</v>
      </c>
      <c r="F853">
        <v>5690</v>
      </c>
      <c r="G853">
        <v>8060</v>
      </c>
      <c r="H853">
        <v>5050</v>
      </c>
    </row>
    <row r="854" spans="1:8" x14ac:dyDescent="0.2">
      <c r="A854">
        <v>1964</v>
      </c>
      <c r="B854">
        <v>77500</v>
      </c>
      <c r="C854">
        <v>0.04</v>
      </c>
      <c r="D854">
        <v>0.03</v>
      </c>
      <c r="E854">
        <v>8260</v>
      </c>
      <c r="F854">
        <v>5890</v>
      </c>
      <c r="G854">
        <v>8260</v>
      </c>
      <c r="H854">
        <v>5250</v>
      </c>
    </row>
    <row r="855" spans="1:8" x14ac:dyDescent="0.2">
      <c r="A855">
        <v>1964</v>
      </c>
      <c r="B855">
        <v>82500</v>
      </c>
      <c r="C855">
        <v>0.04</v>
      </c>
      <c r="D855">
        <v>0.03</v>
      </c>
      <c r="E855">
        <v>8450</v>
      </c>
      <c r="F855">
        <v>6090</v>
      </c>
      <c r="G855">
        <v>8450</v>
      </c>
      <c r="H855">
        <v>5450</v>
      </c>
    </row>
    <row r="856" spans="1:8" x14ac:dyDescent="0.2">
      <c r="A856">
        <v>1964</v>
      </c>
      <c r="B856">
        <v>87500</v>
      </c>
      <c r="C856">
        <v>0.04</v>
      </c>
      <c r="D856">
        <v>0.03</v>
      </c>
      <c r="E856">
        <v>8650</v>
      </c>
      <c r="F856">
        <v>6290</v>
      </c>
      <c r="G856">
        <v>8650</v>
      </c>
      <c r="H856">
        <v>5650</v>
      </c>
    </row>
    <row r="857" spans="1:8" x14ac:dyDescent="0.2">
      <c r="A857">
        <v>1964</v>
      </c>
      <c r="B857">
        <v>92500</v>
      </c>
      <c r="C857">
        <v>0.04</v>
      </c>
      <c r="D857">
        <v>0.03</v>
      </c>
      <c r="E857">
        <v>8850</v>
      </c>
      <c r="F857">
        <v>6490</v>
      </c>
      <c r="G857">
        <v>8850</v>
      </c>
      <c r="H857">
        <v>5850</v>
      </c>
    </row>
    <row r="858" spans="1:8" x14ac:dyDescent="0.2">
      <c r="A858">
        <v>1964</v>
      </c>
      <c r="B858">
        <v>97500</v>
      </c>
      <c r="C858">
        <v>0.04</v>
      </c>
      <c r="D858">
        <v>0.03</v>
      </c>
      <c r="E858">
        <v>9050</v>
      </c>
      <c r="F858">
        <v>6680</v>
      </c>
      <c r="G858">
        <v>9050</v>
      </c>
      <c r="H858">
        <v>6040</v>
      </c>
    </row>
    <row r="859" spans="1:8" x14ac:dyDescent="0.2">
      <c r="A859">
        <v>1964</v>
      </c>
      <c r="B859">
        <v>102500</v>
      </c>
      <c r="C859">
        <v>0.04</v>
      </c>
      <c r="D859">
        <v>0.03</v>
      </c>
      <c r="E859">
        <v>9240</v>
      </c>
      <c r="F859">
        <v>6880</v>
      </c>
      <c r="G859">
        <v>9240</v>
      </c>
      <c r="H859">
        <v>6240</v>
      </c>
    </row>
    <row r="860" spans="1:8" x14ac:dyDescent="0.2">
      <c r="A860">
        <v>1964</v>
      </c>
      <c r="B860">
        <v>107500</v>
      </c>
      <c r="C860">
        <v>0.04</v>
      </c>
      <c r="D860">
        <v>0.03</v>
      </c>
      <c r="E860">
        <v>9440</v>
      </c>
      <c r="F860">
        <v>7080</v>
      </c>
      <c r="G860">
        <v>9440</v>
      </c>
      <c r="H860">
        <v>6440</v>
      </c>
    </row>
    <row r="861" spans="1:8" x14ac:dyDescent="0.2">
      <c r="A861">
        <v>1964</v>
      </c>
      <c r="B861">
        <v>112500</v>
      </c>
      <c r="C861">
        <v>0.04</v>
      </c>
      <c r="D861">
        <v>0.03</v>
      </c>
      <c r="E861">
        <v>9640</v>
      </c>
      <c r="F861">
        <v>7280</v>
      </c>
      <c r="G861">
        <v>9640</v>
      </c>
      <c r="H861">
        <v>6640</v>
      </c>
    </row>
    <row r="862" spans="1:8" x14ac:dyDescent="0.2">
      <c r="A862">
        <v>1964</v>
      </c>
      <c r="B862">
        <v>117500</v>
      </c>
      <c r="C862">
        <v>0.04</v>
      </c>
      <c r="D862">
        <v>0.03</v>
      </c>
      <c r="E862">
        <v>9840</v>
      </c>
      <c r="F862">
        <v>7470</v>
      </c>
      <c r="G862">
        <v>9840</v>
      </c>
      <c r="H862">
        <v>6830</v>
      </c>
    </row>
    <row r="863" spans="1:8" x14ac:dyDescent="0.2">
      <c r="A863">
        <v>1964</v>
      </c>
      <c r="B863">
        <v>122500</v>
      </c>
      <c r="C863">
        <v>0.04</v>
      </c>
      <c r="D863">
        <v>0.03</v>
      </c>
      <c r="E863">
        <v>10040</v>
      </c>
      <c r="F863">
        <v>7670</v>
      </c>
      <c r="G863">
        <v>10040</v>
      </c>
      <c r="H863">
        <v>7030</v>
      </c>
    </row>
    <row r="864" spans="1:8" x14ac:dyDescent="0.2">
      <c r="A864">
        <v>1964</v>
      </c>
      <c r="B864">
        <v>127500</v>
      </c>
      <c r="C864">
        <v>0.04</v>
      </c>
      <c r="D864">
        <v>0.03</v>
      </c>
      <c r="E864">
        <v>10230</v>
      </c>
      <c r="F864">
        <v>7870</v>
      </c>
      <c r="G864">
        <v>10230</v>
      </c>
      <c r="H864">
        <v>7230</v>
      </c>
    </row>
    <row r="865" spans="1:8" x14ac:dyDescent="0.2">
      <c r="A865">
        <v>1964</v>
      </c>
      <c r="B865">
        <v>132500</v>
      </c>
      <c r="C865">
        <v>0.04</v>
      </c>
      <c r="D865">
        <v>0.03</v>
      </c>
      <c r="E865">
        <v>10430</v>
      </c>
      <c r="F865">
        <v>8070</v>
      </c>
      <c r="G865">
        <v>10430</v>
      </c>
      <c r="H865">
        <v>7430</v>
      </c>
    </row>
    <row r="866" spans="1:8" x14ac:dyDescent="0.2">
      <c r="A866">
        <v>1964</v>
      </c>
      <c r="B866">
        <v>137500</v>
      </c>
      <c r="C866">
        <v>0.04</v>
      </c>
      <c r="D866">
        <v>0.03</v>
      </c>
      <c r="E866">
        <v>10630</v>
      </c>
      <c r="F866">
        <v>8270</v>
      </c>
      <c r="G866">
        <v>10630</v>
      </c>
      <c r="H866">
        <v>7630</v>
      </c>
    </row>
    <row r="867" spans="1:8" x14ac:dyDescent="0.2">
      <c r="A867">
        <v>1964</v>
      </c>
      <c r="B867">
        <v>142500</v>
      </c>
      <c r="C867">
        <v>0.04</v>
      </c>
      <c r="D867">
        <v>0.03</v>
      </c>
      <c r="E867">
        <v>10830</v>
      </c>
      <c r="F867">
        <v>8460</v>
      </c>
      <c r="G867">
        <v>10830</v>
      </c>
      <c r="H867">
        <v>7820</v>
      </c>
    </row>
    <row r="868" spans="1:8" x14ac:dyDescent="0.2">
      <c r="A868">
        <v>1964</v>
      </c>
      <c r="B868">
        <v>147500</v>
      </c>
      <c r="C868">
        <v>0.04</v>
      </c>
      <c r="D868">
        <v>0.03</v>
      </c>
      <c r="E868">
        <v>11020</v>
      </c>
      <c r="F868">
        <v>8660</v>
      </c>
      <c r="G868">
        <v>11020</v>
      </c>
      <c r="H868">
        <v>8020</v>
      </c>
    </row>
    <row r="869" spans="1:8" x14ac:dyDescent="0.2">
      <c r="A869">
        <v>1964</v>
      </c>
      <c r="B869">
        <v>200000</v>
      </c>
      <c r="C869">
        <v>0.04</v>
      </c>
      <c r="D869">
        <v>0.03</v>
      </c>
      <c r="E869">
        <v>13100</v>
      </c>
      <c r="F869">
        <v>10740</v>
      </c>
      <c r="G869">
        <v>13100</v>
      </c>
      <c r="H869">
        <v>10100</v>
      </c>
    </row>
    <row r="870" spans="1:8" x14ac:dyDescent="0.2">
      <c r="A870">
        <v>1959</v>
      </c>
      <c r="B870">
        <v>2500</v>
      </c>
      <c r="C870">
        <v>0.04</v>
      </c>
      <c r="D870">
        <v>0.03</v>
      </c>
      <c r="E870">
        <v>140</v>
      </c>
      <c r="F870">
        <v>130</v>
      </c>
      <c r="G870">
        <v>140</v>
      </c>
      <c r="H870">
        <v>110</v>
      </c>
    </row>
    <row r="871" spans="1:8" x14ac:dyDescent="0.2">
      <c r="A871">
        <v>1959</v>
      </c>
      <c r="B871">
        <v>7500</v>
      </c>
      <c r="C871">
        <v>0.04</v>
      </c>
      <c r="D871">
        <v>0.03</v>
      </c>
      <c r="E871">
        <v>440</v>
      </c>
      <c r="F871">
        <v>390</v>
      </c>
      <c r="G871">
        <v>440</v>
      </c>
      <c r="H871">
        <v>330</v>
      </c>
    </row>
    <row r="872" spans="1:8" x14ac:dyDescent="0.2">
      <c r="A872">
        <v>1959</v>
      </c>
      <c r="B872">
        <v>12500</v>
      </c>
      <c r="C872">
        <v>0.04</v>
      </c>
      <c r="D872">
        <v>0.03</v>
      </c>
      <c r="E872">
        <v>750</v>
      </c>
      <c r="F872">
        <v>670</v>
      </c>
      <c r="G872">
        <v>750</v>
      </c>
      <c r="H872">
        <v>570</v>
      </c>
    </row>
    <row r="873" spans="1:8" x14ac:dyDescent="0.2">
      <c r="A873">
        <v>1959</v>
      </c>
      <c r="B873">
        <v>17500</v>
      </c>
      <c r="C873">
        <v>0.04</v>
      </c>
      <c r="D873">
        <v>0.03</v>
      </c>
      <c r="E873">
        <v>1040</v>
      </c>
      <c r="F873">
        <v>940</v>
      </c>
      <c r="G873">
        <v>1040</v>
      </c>
      <c r="H873">
        <v>810</v>
      </c>
    </row>
    <row r="874" spans="1:8" x14ac:dyDescent="0.2">
      <c r="A874">
        <v>1959</v>
      </c>
      <c r="B874">
        <v>22500</v>
      </c>
      <c r="C874">
        <v>0.04</v>
      </c>
      <c r="D874">
        <v>0.03</v>
      </c>
      <c r="E874">
        <v>1350</v>
      </c>
      <c r="F874">
        <v>1210</v>
      </c>
      <c r="G874">
        <v>1350</v>
      </c>
      <c r="H874">
        <v>1040</v>
      </c>
    </row>
    <row r="875" spans="1:8" x14ac:dyDescent="0.2">
      <c r="A875">
        <v>1959</v>
      </c>
      <c r="B875">
        <v>27500</v>
      </c>
      <c r="C875">
        <v>0.04</v>
      </c>
      <c r="D875">
        <v>0.03</v>
      </c>
      <c r="E875">
        <v>1650</v>
      </c>
      <c r="F875">
        <v>1490</v>
      </c>
      <c r="G875">
        <v>1650</v>
      </c>
      <c r="H875">
        <v>1280</v>
      </c>
    </row>
    <row r="876" spans="1:8" x14ac:dyDescent="0.2">
      <c r="A876">
        <v>1959</v>
      </c>
      <c r="B876">
        <v>32500</v>
      </c>
      <c r="C876">
        <v>0.04</v>
      </c>
      <c r="D876">
        <v>0.03</v>
      </c>
      <c r="E876">
        <v>1950</v>
      </c>
      <c r="F876">
        <v>1760</v>
      </c>
      <c r="G876">
        <v>1950</v>
      </c>
      <c r="H876">
        <v>1520</v>
      </c>
    </row>
    <row r="877" spans="1:8" x14ac:dyDescent="0.2">
      <c r="A877">
        <v>1959</v>
      </c>
      <c r="B877">
        <v>37500</v>
      </c>
      <c r="C877">
        <v>0.04</v>
      </c>
      <c r="D877">
        <v>0.03</v>
      </c>
      <c r="E877">
        <v>2260</v>
      </c>
      <c r="F877">
        <v>2020</v>
      </c>
      <c r="G877">
        <v>2260</v>
      </c>
      <c r="H877">
        <v>1740</v>
      </c>
    </row>
    <row r="878" spans="1:8" x14ac:dyDescent="0.2">
      <c r="A878">
        <v>1959</v>
      </c>
      <c r="B878">
        <v>42500</v>
      </c>
      <c r="C878">
        <v>0.04</v>
      </c>
      <c r="D878">
        <v>0.03</v>
      </c>
      <c r="E878">
        <v>2550</v>
      </c>
      <c r="F878">
        <v>2160</v>
      </c>
      <c r="G878">
        <v>2550</v>
      </c>
      <c r="H878">
        <v>1880</v>
      </c>
    </row>
    <row r="879" spans="1:8" x14ac:dyDescent="0.2">
      <c r="A879">
        <v>1959</v>
      </c>
      <c r="B879">
        <v>47500</v>
      </c>
      <c r="C879">
        <v>0.04</v>
      </c>
      <c r="D879">
        <v>0.03</v>
      </c>
      <c r="E879">
        <v>2860</v>
      </c>
      <c r="F879">
        <v>2300</v>
      </c>
      <c r="G879">
        <v>2860</v>
      </c>
      <c r="H879">
        <v>2020</v>
      </c>
    </row>
    <row r="880" spans="1:8" x14ac:dyDescent="0.2">
      <c r="A880">
        <v>1959</v>
      </c>
      <c r="B880">
        <v>52500</v>
      </c>
      <c r="C880">
        <v>0.04</v>
      </c>
      <c r="D880">
        <v>0.03</v>
      </c>
      <c r="E880">
        <v>3150</v>
      </c>
      <c r="F880">
        <v>2430</v>
      </c>
      <c r="G880">
        <v>3150</v>
      </c>
      <c r="H880">
        <v>2150</v>
      </c>
    </row>
    <row r="881" spans="1:8" x14ac:dyDescent="0.2">
      <c r="A881">
        <v>1959</v>
      </c>
      <c r="B881">
        <v>57500</v>
      </c>
      <c r="C881">
        <v>0.04</v>
      </c>
      <c r="D881">
        <v>0.03</v>
      </c>
      <c r="E881">
        <v>3460</v>
      </c>
      <c r="F881">
        <v>2570</v>
      </c>
      <c r="G881">
        <v>3460</v>
      </c>
      <c r="H881">
        <v>2290</v>
      </c>
    </row>
    <row r="882" spans="1:8" x14ac:dyDescent="0.2">
      <c r="A882">
        <v>1959</v>
      </c>
      <c r="B882">
        <v>62500</v>
      </c>
      <c r="C882">
        <v>0.04</v>
      </c>
      <c r="D882">
        <v>0.03</v>
      </c>
      <c r="E882">
        <v>3600</v>
      </c>
      <c r="F882">
        <v>2680</v>
      </c>
      <c r="G882">
        <v>3600</v>
      </c>
      <c r="H882">
        <v>2400</v>
      </c>
    </row>
    <row r="883" spans="1:8" x14ac:dyDescent="0.2">
      <c r="A883">
        <v>1959</v>
      </c>
      <c r="B883">
        <v>67500</v>
      </c>
      <c r="C883">
        <v>0.04</v>
      </c>
      <c r="D883">
        <v>0.03</v>
      </c>
      <c r="E883">
        <v>3690</v>
      </c>
      <c r="F883">
        <v>2770</v>
      </c>
      <c r="G883">
        <v>3690</v>
      </c>
      <c r="H883">
        <v>2490</v>
      </c>
    </row>
    <row r="884" spans="1:8" x14ac:dyDescent="0.2">
      <c r="A884">
        <v>1959</v>
      </c>
      <c r="B884">
        <v>72500</v>
      </c>
      <c r="C884">
        <v>0.04</v>
      </c>
      <c r="D884">
        <v>0.03</v>
      </c>
      <c r="E884">
        <v>3780</v>
      </c>
      <c r="F884">
        <v>2860</v>
      </c>
      <c r="G884">
        <v>3780</v>
      </c>
      <c r="H884">
        <v>2580</v>
      </c>
    </row>
    <row r="885" spans="1:8" x14ac:dyDescent="0.2">
      <c r="A885">
        <v>1959</v>
      </c>
      <c r="B885">
        <v>77500</v>
      </c>
      <c r="C885">
        <v>0.04</v>
      </c>
      <c r="D885">
        <v>0.03</v>
      </c>
      <c r="E885">
        <v>3870</v>
      </c>
      <c r="F885">
        <v>2950</v>
      </c>
      <c r="G885">
        <v>3870</v>
      </c>
      <c r="H885">
        <v>2670</v>
      </c>
    </row>
    <row r="886" spans="1:8" x14ac:dyDescent="0.2">
      <c r="A886">
        <v>1959</v>
      </c>
      <c r="B886">
        <v>82500</v>
      </c>
      <c r="C886">
        <v>0.04</v>
      </c>
      <c r="D886">
        <v>0.03</v>
      </c>
      <c r="E886">
        <v>3960</v>
      </c>
      <c r="F886">
        <v>3040</v>
      </c>
      <c r="G886">
        <v>3960</v>
      </c>
      <c r="H886">
        <v>2760</v>
      </c>
    </row>
    <row r="887" spans="1:8" x14ac:dyDescent="0.2">
      <c r="A887">
        <v>1959</v>
      </c>
      <c r="B887">
        <v>87500</v>
      </c>
      <c r="C887">
        <v>0.04</v>
      </c>
      <c r="D887">
        <v>0.03</v>
      </c>
      <c r="E887">
        <v>4050</v>
      </c>
      <c r="F887">
        <v>3130</v>
      </c>
      <c r="G887">
        <v>4050</v>
      </c>
      <c r="H887">
        <v>2850</v>
      </c>
    </row>
    <row r="888" spans="1:8" x14ac:dyDescent="0.2">
      <c r="A888">
        <v>1959</v>
      </c>
      <c r="B888">
        <v>92500</v>
      </c>
      <c r="C888">
        <v>0.04</v>
      </c>
      <c r="D888">
        <v>0.03</v>
      </c>
      <c r="E888">
        <v>4140</v>
      </c>
      <c r="F888">
        <v>3220</v>
      </c>
      <c r="G888">
        <v>4140</v>
      </c>
      <c r="H888">
        <v>2940</v>
      </c>
    </row>
    <row r="889" spans="1:8" x14ac:dyDescent="0.2">
      <c r="A889">
        <v>1959</v>
      </c>
      <c r="B889">
        <v>97500</v>
      </c>
      <c r="C889">
        <v>0.04</v>
      </c>
      <c r="D889">
        <v>0.03</v>
      </c>
      <c r="E889">
        <v>4230</v>
      </c>
      <c r="F889">
        <v>3310</v>
      </c>
      <c r="G889">
        <v>4230</v>
      </c>
      <c r="H889">
        <v>3030</v>
      </c>
    </row>
    <row r="890" spans="1:8" x14ac:dyDescent="0.2">
      <c r="A890">
        <v>1959</v>
      </c>
      <c r="B890">
        <v>102500</v>
      </c>
      <c r="C890">
        <v>0.04</v>
      </c>
      <c r="D890">
        <v>0.03</v>
      </c>
      <c r="E890">
        <v>4320</v>
      </c>
      <c r="F890">
        <v>3400</v>
      </c>
      <c r="G890">
        <v>4320</v>
      </c>
      <c r="H890">
        <v>3120</v>
      </c>
    </row>
    <row r="891" spans="1:8" x14ac:dyDescent="0.2">
      <c r="A891">
        <v>1959</v>
      </c>
      <c r="B891">
        <v>107500</v>
      </c>
      <c r="C891">
        <v>0.04</v>
      </c>
      <c r="D891">
        <v>0.03</v>
      </c>
      <c r="E891">
        <v>4420</v>
      </c>
      <c r="F891">
        <v>3490</v>
      </c>
      <c r="G891">
        <v>4420</v>
      </c>
      <c r="H891">
        <v>3210</v>
      </c>
    </row>
    <row r="892" spans="1:8" x14ac:dyDescent="0.2">
      <c r="A892">
        <v>1959</v>
      </c>
      <c r="B892">
        <v>112500</v>
      </c>
      <c r="C892">
        <v>0.04</v>
      </c>
      <c r="D892">
        <v>0.03</v>
      </c>
      <c r="E892">
        <v>4510</v>
      </c>
      <c r="F892">
        <v>3580</v>
      </c>
      <c r="G892">
        <v>4510</v>
      </c>
      <c r="H892">
        <v>3300</v>
      </c>
    </row>
    <row r="893" spans="1:8" x14ac:dyDescent="0.2">
      <c r="A893">
        <v>1959</v>
      </c>
      <c r="B893">
        <v>117500</v>
      </c>
      <c r="C893">
        <v>0.04</v>
      </c>
      <c r="D893">
        <v>0.03</v>
      </c>
      <c r="E893">
        <v>4600</v>
      </c>
      <c r="F893">
        <v>3670</v>
      </c>
      <c r="G893">
        <v>4600</v>
      </c>
      <c r="H893">
        <v>3390</v>
      </c>
    </row>
    <row r="894" spans="1:8" x14ac:dyDescent="0.2">
      <c r="A894">
        <v>1959</v>
      </c>
      <c r="B894">
        <v>122500</v>
      </c>
      <c r="C894">
        <v>0.04</v>
      </c>
      <c r="D894">
        <v>0.03</v>
      </c>
      <c r="E894">
        <v>4690</v>
      </c>
      <c r="F894">
        <v>3760</v>
      </c>
      <c r="G894">
        <v>4690</v>
      </c>
      <c r="H894">
        <v>3480</v>
      </c>
    </row>
    <row r="895" spans="1:8" x14ac:dyDescent="0.2">
      <c r="A895">
        <v>1959</v>
      </c>
      <c r="B895">
        <v>127500</v>
      </c>
      <c r="C895">
        <v>0.04</v>
      </c>
      <c r="D895">
        <v>0.03</v>
      </c>
      <c r="E895">
        <v>4780</v>
      </c>
      <c r="F895">
        <v>3850</v>
      </c>
      <c r="G895">
        <v>4780</v>
      </c>
      <c r="H895">
        <v>3570</v>
      </c>
    </row>
    <row r="896" spans="1:8" x14ac:dyDescent="0.2">
      <c r="A896">
        <v>1959</v>
      </c>
      <c r="B896">
        <v>132500</v>
      </c>
      <c r="C896">
        <v>0.04</v>
      </c>
      <c r="D896">
        <v>0.03</v>
      </c>
      <c r="E896">
        <v>4870</v>
      </c>
      <c r="F896">
        <v>3940</v>
      </c>
      <c r="G896">
        <v>4870</v>
      </c>
      <c r="H896">
        <v>3660</v>
      </c>
    </row>
    <row r="897" spans="1:8" x14ac:dyDescent="0.2">
      <c r="A897">
        <v>1959</v>
      </c>
      <c r="B897">
        <v>137500</v>
      </c>
      <c r="C897">
        <v>0.04</v>
      </c>
      <c r="D897">
        <v>0.03</v>
      </c>
      <c r="E897">
        <v>4960</v>
      </c>
      <c r="F897">
        <v>4040</v>
      </c>
      <c r="G897">
        <v>4960</v>
      </c>
      <c r="H897">
        <v>3760</v>
      </c>
    </row>
    <row r="898" spans="1:8" x14ac:dyDescent="0.2">
      <c r="A898">
        <v>1959</v>
      </c>
      <c r="B898">
        <v>142500</v>
      </c>
      <c r="C898">
        <v>0.04</v>
      </c>
      <c r="D898">
        <v>0.03</v>
      </c>
      <c r="E898">
        <v>5050</v>
      </c>
      <c r="F898">
        <v>4130</v>
      </c>
      <c r="G898">
        <v>5050</v>
      </c>
      <c r="H898">
        <v>3850</v>
      </c>
    </row>
    <row r="899" spans="1:8" x14ac:dyDescent="0.2">
      <c r="A899">
        <v>1959</v>
      </c>
      <c r="B899">
        <v>147500</v>
      </c>
      <c r="C899">
        <v>0.04</v>
      </c>
      <c r="D899">
        <v>0.03</v>
      </c>
      <c r="E899">
        <v>5140</v>
      </c>
      <c r="F899">
        <v>4220</v>
      </c>
      <c r="G899">
        <v>5140</v>
      </c>
      <c r="H899">
        <v>3940</v>
      </c>
    </row>
    <row r="900" spans="1:8" x14ac:dyDescent="0.2">
      <c r="A900">
        <v>1959</v>
      </c>
      <c r="B900">
        <v>200000</v>
      </c>
      <c r="C900">
        <v>0.04</v>
      </c>
      <c r="D900">
        <v>0.03</v>
      </c>
      <c r="E900">
        <v>6090</v>
      </c>
      <c r="F900">
        <v>5170</v>
      </c>
      <c r="G900">
        <v>6090</v>
      </c>
      <c r="H900">
        <v>4890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autoFilter ref="A1:H931" xr:uid="{00000000-0009-0000-0000-000001000000}">
    <sortState xmlns:xlrd2="http://schemas.microsoft.com/office/spreadsheetml/2017/richdata2" ref="A2:H931">
      <sortCondition ref="D1:D931"/>
    </sortState>
  </autoFilter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workbookViewId="0">
      <selection sqref="A1:H1"/>
    </sheetView>
  </sheetViews>
  <sheetFormatPr baseColWidth="10" defaultRowHeight="16" x14ac:dyDescent="0.2"/>
  <sheetData>
    <row r="1" spans="1:9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9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9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9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9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9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9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9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9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9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9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9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9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9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9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1999</v>
      </c>
      <c r="B33">
        <v>2500</v>
      </c>
      <c r="C33">
        <v>0.04</v>
      </c>
      <c r="D33">
        <v>2.8000000000000001E-2</v>
      </c>
      <c r="E33">
        <v>1900</v>
      </c>
      <c r="F33">
        <v>1460</v>
      </c>
      <c r="G33">
        <v>1900</v>
      </c>
      <c r="H33">
        <v>1250</v>
      </c>
    </row>
    <row r="34" spans="1:8" x14ac:dyDescent="0.2">
      <c r="A34">
        <v>1999</v>
      </c>
      <c r="B34">
        <v>7500</v>
      </c>
      <c r="C34">
        <v>0.04</v>
      </c>
      <c r="D34">
        <v>2.8000000000000001E-2</v>
      </c>
      <c r="E34">
        <v>5700</v>
      </c>
      <c r="F34">
        <v>4380</v>
      </c>
      <c r="G34">
        <v>5700</v>
      </c>
      <c r="H34">
        <v>3750</v>
      </c>
    </row>
    <row r="35" spans="1:8" x14ac:dyDescent="0.2">
      <c r="A35">
        <v>1999</v>
      </c>
      <c r="B35">
        <v>12500</v>
      </c>
      <c r="C35">
        <v>0.04</v>
      </c>
      <c r="D35">
        <v>2.8000000000000001E-2</v>
      </c>
      <c r="E35">
        <v>9520</v>
      </c>
      <c r="F35">
        <v>7310</v>
      </c>
      <c r="G35">
        <v>9520</v>
      </c>
      <c r="H35">
        <v>6270</v>
      </c>
    </row>
    <row r="36" spans="1:8" x14ac:dyDescent="0.2">
      <c r="A36">
        <v>1999</v>
      </c>
      <c r="B36">
        <v>17500</v>
      </c>
      <c r="C36">
        <v>0.04</v>
      </c>
      <c r="D36">
        <v>2.8000000000000001E-2</v>
      </c>
      <c r="E36">
        <v>13330</v>
      </c>
      <c r="F36">
        <v>10220</v>
      </c>
      <c r="G36">
        <v>13330</v>
      </c>
      <c r="H36">
        <v>8770</v>
      </c>
    </row>
    <row r="37" spans="1:8" x14ac:dyDescent="0.2">
      <c r="A37">
        <v>1999</v>
      </c>
      <c r="B37">
        <v>22500</v>
      </c>
      <c r="C37">
        <v>0.04</v>
      </c>
      <c r="D37">
        <v>2.8000000000000001E-2</v>
      </c>
      <c r="E37">
        <v>17130</v>
      </c>
      <c r="F37">
        <v>12600</v>
      </c>
      <c r="G37">
        <v>17130</v>
      </c>
      <c r="H37">
        <v>10850</v>
      </c>
    </row>
    <row r="38" spans="1:8" x14ac:dyDescent="0.2">
      <c r="A38">
        <v>1999</v>
      </c>
      <c r="B38">
        <v>27500</v>
      </c>
      <c r="C38">
        <v>0.04</v>
      </c>
      <c r="D38">
        <v>2.8000000000000001E-2</v>
      </c>
      <c r="E38">
        <v>20950</v>
      </c>
      <c r="F38">
        <v>14470</v>
      </c>
      <c r="G38">
        <v>20950</v>
      </c>
      <c r="H38">
        <v>12550</v>
      </c>
    </row>
    <row r="39" spans="1:8" x14ac:dyDescent="0.2">
      <c r="A39">
        <v>1999</v>
      </c>
      <c r="B39">
        <v>32500</v>
      </c>
      <c r="C39">
        <v>0.04</v>
      </c>
      <c r="D39">
        <v>2.8000000000000001E-2</v>
      </c>
      <c r="E39">
        <v>24750</v>
      </c>
      <c r="F39">
        <v>16080</v>
      </c>
      <c r="G39">
        <v>24750</v>
      </c>
      <c r="H39">
        <v>14070</v>
      </c>
    </row>
    <row r="40" spans="1:8" x14ac:dyDescent="0.2">
      <c r="A40">
        <v>1999</v>
      </c>
      <c r="B40">
        <v>37500</v>
      </c>
      <c r="C40">
        <v>0.04</v>
      </c>
      <c r="D40">
        <v>2.8000000000000001E-2</v>
      </c>
      <c r="E40">
        <v>28510</v>
      </c>
      <c r="F40">
        <v>17570</v>
      </c>
      <c r="G40">
        <v>28510</v>
      </c>
      <c r="H40">
        <v>15520</v>
      </c>
    </row>
    <row r="41" spans="1:8" x14ac:dyDescent="0.2">
      <c r="A41">
        <v>1999</v>
      </c>
      <c r="B41">
        <v>42500</v>
      </c>
      <c r="C41">
        <v>0.04</v>
      </c>
      <c r="D41">
        <v>2.8000000000000001E-2</v>
      </c>
      <c r="E41">
        <v>31630</v>
      </c>
      <c r="F41">
        <v>19000</v>
      </c>
      <c r="G41">
        <v>31630</v>
      </c>
      <c r="H41">
        <v>16950</v>
      </c>
    </row>
    <row r="42" spans="1:8" x14ac:dyDescent="0.2">
      <c r="A42">
        <v>1999</v>
      </c>
      <c r="B42">
        <v>47500</v>
      </c>
      <c r="C42">
        <v>0.04</v>
      </c>
      <c r="D42">
        <v>2.8000000000000001E-2</v>
      </c>
      <c r="E42">
        <v>34110</v>
      </c>
      <c r="F42">
        <v>20440</v>
      </c>
      <c r="G42">
        <v>34110</v>
      </c>
      <c r="H42">
        <v>18390</v>
      </c>
    </row>
    <row r="43" spans="1:8" x14ac:dyDescent="0.2">
      <c r="A43">
        <v>1999</v>
      </c>
      <c r="B43">
        <v>52500</v>
      </c>
      <c r="C43">
        <v>0.04</v>
      </c>
      <c r="D43">
        <v>2.8000000000000001E-2</v>
      </c>
      <c r="E43">
        <v>36120</v>
      </c>
      <c r="F43">
        <v>21880</v>
      </c>
      <c r="G43">
        <v>36120</v>
      </c>
      <c r="H43">
        <v>19830</v>
      </c>
    </row>
    <row r="44" spans="1:8" x14ac:dyDescent="0.2">
      <c r="A44">
        <v>1999</v>
      </c>
      <c r="B44">
        <v>57500</v>
      </c>
      <c r="C44">
        <v>0.04</v>
      </c>
      <c r="D44">
        <v>2.8000000000000001E-2</v>
      </c>
      <c r="E44">
        <v>37780</v>
      </c>
      <c r="F44">
        <v>23320</v>
      </c>
      <c r="G44">
        <v>37780</v>
      </c>
      <c r="H44">
        <v>21270</v>
      </c>
    </row>
    <row r="45" spans="1:8" x14ac:dyDescent="0.2">
      <c r="A45">
        <v>1999</v>
      </c>
      <c r="B45">
        <v>62500</v>
      </c>
      <c r="C45">
        <v>0.04</v>
      </c>
      <c r="D45">
        <v>2.8000000000000001E-2</v>
      </c>
      <c r="E45">
        <v>39210</v>
      </c>
      <c r="F45">
        <v>24740</v>
      </c>
      <c r="G45">
        <v>39210</v>
      </c>
      <c r="H45">
        <v>22690</v>
      </c>
    </row>
    <row r="46" spans="1:8" x14ac:dyDescent="0.2">
      <c r="A46">
        <v>1999</v>
      </c>
      <c r="B46">
        <v>67500</v>
      </c>
      <c r="C46">
        <v>0.04</v>
      </c>
      <c r="D46">
        <v>2.8000000000000001E-2</v>
      </c>
      <c r="E46">
        <v>40620</v>
      </c>
      <c r="F46">
        <v>26150</v>
      </c>
      <c r="G46">
        <v>40620</v>
      </c>
      <c r="H46">
        <v>24100</v>
      </c>
    </row>
    <row r="47" spans="1:8" x14ac:dyDescent="0.2">
      <c r="A47">
        <v>1999</v>
      </c>
      <c r="B47">
        <v>72500</v>
      </c>
      <c r="C47">
        <v>0.04</v>
      </c>
      <c r="D47">
        <v>2.8000000000000001E-2</v>
      </c>
      <c r="E47">
        <v>42030</v>
      </c>
      <c r="F47">
        <v>27560</v>
      </c>
      <c r="G47">
        <v>42030</v>
      </c>
      <c r="H47">
        <v>25510</v>
      </c>
    </row>
    <row r="48" spans="1:8" x14ac:dyDescent="0.2">
      <c r="A48">
        <v>1999</v>
      </c>
      <c r="B48">
        <v>77500</v>
      </c>
      <c r="C48">
        <v>0.04</v>
      </c>
      <c r="D48">
        <v>2.8000000000000001E-2</v>
      </c>
      <c r="E48">
        <v>43440</v>
      </c>
      <c r="F48">
        <v>28960</v>
      </c>
      <c r="G48">
        <v>43440</v>
      </c>
      <c r="H48">
        <v>26910</v>
      </c>
    </row>
    <row r="49" spans="1:8" x14ac:dyDescent="0.2">
      <c r="A49">
        <v>1999</v>
      </c>
      <c r="B49">
        <v>82500</v>
      </c>
      <c r="C49">
        <v>0.04</v>
      </c>
      <c r="D49">
        <v>2.8000000000000001E-2</v>
      </c>
      <c r="E49">
        <v>44850</v>
      </c>
      <c r="F49">
        <v>30370</v>
      </c>
      <c r="G49">
        <v>44850</v>
      </c>
      <c r="H49">
        <v>28320</v>
      </c>
    </row>
    <row r="50" spans="1:8" x14ac:dyDescent="0.2">
      <c r="A50">
        <v>1999</v>
      </c>
      <c r="B50">
        <v>87500</v>
      </c>
      <c r="C50">
        <v>0.04</v>
      </c>
      <c r="D50">
        <v>2.8000000000000001E-2</v>
      </c>
      <c r="E50">
        <v>46260</v>
      </c>
      <c r="F50">
        <v>31780</v>
      </c>
      <c r="G50">
        <v>46260</v>
      </c>
      <c r="H50">
        <v>29730</v>
      </c>
    </row>
    <row r="51" spans="1:8" x14ac:dyDescent="0.2">
      <c r="A51">
        <v>1999</v>
      </c>
      <c r="B51">
        <v>92500</v>
      </c>
      <c r="C51">
        <v>0.04</v>
      </c>
      <c r="D51">
        <v>2.8000000000000001E-2</v>
      </c>
      <c r="E51">
        <v>47670</v>
      </c>
      <c r="F51">
        <v>33190</v>
      </c>
      <c r="G51">
        <v>47670</v>
      </c>
      <c r="H51">
        <v>31140</v>
      </c>
    </row>
    <row r="52" spans="1:8" x14ac:dyDescent="0.2">
      <c r="A52">
        <v>1999</v>
      </c>
      <c r="B52">
        <v>97500</v>
      </c>
      <c r="C52">
        <v>0.04</v>
      </c>
      <c r="D52">
        <v>2.8000000000000001E-2</v>
      </c>
      <c r="E52">
        <v>49080</v>
      </c>
      <c r="F52">
        <v>34600</v>
      </c>
      <c r="G52">
        <v>49080</v>
      </c>
      <c r="H52">
        <v>32550</v>
      </c>
    </row>
    <row r="53" spans="1:8" x14ac:dyDescent="0.2">
      <c r="A53">
        <v>1999</v>
      </c>
      <c r="B53">
        <v>102500</v>
      </c>
      <c r="C53">
        <v>0.04</v>
      </c>
      <c r="D53">
        <v>2.8000000000000001E-2</v>
      </c>
      <c r="E53">
        <v>50490</v>
      </c>
      <c r="F53">
        <v>36010</v>
      </c>
      <c r="G53">
        <v>50490</v>
      </c>
      <c r="H53">
        <v>33960</v>
      </c>
    </row>
    <row r="54" spans="1:8" x14ac:dyDescent="0.2">
      <c r="A54">
        <v>1999</v>
      </c>
      <c r="B54">
        <v>107500</v>
      </c>
      <c r="C54">
        <v>0.04</v>
      </c>
      <c r="D54">
        <v>2.8000000000000001E-2</v>
      </c>
      <c r="E54">
        <v>51900</v>
      </c>
      <c r="F54">
        <v>37420</v>
      </c>
      <c r="G54">
        <v>51900</v>
      </c>
      <c r="H54">
        <v>35370</v>
      </c>
    </row>
    <row r="55" spans="1:8" x14ac:dyDescent="0.2">
      <c r="A55">
        <v>1999</v>
      </c>
      <c r="B55">
        <v>112500</v>
      </c>
      <c r="C55">
        <v>0.04</v>
      </c>
      <c r="D55">
        <v>2.8000000000000001E-2</v>
      </c>
      <c r="E55">
        <v>53300</v>
      </c>
      <c r="F55">
        <v>38830</v>
      </c>
      <c r="G55">
        <v>53300</v>
      </c>
      <c r="H55">
        <v>36780</v>
      </c>
    </row>
    <row r="56" spans="1:8" x14ac:dyDescent="0.2">
      <c r="A56">
        <v>1999</v>
      </c>
      <c r="B56">
        <v>117500</v>
      </c>
      <c r="C56">
        <v>0.04</v>
      </c>
      <c r="D56">
        <v>2.8000000000000001E-2</v>
      </c>
      <c r="E56">
        <v>54710</v>
      </c>
      <c r="F56">
        <v>40240</v>
      </c>
      <c r="G56">
        <v>54710</v>
      </c>
      <c r="H56">
        <v>38190</v>
      </c>
    </row>
    <row r="57" spans="1:8" x14ac:dyDescent="0.2">
      <c r="A57">
        <v>1999</v>
      </c>
      <c r="B57">
        <v>122500</v>
      </c>
      <c r="C57">
        <v>0.04</v>
      </c>
      <c r="D57">
        <v>2.8000000000000001E-2</v>
      </c>
      <c r="E57">
        <v>56120</v>
      </c>
      <c r="F57">
        <v>41650</v>
      </c>
      <c r="G57">
        <v>56120</v>
      </c>
      <c r="H57">
        <v>39600</v>
      </c>
    </row>
    <row r="58" spans="1:8" x14ac:dyDescent="0.2">
      <c r="A58">
        <v>1999</v>
      </c>
      <c r="B58">
        <v>127500</v>
      </c>
      <c r="C58">
        <v>0.04</v>
      </c>
      <c r="D58">
        <v>2.8000000000000001E-2</v>
      </c>
      <c r="E58">
        <v>57530</v>
      </c>
      <c r="F58">
        <v>43050</v>
      </c>
      <c r="G58">
        <v>57530</v>
      </c>
      <c r="H58">
        <v>41000</v>
      </c>
    </row>
    <row r="59" spans="1:8" x14ac:dyDescent="0.2">
      <c r="A59">
        <v>1999</v>
      </c>
      <c r="B59">
        <v>132500</v>
      </c>
      <c r="C59">
        <v>0.04</v>
      </c>
      <c r="D59">
        <v>2.8000000000000001E-2</v>
      </c>
      <c r="E59">
        <v>58940</v>
      </c>
      <c r="F59">
        <v>44460</v>
      </c>
      <c r="G59">
        <v>58940</v>
      </c>
      <c r="H59">
        <v>42410</v>
      </c>
    </row>
    <row r="60" spans="1:8" x14ac:dyDescent="0.2">
      <c r="A60">
        <v>1999</v>
      </c>
      <c r="B60">
        <v>137500</v>
      </c>
      <c r="C60">
        <v>0.04</v>
      </c>
      <c r="D60">
        <v>2.8000000000000001E-2</v>
      </c>
      <c r="E60">
        <v>60350</v>
      </c>
      <c r="F60">
        <v>45870</v>
      </c>
      <c r="G60">
        <v>60350</v>
      </c>
      <c r="H60">
        <v>43820</v>
      </c>
    </row>
    <row r="61" spans="1:8" x14ac:dyDescent="0.2">
      <c r="A61">
        <v>1999</v>
      </c>
      <c r="B61">
        <v>142500</v>
      </c>
      <c r="C61">
        <v>0.04</v>
      </c>
      <c r="D61">
        <v>2.8000000000000001E-2</v>
      </c>
      <c r="E61">
        <v>61760</v>
      </c>
      <c r="F61">
        <v>47280</v>
      </c>
      <c r="G61">
        <v>61760</v>
      </c>
      <c r="H61">
        <v>45230</v>
      </c>
    </row>
    <row r="62" spans="1:8" x14ac:dyDescent="0.2">
      <c r="A62">
        <v>1999</v>
      </c>
      <c r="B62">
        <v>147500</v>
      </c>
      <c r="C62">
        <v>0.04</v>
      </c>
      <c r="D62">
        <v>2.8000000000000001E-2</v>
      </c>
      <c r="E62">
        <v>63170</v>
      </c>
      <c r="F62">
        <v>48690</v>
      </c>
      <c r="G62">
        <v>63170</v>
      </c>
      <c r="H62">
        <v>46640</v>
      </c>
    </row>
    <row r="63" spans="1:8" x14ac:dyDescent="0.2">
      <c r="A63">
        <v>1999</v>
      </c>
      <c r="B63">
        <v>200000</v>
      </c>
      <c r="C63">
        <v>0.04</v>
      </c>
      <c r="D63">
        <v>2.8000000000000001E-2</v>
      </c>
      <c r="E63">
        <v>77960</v>
      </c>
      <c r="F63">
        <v>63480</v>
      </c>
      <c r="G63">
        <v>77960</v>
      </c>
      <c r="H63">
        <v>61430</v>
      </c>
    </row>
    <row r="64" spans="1:8" x14ac:dyDescent="0.2">
      <c r="A64">
        <v>1999</v>
      </c>
      <c r="B64">
        <v>2500</v>
      </c>
      <c r="C64">
        <v>0.04</v>
      </c>
      <c r="D64">
        <v>0.03</v>
      </c>
      <c r="E64">
        <v>1810</v>
      </c>
      <c r="F64">
        <v>1340</v>
      </c>
      <c r="G64">
        <v>1810</v>
      </c>
      <c r="H64">
        <v>1100</v>
      </c>
    </row>
    <row r="65" spans="1:8" x14ac:dyDescent="0.2">
      <c r="A65">
        <v>1999</v>
      </c>
      <c r="B65">
        <v>7500</v>
      </c>
      <c r="C65">
        <v>0.04</v>
      </c>
      <c r="D65">
        <v>0.03</v>
      </c>
      <c r="E65">
        <v>5440</v>
      </c>
      <c r="F65">
        <v>4030</v>
      </c>
      <c r="G65">
        <v>5440</v>
      </c>
      <c r="H65">
        <v>3330</v>
      </c>
    </row>
    <row r="66" spans="1:8" x14ac:dyDescent="0.2">
      <c r="A66">
        <v>1999</v>
      </c>
      <c r="B66">
        <v>12500</v>
      </c>
      <c r="C66">
        <v>0.04</v>
      </c>
      <c r="D66">
        <v>0.03</v>
      </c>
      <c r="E66">
        <v>9080</v>
      </c>
      <c r="F66">
        <v>6730</v>
      </c>
      <c r="G66">
        <v>9080</v>
      </c>
      <c r="H66">
        <v>5560</v>
      </c>
    </row>
    <row r="67" spans="1:8" x14ac:dyDescent="0.2">
      <c r="A67">
        <v>1999</v>
      </c>
      <c r="B67">
        <v>17500</v>
      </c>
      <c r="C67">
        <v>0.04</v>
      </c>
      <c r="D67">
        <v>0.03</v>
      </c>
      <c r="E67">
        <v>12710</v>
      </c>
      <c r="F67">
        <v>9400</v>
      </c>
      <c r="G67">
        <v>12710</v>
      </c>
      <c r="H67">
        <v>7770</v>
      </c>
    </row>
    <row r="68" spans="1:8" x14ac:dyDescent="0.2">
      <c r="A68">
        <v>1999</v>
      </c>
      <c r="B68">
        <v>22500</v>
      </c>
      <c r="C68">
        <v>0.04</v>
      </c>
      <c r="D68">
        <v>0.03</v>
      </c>
      <c r="E68">
        <v>16350</v>
      </c>
      <c r="F68">
        <v>11600</v>
      </c>
      <c r="G68">
        <v>16350</v>
      </c>
      <c r="H68">
        <v>9630</v>
      </c>
    </row>
    <row r="69" spans="1:8" x14ac:dyDescent="0.2">
      <c r="A69">
        <v>1999</v>
      </c>
      <c r="B69">
        <v>27500</v>
      </c>
      <c r="C69">
        <v>0.04</v>
      </c>
      <c r="D69">
        <v>0.03</v>
      </c>
      <c r="E69">
        <v>19990</v>
      </c>
      <c r="F69">
        <v>13330</v>
      </c>
      <c r="G69">
        <v>19990</v>
      </c>
      <c r="H69">
        <v>11170</v>
      </c>
    </row>
    <row r="70" spans="1:8" x14ac:dyDescent="0.2">
      <c r="A70">
        <v>1999</v>
      </c>
      <c r="B70">
        <v>32500</v>
      </c>
      <c r="C70">
        <v>0.04</v>
      </c>
      <c r="D70">
        <v>0.03</v>
      </c>
      <c r="E70">
        <v>23620</v>
      </c>
      <c r="F70">
        <v>14820</v>
      </c>
      <c r="G70">
        <v>23620</v>
      </c>
      <c r="H70">
        <v>12550</v>
      </c>
    </row>
    <row r="71" spans="1:8" x14ac:dyDescent="0.2">
      <c r="A71">
        <v>1999</v>
      </c>
      <c r="B71">
        <v>37500</v>
      </c>
      <c r="C71">
        <v>0.04</v>
      </c>
      <c r="D71">
        <v>0.03</v>
      </c>
      <c r="E71">
        <v>27260</v>
      </c>
      <c r="F71">
        <v>16190</v>
      </c>
      <c r="G71">
        <v>27260</v>
      </c>
      <c r="H71">
        <v>13880</v>
      </c>
    </row>
    <row r="72" spans="1:8" x14ac:dyDescent="0.2">
      <c r="A72">
        <v>1999</v>
      </c>
      <c r="B72">
        <v>42500</v>
      </c>
      <c r="C72">
        <v>0.04</v>
      </c>
      <c r="D72">
        <v>0.03</v>
      </c>
      <c r="E72">
        <v>30680</v>
      </c>
      <c r="F72">
        <v>17510</v>
      </c>
      <c r="G72">
        <v>30680</v>
      </c>
      <c r="H72">
        <v>15200</v>
      </c>
    </row>
    <row r="73" spans="1:8" x14ac:dyDescent="0.2">
      <c r="A73">
        <v>1999</v>
      </c>
      <c r="B73">
        <v>47500</v>
      </c>
      <c r="C73">
        <v>0.04</v>
      </c>
      <c r="D73">
        <v>0.03</v>
      </c>
      <c r="E73">
        <v>33360</v>
      </c>
      <c r="F73">
        <v>18840</v>
      </c>
      <c r="G73">
        <v>33360</v>
      </c>
      <c r="H73">
        <v>16530</v>
      </c>
    </row>
    <row r="74" spans="1:8" x14ac:dyDescent="0.2">
      <c r="A74">
        <v>1999</v>
      </c>
      <c r="B74">
        <v>52500</v>
      </c>
      <c r="C74">
        <v>0.04</v>
      </c>
      <c r="D74">
        <v>0.03</v>
      </c>
      <c r="E74">
        <v>35410</v>
      </c>
      <c r="F74">
        <v>20160</v>
      </c>
      <c r="G74">
        <v>35410</v>
      </c>
      <c r="H74">
        <v>17850</v>
      </c>
    </row>
    <row r="75" spans="1:8" x14ac:dyDescent="0.2">
      <c r="A75">
        <v>1999</v>
      </c>
      <c r="B75">
        <v>57500</v>
      </c>
      <c r="C75">
        <v>0.04</v>
      </c>
      <c r="D75">
        <v>0.03</v>
      </c>
      <c r="E75">
        <v>37050</v>
      </c>
      <c r="F75">
        <v>21490</v>
      </c>
      <c r="G75">
        <v>37050</v>
      </c>
      <c r="H75">
        <v>19180</v>
      </c>
    </row>
    <row r="76" spans="1:8" x14ac:dyDescent="0.2">
      <c r="A76">
        <v>1999</v>
      </c>
      <c r="B76">
        <v>62500</v>
      </c>
      <c r="C76">
        <v>0.04</v>
      </c>
      <c r="D76">
        <v>0.03</v>
      </c>
      <c r="E76">
        <v>38380</v>
      </c>
      <c r="F76">
        <v>22800</v>
      </c>
      <c r="G76">
        <v>38380</v>
      </c>
      <c r="H76">
        <v>20490</v>
      </c>
    </row>
    <row r="77" spans="1:8" x14ac:dyDescent="0.2">
      <c r="A77">
        <v>1999</v>
      </c>
      <c r="B77">
        <v>67500</v>
      </c>
      <c r="C77">
        <v>0.04</v>
      </c>
      <c r="D77">
        <v>0.03</v>
      </c>
      <c r="E77">
        <v>39680</v>
      </c>
      <c r="F77">
        <v>24100</v>
      </c>
      <c r="G77">
        <v>39680</v>
      </c>
      <c r="H77">
        <v>21790</v>
      </c>
    </row>
    <row r="78" spans="1:8" x14ac:dyDescent="0.2">
      <c r="A78">
        <v>1999</v>
      </c>
      <c r="B78">
        <v>72500</v>
      </c>
      <c r="C78">
        <v>0.04</v>
      </c>
      <c r="D78">
        <v>0.03</v>
      </c>
      <c r="E78">
        <v>40970</v>
      </c>
      <c r="F78">
        <v>25390</v>
      </c>
      <c r="G78">
        <v>40970</v>
      </c>
      <c r="H78">
        <v>23080</v>
      </c>
    </row>
    <row r="79" spans="1:8" x14ac:dyDescent="0.2">
      <c r="A79">
        <v>1999</v>
      </c>
      <c r="B79">
        <v>77500</v>
      </c>
      <c r="C79">
        <v>0.04</v>
      </c>
      <c r="D79">
        <v>0.03</v>
      </c>
      <c r="E79">
        <v>42270</v>
      </c>
      <c r="F79">
        <v>26690</v>
      </c>
      <c r="G79">
        <v>42270</v>
      </c>
      <c r="H79">
        <v>24380</v>
      </c>
    </row>
    <row r="80" spans="1:8" x14ac:dyDescent="0.2">
      <c r="A80">
        <v>1999</v>
      </c>
      <c r="B80">
        <v>82500</v>
      </c>
      <c r="C80">
        <v>0.04</v>
      </c>
      <c r="D80">
        <v>0.03</v>
      </c>
      <c r="E80">
        <v>43560</v>
      </c>
      <c r="F80">
        <v>27980</v>
      </c>
      <c r="G80">
        <v>43560</v>
      </c>
      <c r="H80">
        <v>25670</v>
      </c>
    </row>
    <row r="81" spans="1:8" x14ac:dyDescent="0.2">
      <c r="A81">
        <v>1999</v>
      </c>
      <c r="B81">
        <v>87500</v>
      </c>
      <c r="C81">
        <v>0.04</v>
      </c>
      <c r="D81">
        <v>0.03</v>
      </c>
      <c r="E81">
        <v>44860</v>
      </c>
      <c r="F81">
        <v>29280</v>
      </c>
      <c r="G81">
        <v>44860</v>
      </c>
      <c r="H81">
        <v>26970</v>
      </c>
    </row>
    <row r="82" spans="1:8" x14ac:dyDescent="0.2">
      <c r="A82">
        <v>1999</v>
      </c>
      <c r="B82">
        <v>92500</v>
      </c>
      <c r="C82">
        <v>0.04</v>
      </c>
      <c r="D82">
        <v>0.03</v>
      </c>
      <c r="E82">
        <v>46150</v>
      </c>
      <c r="F82">
        <v>30570</v>
      </c>
      <c r="G82">
        <v>46150</v>
      </c>
      <c r="H82">
        <v>28260</v>
      </c>
    </row>
    <row r="83" spans="1:8" x14ac:dyDescent="0.2">
      <c r="A83">
        <v>1999</v>
      </c>
      <c r="B83">
        <v>97500</v>
      </c>
      <c r="C83">
        <v>0.04</v>
      </c>
      <c r="D83">
        <v>0.03</v>
      </c>
      <c r="E83">
        <v>47450</v>
      </c>
      <c r="F83">
        <v>31860</v>
      </c>
      <c r="G83">
        <v>47450</v>
      </c>
      <c r="H83">
        <v>29550</v>
      </c>
    </row>
    <row r="84" spans="1:8" x14ac:dyDescent="0.2">
      <c r="A84">
        <v>1999</v>
      </c>
      <c r="B84">
        <v>102500</v>
      </c>
      <c r="C84">
        <v>0.04</v>
      </c>
      <c r="D84">
        <v>0.03</v>
      </c>
      <c r="E84">
        <v>48740</v>
      </c>
      <c r="F84">
        <v>33160</v>
      </c>
      <c r="G84">
        <v>48740</v>
      </c>
      <c r="H84">
        <v>30850</v>
      </c>
    </row>
    <row r="85" spans="1:8" x14ac:dyDescent="0.2">
      <c r="A85">
        <v>1999</v>
      </c>
      <c r="B85">
        <v>107500</v>
      </c>
      <c r="C85">
        <v>0.04</v>
      </c>
      <c r="D85">
        <v>0.03</v>
      </c>
      <c r="E85">
        <v>50040</v>
      </c>
      <c r="F85">
        <v>34450</v>
      </c>
      <c r="G85">
        <v>50040</v>
      </c>
      <c r="H85">
        <v>32140</v>
      </c>
    </row>
    <row r="86" spans="1:8" x14ac:dyDescent="0.2">
      <c r="A86">
        <v>1999</v>
      </c>
      <c r="B86">
        <v>112500</v>
      </c>
      <c r="C86">
        <v>0.04</v>
      </c>
      <c r="D86">
        <v>0.03</v>
      </c>
      <c r="E86">
        <v>51330</v>
      </c>
      <c r="F86">
        <v>35750</v>
      </c>
      <c r="G86">
        <v>51330</v>
      </c>
      <c r="H86">
        <v>33440</v>
      </c>
    </row>
    <row r="87" spans="1:8" x14ac:dyDescent="0.2">
      <c r="A87">
        <v>1999</v>
      </c>
      <c r="B87">
        <v>117500</v>
      </c>
      <c r="C87">
        <v>0.04</v>
      </c>
      <c r="D87">
        <v>0.03</v>
      </c>
      <c r="E87">
        <v>52630</v>
      </c>
      <c r="F87">
        <v>37040</v>
      </c>
      <c r="G87">
        <v>52630</v>
      </c>
      <c r="H87">
        <v>34730</v>
      </c>
    </row>
    <row r="88" spans="1:8" x14ac:dyDescent="0.2">
      <c r="A88">
        <v>1999</v>
      </c>
      <c r="B88">
        <v>122500</v>
      </c>
      <c r="C88">
        <v>0.04</v>
      </c>
      <c r="D88">
        <v>0.03</v>
      </c>
      <c r="E88">
        <v>53920</v>
      </c>
      <c r="F88">
        <v>38340</v>
      </c>
      <c r="G88">
        <v>53920</v>
      </c>
      <c r="H88">
        <v>36030</v>
      </c>
    </row>
    <row r="89" spans="1:8" x14ac:dyDescent="0.2">
      <c r="A89">
        <v>1999</v>
      </c>
      <c r="B89">
        <v>127500</v>
      </c>
      <c r="C89">
        <v>0.04</v>
      </c>
      <c r="D89">
        <v>0.03</v>
      </c>
      <c r="E89">
        <v>55220</v>
      </c>
      <c r="F89">
        <v>39630</v>
      </c>
      <c r="G89">
        <v>55220</v>
      </c>
      <c r="H89">
        <v>37320</v>
      </c>
    </row>
    <row r="90" spans="1:8" x14ac:dyDescent="0.2">
      <c r="A90">
        <v>1999</v>
      </c>
      <c r="B90">
        <v>132500</v>
      </c>
      <c r="C90">
        <v>0.04</v>
      </c>
      <c r="D90">
        <v>0.03</v>
      </c>
      <c r="E90">
        <v>56510</v>
      </c>
      <c r="F90">
        <v>40930</v>
      </c>
      <c r="G90">
        <v>56510</v>
      </c>
      <c r="H90">
        <v>38620</v>
      </c>
    </row>
    <row r="91" spans="1:8" x14ac:dyDescent="0.2">
      <c r="A91">
        <v>1999</v>
      </c>
      <c r="B91">
        <v>137500</v>
      </c>
      <c r="C91">
        <v>0.04</v>
      </c>
      <c r="D91">
        <v>0.03</v>
      </c>
      <c r="E91">
        <v>57810</v>
      </c>
      <c r="F91">
        <v>42220</v>
      </c>
      <c r="G91">
        <v>57810</v>
      </c>
      <c r="H91">
        <v>39910</v>
      </c>
    </row>
    <row r="92" spans="1:8" x14ac:dyDescent="0.2">
      <c r="A92">
        <v>1999</v>
      </c>
      <c r="B92">
        <v>142500</v>
      </c>
      <c r="C92">
        <v>0.04</v>
      </c>
      <c r="D92">
        <v>0.03</v>
      </c>
      <c r="E92">
        <v>59100</v>
      </c>
      <c r="F92">
        <v>43520</v>
      </c>
      <c r="G92">
        <v>59100</v>
      </c>
      <c r="H92">
        <v>41210</v>
      </c>
    </row>
    <row r="93" spans="1:8" x14ac:dyDescent="0.2">
      <c r="A93">
        <v>1999</v>
      </c>
      <c r="B93">
        <v>147500</v>
      </c>
      <c r="C93">
        <v>0.04</v>
      </c>
      <c r="D93">
        <v>0.03</v>
      </c>
      <c r="E93">
        <v>60390</v>
      </c>
      <c r="F93">
        <v>44810</v>
      </c>
      <c r="G93">
        <v>60390</v>
      </c>
      <c r="H93">
        <v>42500</v>
      </c>
    </row>
    <row r="94" spans="1:8" x14ac:dyDescent="0.2">
      <c r="A94">
        <v>1999</v>
      </c>
      <c r="B94">
        <v>200000</v>
      </c>
      <c r="C94">
        <v>0.04</v>
      </c>
      <c r="D94">
        <v>0.03</v>
      </c>
      <c r="E94">
        <v>73990</v>
      </c>
      <c r="F94">
        <v>58410</v>
      </c>
      <c r="G94">
        <v>73990</v>
      </c>
      <c r="H94">
        <v>56100</v>
      </c>
    </row>
    <row r="95" spans="1:8" x14ac:dyDescent="0.2">
      <c r="A95">
        <v>1994</v>
      </c>
      <c r="B95">
        <v>2500</v>
      </c>
      <c r="C95">
        <v>0.04</v>
      </c>
      <c r="D95">
        <v>2.5000000000000001E-2</v>
      </c>
      <c r="E95">
        <v>1740</v>
      </c>
      <c r="F95">
        <v>1420</v>
      </c>
      <c r="G95">
        <v>1740</v>
      </c>
      <c r="H95">
        <v>1290</v>
      </c>
    </row>
    <row r="96" spans="1:8" x14ac:dyDescent="0.2">
      <c r="A96">
        <v>1994</v>
      </c>
      <c r="B96">
        <v>7500</v>
      </c>
      <c r="C96">
        <v>0.04</v>
      </c>
      <c r="D96">
        <v>2.5000000000000001E-2</v>
      </c>
      <c r="E96">
        <v>5220</v>
      </c>
      <c r="F96">
        <v>4270</v>
      </c>
      <c r="G96">
        <v>5220</v>
      </c>
      <c r="H96">
        <v>3880</v>
      </c>
    </row>
    <row r="97" spans="1:8" x14ac:dyDescent="0.2">
      <c r="A97">
        <v>1994</v>
      </c>
      <c r="B97">
        <v>12500</v>
      </c>
      <c r="C97">
        <v>0.04</v>
      </c>
      <c r="D97">
        <v>2.5000000000000001E-2</v>
      </c>
      <c r="E97">
        <v>8710</v>
      </c>
      <c r="F97">
        <v>7130</v>
      </c>
      <c r="G97">
        <v>8710</v>
      </c>
      <c r="H97">
        <v>6480</v>
      </c>
    </row>
    <row r="98" spans="1:8" x14ac:dyDescent="0.2">
      <c r="A98">
        <v>1994</v>
      </c>
      <c r="B98">
        <v>17500</v>
      </c>
      <c r="C98">
        <v>0.04</v>
      </c>
      <c r="D98">
        <v>2.5000000000000001E-2</v>
      </c>
      <c r="E98">
        <v>12210</v>
      </c>
      <c r="F98">
        <v>9990</v>
      </c>
      <c r="G98">
        <v>12210</v>
      </c>
      <c r="H98">
        <v>9080</v>
      </c>
    </row>
    <row r="99" spans="1:8" x14ac:dyDescent="0.2">
      <c r="A99">
        <v>1994</v>
      </c>
      <c r="B99">
        <v>22500</v>
      </c>
      <c r="C99">
        <v>0.04</v>
      </c>
      <c r="D99">
        <v>2.5000000000000001E-2</v>
      </c>
      <c r="E99">
        <v>15690</v>
      </c>
      <c r="F99">
        <v>12550</v>
      </c>
      <c r="G99">
        <v>15690</v>
      </c>
      <c r="H99">
        <v>11410</v>
      </c>
    </row>
    <row r="100" spans="1:8" x14ac:dyDescent="0.2">
      <c r="A100">
        <v>1994</v>
      </c>
      <c r="B100">
        <v>27500</v>
      </c>
      <c r="C100">
        <v>0.04</v>
      </c>
      <c r="D100">
        <v>2.5000000000000001E-2</v>
      </c>
      <c r="E100">
        <v>19180</v>
      </c>
      <c r="F100">
        <v>14500</v>
      </c>
      <c r="G100">
        <v>19180</v>
      </c>
      <c r="H100">
        <v>13230</v>
      </c>
    </row>
    <row r="101" spans="1:8" x14ac:dyDescent="0.2">
      <c r="A101">
        <v>1994</v>
      </c>
      <c r="B101">
        <v>32500</v>
      </c>
      <c r="C101">
        <v>0.04</v>
      </c>
      <c r="D101">
        <v>2.5000000000000001E-2</v>
      </c>
      <c r="E101">
        <v>22670</v>
      </c>
      <c r="F101">
        <v>16110</v>
      </c>
      <c r="G101">
        <v>22670</v>
      </c>
      <c r="H101">
        <v>14770</v>
      </c>
    </row>
    <row r="102" spans="1:8" x14ac:dyDescent="0.2">
      <c r="A102">
        <v>1994</v>
      </c>
      <c r="B102">
        <v>37500</v>
      </c>
      <c r="C102">
        <v>0.04</v>
      </c>
      <c r="D102">
        <v>2.5000000000000001E-2</v>
      </c>
      <c r="E102">
        <v>25960</v>
      </c>
      <c r="F102">
        <v>17540</v>
      </c>
      <c r="G102">
        <v>25960</v>
      </c>
      <c r="H102">
        <v>16180</v>
      </c>
    </row>
    <row r="103" spans="1:8" x14ac:dyDescent="0.2">
      <c r="A103">
        <v>1994</v>
      </c>
      <c r="B103">
        <v>42500</v>
      </c>
      <c r="C103">
        <v>0.04</v>
      </c>
      <c r="D103">
        <v>2.5000000000000001E-2</v>
      </c>
      <c r="E103">
        <v>28590</v>
      </c>
      <c r="F103">
        <v>18880</v>
      </c>
      <c r="G103">
        <v>28590</v>
      </c>
      <c r="H103">
        <v>17520</v>
      </c>
    </row>
    <row r="104" spans="1:8" x14ac:dyDescent="0.2">
      <c r="A104">
        <v>1994</v>
      </c>
      <c r="B104">
        <v>47500</v>
      </c>
      <c r="C104">
        <v>0.04</v>
      </c>
      <c r="D104">
        <v>2.5000000000000001E-2</v>
      </c>
      <c r="E104">
        <v>30730</v>
      </c>
      <c r="F104">
        <v>20230</v>
      </c>
      <c r="G104">
        <v>30730</v>
      </c>
      <c r="H104">
        <v>18870</v>
      </c>
    </row>
    <row r="105" spans="1:8" x14ac:dyDescent="0.2">
      <c r="A105">
        <v>1994</v>
      </c>
      <c r="B105">
        <v>52500</v>
      </c>
      <c r="C105">
        <v>0.04</v>
      </c>
      <c r="D105">
        <v>2.5000000000000001E-2</v>
      </c>
      <c r="E105">
        <v>32510</v>
      </c>
      <c r="F105">
        <v>21570</v>
      </c>
      <c r="G105">
        <v>32510</v>
      </c>
      <c r="H105">
        <v>20210</v>
      </c>
    </row>
    <row r="106" spans="1:8" x14ac:dyDescent="0.2">
      <c r="A106">
        <v>1994</v>
      </c>
      <c r="B106">
        <v>57500</v>
      </c>
      <c r="C106">
        <v>0.04</v>
      </c>
      <c r="D106">
        <v>2.5000000000000001E-2</v>
      </c>
      <c r="E106">
        <v>34020</v>
      </c>
      <c r="F106">
        <v>22910</v>
      </c>
      <c r="G106">
        <v>34020</v>
      </c>
      <c r="H106">
        <v>21550</v>
      </c>
    </row>
    <row r="107" spans="1:8" x14ac:dyDescent="0.2">
      <c r="A107">
        <v>1994</v>
      </c>
      <c r="B107">
        <v>62500</v>
      </c>
      <c r="C107">
        <v>0.04</v>
      </c>
      <c r="D107">
        <v>2.5000000000000001E-2</v>
      </c>
      <c r="E107">
        <v>35360</v>
      </c>
      <c r="F107">
        <v>24240</v>
      </c>
      <c r="G107">
        <v>35360</v>
      </c>
      <c r="H107">
        <v>22880</v>
      </c>
    </row>
    <row r="108" spans="1:8" x14ac:dyDescent="0.2">
      <c r="A108">
        <v>1994</v>
      </c>
      <c r="B108">
        <v>67500</v>
      </c>
      <c r="C108">
        <v>0.04</v>
      </c>
      <c r="D108">
        <v>2.5000000000000001E-2</v>
      </c>
      <c r="E108">
        <v>36680</v>
      </c>
      <c r="F108">
        <v>25560</v>
      </c>
      <c r="G108">
        <v>36680</v>
      </c>
      <c r="H108">
        <v>24200</v>
      </c>
    </row>
    <row r="109" spans="1:8" x14ac:dyDescent="0.2">
      <c r="A109">
        <v>1994</v>
      </c>
      <c r="B109">
        <v>72500</v>
      </c>
      <c r="C109">
        <v>0.04</v>
      </c>
      <c r="D109">
        <v>2.5000000000000001E-2</v>
      </c>
      <c r="E109">
        <v>38000</v>
      </c>
      <c r="F109">
        <v>26880</v>
      </c>
      <c r="G109">
        <v>38000</v>
      </c>
      <c r="H109">
        <v>25520</v>
      </c>
    </row>
    <row r="110" spans="1:8" x14ac:dyDescent="0.2">
      <c r="A110">
        <v>1994</v>
      </c>
      <c r="B110">
        <v>77500</v>
      </c>
      <c r="C110">
        <v>0.04</v>
      </c>
      <c r="D110">
        <v>2.5000000000000001E-2</v>
      </c>
      <c r="E110">
        <v>39310</v>
      </c>
      <c r="F110">
        <v>28190</v>
      </c>
      <c r="G110">
        <v>39310</v>
      </c>
      <c r="H110">
        <v>26830</v>
      </c>
    </row>
    <row r="111" spans="1:8" x14ac:dyDescent="0.2">
      <c r="A111">
        <v>1994</v>
      </c>
      <c r="B111">
        <v>82500</v>
      </c>
      <c r="C111">
        <v>0.04</v>
      </c>
      <c r="D111">
        <v>2.5000000000000001E-2</v>
      </c>
      <c r="E111">
        <v>40630</v>
      </c>
      <c r="F111">
        <v>29510</v>
      </c>
      <c r="G111">
        <v>40630</v>
      </c>
      <c r="H111">
        <v>28150</v>
      </c>
    </row>
    <row r="112" spans="1:8" x14ac:dyDescent="0.2">
      <c r="A112">
        <v>1994</v>
      </c>
      <c r="B112">
        <v>87500</v>
      </c>
      <c r="C112">
        <v>0.04</v>
      </c>
      <c r="D112">
        <v>2.5000000000000001E-2</v>
      </c>
      <c r="E112">
        <v>41950</v>
      </c>
      <c r="F112">
        <v>30830</v>
      </c>
      <c r="G112">
        <v>41950</v>
      </c>
      <c r="H112">
        <v>29470</v>
      </c>
    </row>
    <row r="113" spans="1:8" x14ac:dyDescent="0.2">
      <c r="A113">
        <v>1994</v>
      </c>
      <c r="B113">
        <v>92500</v>
      </c>
      <c r="C113">
        <v>0.04</v>
      </c>
      <c r="D113">
        <v>2.5000000000000001E-2</v>
      </c>
      <c r="E113">
        <v>43270</v>
      </c>
      <c r="F113">
        <v>32150</v>
      </c>
      <c r="G113">
        <v>43270</v>
      </c>
      <c r="H113">
        <v>30790</v>
      </c>
    </row>
    <row r="114" spans="1:8" x14ac:dyDescent="0.2">
      <c r="A114">
        <v>1994</v>
      </c>
      <c r="B114">
        <v>97500</v>
      </c>
      <c r="C114">
        <v>0.04</v>
      </c>
      <c r="D114">
        <v>2.5000000000000001E-2</v>
      </c>
      <c r="E114">
        <v>44580</v>
      </c>
      <c r="F114">
        <v>33460</v>
      </c>
      <c r="G114">
        <v>44580</v>
      </c>
      <c r="H114">
        <v>32100</v>
      </c>
    </row>
    <row r="115" spans="1:8" x14ac:dyDescent="0.2">
      <c r="A115">
        <v>1994</v>
      </c>
      <c r="B115">
        <v>102500</v>
      </c>
      <c r="C115">
        <v>0.04</v>
      </c>
      <c r="D115">
        <v>2.5000000000000001E-2</v>
      </c>
      <c r="E115">
        <v>45900</v>
      </c>
      <c r="F115">
        <v>34780</v>
      </c>
      <c r="G115">
        <v>45900</v>
      </c>
      <c r="H115">
        <v>33420</v>
      </c>
    </row>
    <row r="116" spans="1:8" x14ac:dyDescent="0.2">
      <c r="A116">
        <v>1994</v>
      </c>
      <c r="B116">
        <v>107500</v>
      </c>
      <c r="C116">
        <v>0.04</v>
      </c>
      <c r="D116">
        <v>2.5000000000000001E-2</v>
      </c>
      <c r="E116">
        <v>47220</v>
      </c>
      <c r="F116">
        <v>36100</v>
      </c>
      <c r="G116">
        <v>47220</v>
      </c>
      <c r="H116">
        <v>34740</v>
      </c>
    </row>
    <row r="117" spans="1:8" x14ac:dyDescent="0.2">
      <c r="A117">
        <v>1994</v>
      </c>
      <c r="B117">
        <v>112500</v>
      </c>
      <c r="C117">
        <v>0.04</v>
      </c>
      <c r="D117">
        <v>2.5000000000000001E-2</v>
      </c>
      <c r="E117">
        <v>48530</v>
      </c>
      <c r="F117">
        <v>37410</v>
      </c>
      <c r="G117">
        <v>48530</v>
      </c>
      <c r="H117">
        <v>36050</v>
      </c>
    </row>
    <row r="118" spans="1:8" x14ac:dyDescent="0.2">
      <c r="A118">
        <v>1994</v>
      </c>
      <c r="B118">
        <v>117500</v>
      </c>
      <c r="C118">
        <v>0.04</v>
      </c>
      <c r="D118">
        <v>2.5000000000000001E-2</v>
      </c>
      <c r="E118">
        <v>49850</v>
      </c>
      <c r="F118">
        <v>38730</v>
      </c>
      <c r="G118">
        <v>49850</v>
      </c>
      <c r="H118">
        <v>37370</v>
      </c>
    </row>
    <row r="119" spans="1:8" x14ac:dyDescent="0.2">
      <c r="A119">
        <v>1994</v>
      </c>
      <c r="B119">
        <v>122500</v>
      </c>
      <c r="C119">
        <v>0.04</v>
      </c>
      <c r="D119">
        <v>2.5000000000000001E-2</v>
      </c>
      <c r="E119">
        <v>51170</v>
      </c>
      <c r="F119">
        <v>40050</v>
      </c>
      <c r="G119">
        <v>51170</v>
      </c>
      <c r="H119">
        <v>38690</v>
      </c>
    </row>
    <row r="120" spans="1:8" x14ac:dyDescent="0.2">
      <c r="A120">
        <v>1994</v>
      </c>
      <c r="B120">
        <v>127500</v>
      </c>
      <c r="C120">
        <v>0.04</v>
      </c>
      <c r="D120">
        <v>2.5000000000000001E-2</v>
      </c>
      <c r="E120">
        <v>52490</v>
      </c>
      <c r="F120">
        <v>41370</v>
      </c>
      <c r="G120">
        <v>52490</v>
      </c>
      <c r="H120">
        <v>40010</v>
      </c>
    </row>
    <row r="121" spans="1:8" x14ac:dyDescent="0.2">
      <c r="A121">
        <v>1994</v>
      </c>
      <c r="B121">
        <v>132500</v>
      </c>
      <c r="C121">
        <v>0.04</v>
      </c>
      <c r="D121">
        <v>2.5000000000000001E-2</v>
      </c>
      <c r="E121">
        <v>53800</v>
      </c>
      <c r="F121">
        <v>42680</v>
      </c>
      <c r="G121">
        <v>53800</v>
      </c>
      <c r="H121">
        <v>41320</v>
      </c>
    </row>
    <row r="122" spans="1:8" x14ac:dyDescent="0.2">
      <c r="A122">
        <v>1994</v>
      </c>
      <c r="B122">
        <v>137500</v>
      </c>
      <c r="C122">
        <v>0.04</v>
      </c>
      <c r="D122">
        <v>2.5000000000000001E-2</v>
      </c>
      <c r="E122">
        <v>55120</v>
      </c>
      <c r="F122">
        <v>44000</v>
      </c>
      <c r="G122">
        <v>55120</v>
      </c>
      <c r="H122">
        <v>42640</v>
      </c>
    </row>
    <row r="123" spans="1:8" x14ac:dyDescent="0.2">
      <c r="A123">
        <v>1994</v>
      </c>
      <c r="B123">
        <v>142500</v>
      </c>
      <c r="C123">
        <v>0.04</v>
      </c>
      <c r="D123">
        <v>2.5000000000000001E-2</v>
      </c>
      <c r="E123">
        <v>56440</v>
      </c>
      <c r="F123">
        <v>45320</v>
      </c>
      <c r="G123">
        <v>56440</v>
      </c>
      <c r="H123">
        <v>43960</v>
      </c>
    </row>
    <row r="124" spans="1:8" x14ac:dyDescent="0.2">
      <c r="A124">
        <v>1994</v>
      </c>
      <c r="B124">
        <v>147500</v>
      </c>
      <c r="C124">
        <v>0.04</v>
      </c>
      <c r="D124">
        <v>2.5000000000000001E-2</v>
      </c>
      <c r="E124">
        <v>57760</v>
      </c>
      <c r="F124">
        <v>46630</v>
      </c>
      <c r="G124">
        <v>57760</v>
      </c>
      <c r="H124">
        <v>45270</v>
      </c>
    </row>
    <row r="125" spans="1:8" x14ac:dyDescent="0.2">
      <c r="A125">
        <v>1994</v>
      </c>
      <c r="B125">
        <v>200000</v>
      </c>
      <c r="C125">
        <v>0.04</v>
      </c>
      <c r="D125">
        <v>2.5000000000000001E-2</v>
      </c>
      <c r="E125">
        <v>71590</v>
      </c>
      <c r="F125">
        <v>60470</v>
      </c>
      <c r="G125">
        <v>71590</v>
      </c>
      <c r="H125">
        <v>59110</v>
      </c>
    </row>
    <row r="126" spans="1:8" x14ac:dyDescent="0.2">
      <c r="A126">
        <v>1994</v>
      </c>
      <c r="B126">
        <v>2500</v>
      </c>
      <c r="C126">
        <v>0.04</v>
      </c>
      <c r="D126">
        <v>2.8000000000000001E-2</v>
      </c>
      <c r="E126">
        <v>1630</v>
      </c>
      <c r="F126">
        <v>1270</v>
      </c>
      <c r="G126">
        <v>1630</v>
      </c>
      <c r="H126">
        <v>1090</v>
      </c>
    </row>
    <row r="127" spans="1:8" x14ac:dyDescent="0.2">
      <c r="A127">
        <v>1994</v>
      </c>
      <c r="B127">
        <v>7500</v>
      </c>
      <c r="C127">
        <v>0.04</v>
      </c>
      <c r="D127">
        <v>2.8000000000000001E-2</v>
      </c>
      <c r="E127">
        <v>4900</v>
      </c>
      <c r="F127">
        <v>3830</v>
      </c>
      <c r="G127">
        <v>4900</v>
      </c>
      <c r="H127">
        <v>3280</v>
      </c>
    </row>
    <row r="128" spans="1:8" x14ac:dyDescent="0.2">
      <c r="A128">
        <v>1994</v>
      </c>
      <c r="B128">
        <v>12500</v>
      </c>
      <c r="C128">
        <v>0.04</v>
      </c>
      <c r="D128">
        <v>2.8000000000000001E-2</v>
      </c>
      <c r="E128">
        <v>8180</v>
      </c>
      <c r="F128">
        <v>6390</v>
      </c>
      <c r="G128">
        <v>8180</v>
      </c>
      <c r="H128">
        <v>5480</v>
      </c>
    </row>
    <row r="129" spans="1:8" x14ac:dyDescent="0.2">
      <c r="A129">
        <v>1994</v>
      </c>
      <c r="B129">
        <v>17500</v>
      </c>
      <c r="C129">
        <v>0.04</v>
      </c>
      <c r="D129">
        <v>2.8000000000000001E-2</v>
      </c>
      <c r="E129">
        <v>11470</v>
      </c>
      <c r="F129">
        <v>8950</v>
      </c>
      <c r="G129">
        <v>11470</v>
      </c>
      <c r="H129">
        <v>7680</v>
      </c>
    </row>
    <row r="130" spans="1:8" x14ac:dyDescent="0.2">
      <c r="A130">
        <v>1994</v>
      </c>
      <c r="B130">
        <v>22500</v>
      </c>
      <c r="C130">
        <v>0.04</v>
      </c>
      <c r="D130">
        <v>2.8000000000000001E-2</v>
      </c>
      <c r="E130">
        <v>14740</v>
      </c>
      <c r="F130">
        <v>11240</v>
      </c>
      <c r="G130">
        <v>14740</v>
      </c>
      <c r="H130">
        <v>9670</v>
      </c>
    </row>
    <row r="131" spans="1:8" x14ac:dyDescent="0.2">
      <c r="A131">
        <v>1994</v>
      </c>
      <c r="B131">
        <v>27500</v>
      </c>
      <c r="C131">
        <v>0.04</v>
      </c>
      <c r="D131">
        <v>2.8000000000000001E-2</v>
      </c>
      <c r="E131">
        <v>18020</v>
      </c>
      <c r="F131">
        <v>13000</v>
      </c>
      <c r="G131">
        <v>18020</v>
      </c>
      <c r="H131">
        <v>11250</v>
      </c>
    </row>
    <row r="132" spans="1:8" x14ac:dyDescent="0.2">
      <c r="A132">
        <v>1994</v>
      </c>
      <c r="B132">
        <v>32500</v>
      </c>
      <c r="C132">
        <v>0.04</v>
      </c>
      <c r="D132">
        <v>2.8000000000000001E-2</v>
      </c>
      <c r="E132">
        <v>21290</v>
      </c>
      <c r="F132">
        <v>14440</v>
      </c>
      <c r="G132">
        <v>21290</v>
      </c>
      <c r="H132">
        <v>12590</v>
      </c>
    </row>
    <row r="133" spans="1:8" x14ac:dyDescent="0.2">
      <c r="A133">
        <v>1994</v>
      </c>
      <c r="B133">
        <v>37500</v>
      </c>
      <c r="C133">
        <v>0.04</v>
      </c>
      <c r="D133">
        <v>2.8000000000000001E-2</v>
      </c>
      <c r="E133">
        <v>24570</v>
      </c>
      <c r="F133">
        <v>15720</v>
      </c>
      <c r="G133">
        <v>24570</v>
      </c>
      <c r="H133">
        <v>13830</v>
      </c>
    </row>
    <row r="134" spans="1:8" x14ac:dyDescent="0.2">
      <c r="A134">
        <v>1994</v>
      </c>
      <c r="B134">
        <v>42500</v>
      </c>
      <c r="C134">
        <v>0.04</v>
      </c>
      <c r="D134">
        <v>2.8000000000000001E-2</v>
      </c>
      <c r="E134">
        <v>27530</v>
      </c>
      <c r="F134">
        <v>16930</v>
      </c>
      <c r="G134">
        <v>27530</v>
      </c>
      <c r="H134">
        <v>15040</v>
      </c>
    </row>
    <row r="135" spans="1:8" x14ac:dyDescent="0.2">
      <c r="A135">
        <v>1994</v>
      </c>
      <c r="B135">
        <v>47500</v>
      </c>
      <c r="C135">
        <v>0.04</v>
      </c>
      <c r="D135">
        <v>2.8000000000000001E-2</v>
      </c>
      <c r="E135">
        <v>29840</v>
      </c>
      <c r="F135">
        <v>18140</v>
      </c>
      <c r="G135">
        <v>29840</v>
      </c>
      <c r="H135">
        <v>16250</v>
      </c>
    </row>
    <row r="136" spans="1:8" x14ac:dyDescent="0.2">
      <c r="A136">
        <v>1994</v>
      </c>
      <c r="B136">
        <v>52500</v>
      </c>
      <c r="C136">
        <v>0.04</v>
      </c>
      <c r="D136">
        <v>2.8000000000000001E-2</v>
      </c>
      <c r="E136">
        <v>31660</v>
      </c>
      <c r="F136">
        <v>19350</v>
      </c>
      <c r="G136">
        <v>31660</v>
      </c>
      <c r="H136">
        <v>17460</v>
      </c>
    </row>
    <row r="137" spans="1:8" x14ac:dyDescent="0.2">
      <c r="A137">
        <v>1994</v>
      </c>
      <c r="B137">
        <v>57500</v>
      </c>
      <c r="C137">
        <v>0.04</v>
      </c>
      <c r="D137">
        <v>2.8000000000000001E-2</v>
      </c>
      <c r="E137">
        <v>33110</v>
      </c>
      <c r="F137">
        <v>20560</v>
      </c>
      <c r="G137">
        <v>33110</v>
      </c>
      <c r="H137">
        <v>18670</v>
      </c>
    </row>
    <row r="138" spans="1:8" x14ac:dyDescent="0.2">
      <c r="A138">
        <v>1994</v>
      </c>
      <c r="B138">
        <v>62500</v>
      </c>
      <c r="C138">
        <v>0.04</v>
      </c>
      <c r="D138">
        <v>2.8000000000000001E-2</v>
      </c>
      <c r="E138">
        <v>34320</v>
      </c>
      <c r="F138">
        <v>21750</v>
      </c>
      <c r="G138">
        <v>34320</v>
      </c>
      <c r="H138">
        <v>19860</v>
      </c>
    </row>
    <row r="139" spans="1:8" x14ac:dyDescent="0.2">
      <c r="A139">
        <v>1994</v>
      </c>
      <c r="B139">
        <v>67500</v>
      </c>
      <c r="C139">
        <v>0.04</v>
      </c>
      <c r="D139">
        <v>2.8000000000000001E-2</v>
      </c>
      <c r="E139">
        <v>35490</v>
      </c>
      <c r="F139">
        <v>22920</v>
      </c>
      <c r="G139">
        <v>35490</v>
      </c>
      <c r="H139">
        <v>21030</v>
      </c>
    </row>
    <row r="140" spans="1:8" x14ac:dyDescent="0.2">
      <c r="A140">
        <v>1994</v>
      </c>
      <c r="B140">
        <v>72500</v>
      </c>
      <c r="C140">
        <v>0.04</v>
      </c>
      <c r="D140">
        <v>2.8000000000000001E-2</v>
      </c>
      <c r="E140">
        <v>36670</v>
      </c>
      <c r="F140">
        <v>24100</v>
      </c>
      <c r="G140">
        <v>36670</v>
      </c>
      <c r="H140">
        <v>22210</v>
      </c>
    </row>
    <row r="141" spans="1:8" x14ac:dyDescent="0.2">
      <c r="A141">
        <v>1994</v>
      </c>
      <c r="B141">
        <v>77500</v>
      </c>
      <c r="C141">
        <v>0.04</v>
      </c>
      <c r="D141">
        <v>2.8000000000000001E-2</v>
      </c>
      <c r="E141">
        <v>37850</v>
      </c>
      <c r="F141">
        <v>25280</v>
      </c>
      <c r="G141">
        <v>37850</v>
      </c>
      <c r="H141">
        <v>23390</v>
      </c>
    </row>
    <row r="142" spans="1:8" x14ac:dyDescent="0.2">
      <c r="A142">
        <v>1994</v>
      </c>
      <c r="B142">
        <v>82500</v>
      </c>
      <c r="C142">
        <v>0.04</v>
      </c>
      <c r="D142">
        <v>2.8000000000000001E-2</v>
      </c>
      <c r="E142">
        <v>39030</v>
      </c>
      <c r="F142">
        <v>26450</v>
      </c>
      <c r="G142">
        <v>39030</v>
      </c>
      <c r="H142">
        <v>24560</v>
      </c>
    </row>
    <row r="143" spans="1:8" x14ac:dyDescent="0.2">
      <c r="A143">
        <v>1994</v>
      </c>
      <c r="B143">
        <v>87500</v>
      </c>
      <c r="C143">
        <v>0.04</v>
      </c>
      <c r="D143">
        <v>2.8000000000000001E-2</v>
      </c>
      <c r="E143">
        <v>40200</v>
      </c>
      <c r="F143">
        <v>27630</v>
      </c>
      <c r="G143">
        <v>40200</v>
      </c>
      <c r="H143">
        <v>25740</v>
      </c>
    </row>
    <row r="144" spans="1:8" x14ac:dyDescent="0.2">
      <c r="A144">
        <v>1994</v>
      </c>
      <c r="B144">
        <v>92500</v>
      </c>
      <c r="C144">
        <v>0.04</v>
      </c>
      <c r="D144">
        <v>2.8000000000000001E-2</v>
      </c>
      <c r="E144">
        <v>41380</v>
      </c>
      <c r="F144">
        <v>28810</v>
      </c>
      <c r="G144">
        <v>41380</v>
      </c>
      <c r="H144">
        <v>26920</v>
      </c>
    </row>
    <row r="145" spans="1:8" x14ac:dyDescent="0.2">
      <c r="A145">
        <v>1994</v>
      </c>
      <c r="B145">
        <v>97500</v>
      </c>
      <c r="C145">
        <v>0.04</v>
      </c>
      <c r="D145">
        <v>2.8000000000000001E-2</v>
      </c>
      <c r="E145">
        <v>42560</v>
      </c>
      <c r="F145">
        <v>29980</v>
      </c>
      <c r="G145">
        <v>42560</v>
      </c>
      <c r="H145">
        <v>28090</v>
      </c>
    </row>
    <row r="146" spans="1:8" x14ac:dyDescent="0.2">
      <c r="A146">
        <v>1994</v>
      </c>
      <c r="B146">
        <v>102500</v>
      </c>
      <c r="C146">
        <v>0.04</v>
      </c>
      <c r="D146">
        <v>2.8000000000000001E-2</v>
      </c>
      <c r="E146">
        <v>43730</v>
      </c>
      <c r="F146">
        <v>31160</v>
      </c>
      <c r="G146">
        <v>43730</v>
      </c>
      <c r="H146">
        <v>29270</v>
      </c>
    </row>
    <row r="147" spans="1:8" x14ac:dyDescent="0.2">
      <c r="A147">
        <v>1994</v>
      </c>
      <c r="B147">
        <v>107500</v>
      </c>
      <c r="C147">
        <v>0.04</v>
      </c>
      <c r="D147">
        <v>2.8000000000000001E-2</v>
      </c>
      <c r="E147">
        <v>44910</v>
      </c>
      <c r="F147">
        <v>32340</v>
      </c>
      <c r="G147">
        <v>44910</v>
      </c>
      <c r="H147">
        <v>30450</v>
      </c>
    </row>
    <row r="148" spans="1:8" x14ac:dyDescent="0.2">
      <c r="A148">
        <v>1994</v>
      </c>
      <c r="B148">
        <v>112500</v>
      </c>
      <c r="C148">
        <v>0.04</v>
      </c>
      <c r="D148">
        <v>2.8000000000000001E-2</v>
      </c>
      <c r="E148">
        <v>46090</v>
      </c>
      <c r="F148">
        <v>33520</v>
      </c>
      <c r="G148">
        <v>46090</v>
      </c>
      <c r="H148">
        <v>31630</v>
      </c>
    </row>
    <row r="149" spans="1:8" x14ac:dyDescent="0.2">
      <c r="A149">
        <v>1994</v>
      </c>
      <c r="B149">
        <v>117500</v>
      </c>
      <c r="C149">
        <v>0.04</v>
      </c>
      <c r="D149">
        <v>2.8000000000000001E-2</v>
      </c>
      <c r="E149">
        <v>47260</v>
      </c>
      <c r="F149">
        <v>34690</v>
      </c>
      <c r="G149">
        <v>47260</v>
      </c>
      <c r="H149">
        <v>32800</v>
      </c>
    </row>
    <row r="150" spans="1:8" x14ac:dyDescent="0.2">
      <c r="A150">
        <v>1994</v>
      </c>
      <c r="B150">
        <v>122500</v>
      </c>
      <c r="C150">
        <v>0.04</v>
      </c>
      <c r="D150">
        <v>2.8000000000000001E-2</v>
      </c>
      <c r="E150">
        <v>48440</v>
      </c>
      <c r="F150">
        <v>35870</v>
      </c>
      <c r="G150">
        <v>48440</v>
      </c>
      <c r="H150">
        <v>33980</v>
      </c>
    </row>
    <row r="151" spans="1:8" x14ac:dyDescent="0.2">
      <c r="A151">
        <v>1994</v>
      </c>
      <c r="B151">
        <v>127500</v>
      </c>
      <c r="C151">
        <v>0.04</v>
      </c>
      <c r="D151">
        <v>2.8000000000000001E-2</v>
      </c>
      <c r="E151">
        <v>49620</v>
      </c>
      <c r="F151">
        <v>37050</v>
      </c>
      <c r="G151">
        <v>49620</v>
      </c>
      <c r="H151">
        <v>35160</v>
      </c>
    </row>
    <row r="152" spans="1:8" x14ac:dyDescent="0.2">
      <c r="A152">
        <v>1994</v>
      </c>
      <c r="B152">
        <v>132500</v>
      </c>
      <c r="C152">
        <v>0.04</v>
      </c>
      <c r="D152">
        <v>2.8000000000000001E-2</v>
      </c>
      <c r="E152">
        <v>50800</v>
      </c>
      <c r="F152">
        <v>38220</v>
      </c>
      <c r="G152">
        <v>50800</v>
      </c>
      <c r="H152">
        <v>36330</v>
      </c>
    </row>
    <row r="153" spans="1:8" x14ac:dyDescent="0.2">
      <c r="A153">
        <v>1994</v>
      </c>
      <c r="B153">
        <v>137500</v>
      </c>
      <c r="C153">
        <v>0.04</v>
      </c>
      <c r="D153">
        <v>2.8000000000000001E-2</v>
      </c>
      <c r="E153">
        <v>51970</v>
      </c>
      <c r="F153">
        <v>39400</v>
      </c>
      <c r="G153">
        <v>51970</v>
      </c>
      <c r="H153">
        <v>37510</v>
      </c>
    </row>
    <row r="154" spans="1:8" x14ac:dyDescent="0.2">
      <c r="A154">
        <v>1994</v>
      </c>
      <c r="B154">
        <v>142500</v>
      </c>
      <c r="C154">
        <v>0.04</v>
      </c>
      <c r="D154">
        <v>2.8000000000000001E-2</v>
      </c>
      <c r="E154">
        <v>53150</v>
      </c>
      <c r="F154">
        <v>40580</v>
      </c>
      <c r="G154">
        <v>53150</v>
      </c>
      <c r="H154">
        <v>38690</v>
      </c>
    </row>
    <row r="155" spans="1:8" x14ac:dyDescent="0.2">
      <c r="A155">
        <v>1994</v>
      </c>
      <c r="B155">
        <v>147500</v>
      </c>
      <c r="C155">
        <v>0.04</v>
      </c>
      <c r="D155">
        <v>2.8000000000000001E-2</v>
      </c>
      <c r="E155">
        <v>54330</v>
      </c>
      <c r="F155">
        <v>41750</v>
      </c>
      <c r="G155">
        <v>54330</v>
      </c>
      <c r="H155">
        <v>39860</v>
      </c>
    </row>
    <row r="156" spans="1:8" x14ac:dyDescent="0.2">
      <c r="A156">
        <v>1994</v>
      </c>
      <c r="B156">
        <v>200000</v>
      </c>
      <c r="C156">
        <v>0.04</v>
      </c>
      <c r="D156">
        <v>2.8000000000000001E-2</v>
      </c>
      <c r="E156">
        <v>66690</v>
      </c>
      <c r="F156">
        <v>54110</v>
      </c>
      <c r="G156">
        <v>66690</v>
      </c>
      <c r="H156">
        <v>52220</v>
      </c>
    </row>
    <row r="157" spans="1:8" x14ac:dyDescent="0.2">
      <c r="A157">
        <v>1994</v>
      </c>
      <c r="B157">
        <v>2500</v>
      </c>
      <c r="C157">
        <v>0.04</v>
      </c>
      <c r="D157">
        <v>0.03</v>
      </c>
      <c r="E157">
        <v>1560</v>
      </c>
      <c r="F157">
        <v>1180</v>
      </c>
      <c r="G157">
        <v>1560</v>
      </c>
      <c r="H157">
        <v>970</v>
      </c>
    </row>
    <row r="158" spans="1:8" x14ac:dyDescent="0.2">
      <c r="A158">
        <v>1994</v>
      </c>
      <c r="B158">
        <v>7500</v>
      </c>
      <c r="C158">
        <v>0.04</v>
      </c>
      <c r="D158">
        <v>0.03</v>
      </c>
      <c r="E158">
        <v>4700</v>
      </c>
      <c r="F158">
        <v>3560</v>
      </c>
      <c r="G158">
        <v>4700</v>
      </c>
      <c r="H158">
        <v>2940</v>
      </c>
    </row>
    <row r="159" spans="1:8" x14ac:dyDescent="0.2">
      <c r="A159">
        <v>1994</v>
      </c>
      <c r="B159">
        <v>12500</v>
      </c>
      <c r="C159">
        <v>0.04</v>
      </c>
      <c r="D159">
        <v>0.03</v>
      </c>
      <c r="E159">
        <v>7850</v>
      </c>
      <c r="F159">
        <v>5940</v>
      </c>
      <c r="G159">
        <v>7850</v>
      </c>
      <c r="H159">
        <v>4910</v>
      </c>
    </row>
    <row r="160" spans="1:8" x14ac:dyDescent="0.2">
      <c r="A160">
        <v>1994</v>
      </c>
      <c r="B160">
        <v>17500</v>
      </c>
      <c r="C160">
        <v>0.04</v>
      </c>
      <c r="D160">
        <v>0.03</v>
      </c>
      <c r="E160">
        <v>10990</v>
      </c>
      <c r="F160">
        <v>8310</v>
      </c>
      <c r="G160">
        <v>10990</v>
      </c>
      <c r="H160">
        <v>6870</v>
      </c>
    </row>
    <row r="161" spans="1:8" x14ac:dyDescent="0.2">
      <c r="A161">
        <v>1994</v>
      </c>
      <c r="B161">
        <v>22500</v>
      </c>
      <c r="C161">
        <v>0.04</v>
      </c>
      <c r="D161">
        <v>0.03</v>
      </c>
      <c r="E161">
        <v>14140</v>
      </c>
      <c r="F161">
        <v>10460</v>
      </c>
      <c r="G161">
        <v>14140</v>
      </c>
      <c r="H161">
        <v>8670</v>
      </c>
    </row>
    <row r="162" spans="1:8" x14ac:dyDescent="0.2">
      <c r="A162">
        <v>1994</v>
      </c>
      <c r="B162">
        <v>27500</v>
      </c>
      <c r="C162">
        <v>0.04</v>
      </c>
      <c r="D162">
        <v>0.03</v>
      </c>
      <c r="E162">
        <v>17290</v>
      </c>
      <c r="F162">
        <v>12090</v>
      </c>
      <c r="G162">
        <v>17290</v>
      </c>
      <c r="H162">
        <v>10100</v>
      </c>
    </row>
    <row r="163" spans="1:8" x14ac:dyDescent="0.2">
      <c r="A163">
        <v>1994</v>
      </c>
      <c r="B163">
        <v>32500</v>
      </c>
      <c r="C163">
        <v>0.04</v>
      </c>
      <c r="D163">
        <v>0.03</v>
      </c>
      <c r="E163">
        <v>20430</v>
      </c>
      <c r="F163">
        <v>13430</v>
      </c>
      <c r="G163">
        <v>20430</v>
      </c>
      <c r="H163">
        <v>11330</v>
      </c>
    </row>
    <row r="164" spans="1:8" x14ac:dyDescent="0.2">
      <c r="A164">
        <v>1994</v>
      </c>
      <c r="B164">
        <v>37500</v>
      </c>
      <c r="C164">
        <v>0.04</v>
      </c>
      <c r="D164">
        <v>0.03</v>
      </c>
      <c r="E164">
        <v>23580</v>
      </c>
      <c r="F164">
        <v>14620</v>
      </c>
      <c r="G164">
        <v>23580</v>
      </c>
      <c r="H164">
        <v>12480</v>
      </c>
    </row>
    <row r="165" spans="1:8" x14ac:dyDescent="0.2">
      <c r="A165">
        <v>1994</v>
      </c>
      <c r="B165">
        <v>42500</v>
      </c>
      <c r="C165">
        <v>0.04</v>
      </c>
      <c r="D165">
        <v>0.03</v>
      </c>
      <c r="E165">
        <v>26690</v>
      </c>
      <c r="F165">
        <v>15740</v>
      </c>
      <c r="G165">
        <v>26690</v>
      </c>
      <c r="H165">
        <v>13590</v>
      </c>
    </row>
    <row r="166" spans="1:8" x14ac:dyDescent="0.2">
      <c r="A166">
        <v>1994</v>
      </c>
      <c r="B166">
        <v>47500</v>
      </c>
      <c r="C166">
        <v>0.04</v>
      </c>
      <c r="D166">
        <v>0.03</v>
      </c>
      <c r="E166">
        <v>29210</v>
      </c>
      <c r="F166">
        <v>16870</v>
      </c>
      <c r="G166">
        <v>29210</v>
      </c>
      <c r="H166">
        <v>14720</v>
      </c>
    </row>
    <row r="167" spans="1:8" x14ac:dyDescent="0.2">
      <c r="A167">
        <v>1994</v>
      </c>
      <c r="B167">
        <v>52500</v>
      </c>
      <c r="C167">
        <v>0.04</v>
      </c>
      <c r="D167">
        <v>0.03</v>
      </c>
      <c r="E167">
        <v>31120</v>
      </c>
      <c r="F167">
        <v>17990</v>
      </c>
      <c r="G167">
        <v>31120</v>
      </c>
      <c r="H167">
        <v>15840</v>
      </c>
    </row>
    <row r="168" spans="1:8" x14ac:dyDescent="0.2">
      <c r="A168">
        <v>1994</v>
      </c>
      <c r="B168">
        <v>57500</v>
      </c>
      <c r="C168">
        <v>0.04</v>
      </c>
      <c r="D168">
        <v>0.03</v>
      </c>
      <c r="E168">
        <v>32560</v>
      </c>
      <c r="F168">
        <v>19130</v>
      </c>
      <c r="G168">
        <v>32560</v>
      </c>
      <c r="H168">
        <v>16980</v>
      </c>
    </row>
    <row r="169" spans="1:8" x14ac:dyDescent="0.2">
      <c r="A169">
        <v>1994</v>
      </c>
      <c r="B169">
        <v>62500</v>
      </c>
      <c r="C169">
        <v>0.04</v>
      </c>
      <c r="D169">
        <v>0.03</v>
      </c>
      <c r="E169">
        <v>33710</v>
      </c>
      <c r="F169">
        <v>20230</v>
      </c>
      <c r="G169">
        <v>33710</v>
      </c>
      <c r="H169">
        <v>18080</v>
      </c>
    </row>
    <row r="170" spans="1:8" x14ac:dyDescent="0.2">
      <c r="A170">
        <v>1994</v>
      </c>
      <c r="B170">
        <v>67500</v>
      </c>
      <c r="C170">
        <v>0.04</v>
      </c>
      <c r="D170">
        <v>0.03</v>
      </c>
      <c r="E170">
        <v>34800</v>
      </c>
      <c r="F170">
        <v>21320</v>
      </c>
      <c r="G170">
        <v>34800</v>
      </c>
      <c r="H170">
        <v>19170</v>
      </c>
    </row>
    <row r="171" spans="1:8" x14ac:dyDescent="0.2">
      <c r="A171">
        <v>1994</v>
      </c>
      <c r="B171">
        <v>72500</v>
      </c>
      <c r="C171">
        <v>0.04</v>
      </c>
      <c r="D171">
        <v>0.03</v>
      </c>
      <c r="E171">
        <v>35890</v>
      </c>
      <c r="F171">
        <v>22420</v>
      </c>
      <c r="G171">
        <v>35890</v>
      </c>
      <c r="H171">
        <v>20270</v>
      </c>
    </row>
    <row r="172" spans="1:8" x14ac:dyDescent="0.2">
      <c r="A172">
        <v>1994</v>
      </c>
      <c r="B172">
        <v>77500</v>
      </c>
      <c r="C172">
        <v>0.04</v>
      </c>
      <c r="D172">
        <v>0.03</v>
      </c>
      <c r="E172">
        <v>36980</v>
      </c>
      <c r="F172">
        <v>23510</v>
      </c>
      <c r="G172">
        <v>36980</v>
      </c>
      <c r="H172">
        <v>21360</v>
      </c>
    </row>
    <row r="173" spans="1:8" x14ac:dyDescent="0.2">
      <c r="A173">
        <v>1994</v>
      </c>
      <c r="B173">
        <v>82500</v>
      </c>
      <c r="C173">
        <v>0.04</v>
      </c>
      <c r="D173">
        <v>0.03</v>
      </c>
      <c r="E173">
        <v>38080</v>
      </c>
      <c r="F173">
        <v>24600</v>
      </c>
      <c r="G173">
        <v>38080</v>
      </c>
      <c r="H173">
        <v>22450</v>
      </c>
    </row>
    <row r="174" spans="1:8" x14ac:dyDescent="0.2">
      <c r="A174">
        <v>1994</v>
      </c>
      <c r="B174">
        <v>87500</v>
      </c>
      <c r="C174">
        <v>0.04</v>
      </c>
      <c r="D174">
        <v>0.03</v>
      </c>
      <c r="E174">
        <v>39170</v>
      </c>
      <c r="F174">
        <v>25690</v>
      </c>
      <c r="G174">
        <v>39170</v>
      </c>
      <c r="H174">
        <v>23540</v>
      </c>
    </row>
    <row r="175" spans="1:8" x14ac:dyDescent="0.2">
      <c r="A175">
        <v>1994</v>
      </c>
      <c r="B175">
        <v>92500</v>
      </c>
      <c r="C175">
        <v>0.04</v>
      </c>
      <c r="D175">
        <v>0.03</v>
      </c>
      <c r="E175">
        <v>40260</v>
      </c>
      <c r="F175">
        <v>26790</v>
      </c>
      <c r="G175">
        <v>40260</v>
      </c>
      <c r="H175">
        <v>24640</v>
      </c>
    </row>
    <row r="176" spans="1:8" x14ac:dyDescent="0.2">
      <c r="A176">
        <v>1994</v>
      </c>
      <c r="B176">
        <v>97500</v>
      </c>
      <c r="C176">
        <v>0.04</v>
      </c>
      <c r="D176">
        <v>0.03</v>
      </c>
      <c r="E176">
        <v>41350</v>
      </c>
      <c r="F176">
        <v>27880</v>
      </c>
      <c r="G176">
        <v>41350</v>
      </c>
      <c r="H176">
        <v>25730</v>
      </c>
    </row>
    <row r="177" spans="1:8" x14ac:dyDescent="0.2">
      <c r="A177">
        <v>1994</v>
      </c>
      <c r="B177">
        <v>102500</v>
      </c>
      <c r="C177">
        <v>0.04</v>
      </c>
      <c r="D177">
        <v>0.03</v>
      </c>
      <c r="E177">
        <v>42440</v>
      </c>
      <c r="F177">
        <v>28970</v>
      </c>
      <c r="G177">
        <v>42440</v>
      </c>
      <c r="H177">
        <v>26820</v>
      </c>
    </row>
    <row r="178" spans="1:8" x14ac:dyDescent="0.2">
      <c r="A178">
        <v>1994</v>
      </c>
      <c r="B178">
        <v>107500</v>
      </c>
      <c r="C178">
        <v>0.04</v>
      </c>
      <c r="D178">
        <v>0.03</v>
      </c>
      <c r="E178">
        <v>43540</v>
      </c>
      <c r="F178">
        <v>30060</v>
      </c>
      <c r="G178">
        <v>43540</v>
      </c>
      <c r="H178">
        <v>27910</v>
      </c>
    </row>
    <row r="179" spans="1:8" x14ac:dyDescent="0.2">
      <c r="A179">
        <v>1994</v>
      </c>
      <c r="B179">
        <v>112500</v>
      </c>
      <c r="C179">
        <v>0.04</v>
      </c>
      <c r="D179">
        <v>0.03</v>
      </c>
      <c r="E179">
        <v>44630</v>
      </c>
      <c r="F179">
        <v>31150</v>
      </c>
      <c r="G179">
        <v>44630</v>
      </c>
      <c r="H179">
        <v>29000</v>
      </c>
    </row>
    <row r="180" spans="1:8" x14ac:dyDescent="0.2">
      <c r="A180">
        <v>1994</v>
      </c>
      <c r="B180">
        <v>117500</v>
      </c>
      <c r="C180">
        <v>0.04</v>
      </c>
      <c r="D180">
        <v>0.03</v>
      </c>
      <c r="E180">
        <v>45720</v>
      </c>
      <c r="F180">
        <v>32250</v>
      </c>
      <c r="G180">
        <v>45720</v>
      </c>
      <c r="H180">
        <v>30100</v>
      </c>
    </row>
    <row r="181" spans="1:8" x14ac:dyDescent="0.2">
      <c r="A181">
        <v>1994</v>
      </c>
      <c r="B181">
        <v>122500</v>
      </c>
      <c r="C181">
        <v>0.04</v>
      </c>
      <c r="D181">
        <v>0.03</v>
      </c>
      <c r="E181">
        <v>46810</v>
      </c>
      <c r="F181">
        <v>33340</v>
      </c>
      <c r="G181">
        <v>46810</v>
      </c>
      <c r="H181">
        <v>31190</v>
      </c>
    </row>
    <row r="182" spans="1:8" x14ac:dyDescent="0.2">
      <c r="A182">
        <v>1994</v>
      </c>
      <c r="B182">
        <v>127500</v>
      </c>
      <c r="C182">
        <v>0.04</v>
      </c>
      <c r="D182">
        <v>0.03</v>
      </c>
      <c r="E182">
        <v>47900</v>
      </c>
      <c r="F182">
        <v>34430</v>
      </c>
      <c r="G182">
        <v>47900</v>
      </c>
      <c r="H182">
        <v>32280</v>
      </c>
    </row>
    <row r="183" spans="1:8" x14ac:dyDescent="0.2">
      <c r="A183">
        <v>1994</v>
      </c>
      <c r="B183">
        <v>132500</v>
      </c>
      <c r="C183">
        <v>0.04</v>
      </c>
      <c r="D183">
        <v>0.03</v>
      </c>
      <c r="E183">
        <v>49000</v>
      </c>
      <c r="F183">
        <v>35520</v>
      </c>
      <c r="G183">
        <v>49000</v>
      </c>
      <c r="H183">
        <v>33370</v>
      </c>
    </row>
    <row r="184" spans="1:8" x14ac:dyDescent="0.2">
      <c r="A184">
        <v>1994</v>
      </c>
      <c r="B184">
        <v>137500</v>
      </c>
      <c r="C184">
        <v>0.04</v>
      </c>
      <c r="D184">
        <v>0.03</v>
      </c>
      <c r="E184">
        <v>50090</v>
      </c>
      <c r="F184">
        <v>36610</v>
      </c>
      <c r="G184">
        <v>50090</v>
      </c>
      <c r="H184">
        <v>34460</v>
      </c>
    </row>
    <row r="185" spans="1:8" x14ac:dyDescent="0.2">
      <c r="A185">
        <v>1994</v>
      </c>
      <c r="B185">
        <v>142500</v>
      </c>
      <c r="C185">
        <v>0.04</v>
      </c>
      <c r="D185">
        <v>0.03</v>
      </c>
      <c r="E185">
        <v>51180</v>
      </c>
      <c r="F185">
        <v>37710</v>
      </c>
      <c r="G185">
        <v>51180</v>
      </c>
      <c r="H185">
        <v>35560</v>
      </c>
    </row>
    <row r="186" spans="1:8" x14ac:dyDescent="0.2">
      <c r="A186">
        <v>1994</v>
      </c>
      <c r="B186">
        <v>147500</v>
      </c>
      <c r="C186">
        <v>0.04</v>
      </c>
      <c r="D186">
        <v>0.03</v>
      </c>
      <c r="E186">
        <v>52270</v>
      </c>
      <c r="F186">
        <v>38800</v>
      </c>
      <c r="G186">
        <v>52270</v>
      </c>
      <c r="H186">
        <v>36650</v>
      </c>
    </row>
    <row r="187" spans="1:8" x14ac:dyDescent="0.2">
      <c r="A187">
        <v>1994</v>
      </c>
      <c r="B187">
        <v>200000</v>
      </c>
      <c r="C187">
        <v>0.04</v>
      </c>
      <c r="D187">
        <v>0.03</v>
      </c>
      <c r="E187">
        <v>63740</v>
      </c>
      <c r="F187">
        <v>50270</v>
      </c>
      <c r="G187">
        <v>63740</v>
      </c>
      <c r="H187">
        <v>48120</v>
      </c>
    </row>
    <row r="188" spans="1:8" x14ac:dyDescent="0.2">
      <c r="A188">
        <v>1989</v>
      </c>
      <c r="B188">
        <v>2500</v>
      </c>
      <c r="C188">
        <v>0.04</v>
      </c>
      <c r="D188">
        <v>2.5000000000000001E-2</v>
      </c>
      <c r="E188">
        <v>1460</v>
      </c>
      <c r="F188">
        <v>1200</v>
      </c>
      <c r="G188">
        <v>1460</v>
      </c>
      <c r="H188">
        <v>1090</v>
      </c>
    </row>
    <row r="189" spans="1:8" x14ac:dyDescent="0.2">
      <c r="A189">
        <v>1989</v>
      </c>
      <c r="B189">
        <v>7500</v>
      </c>
      <c r="C189">
        <v>0.04</v>
      </c>
      <c r="D189">
        <v>2.5000000000000001E-2</v>
      </c>
      <c r="E189">
        <v>4380</v>
      </c>
      <c r="F189">
        <v>3620</v>
      </c>
      <c r="G189">
        <v>4380</v>
      </c>
      <c r="H189">
        <v>3290</v>
      </c>
    </row>
    <row r="190" spans="1:8" x14ac:dyDescent="0.2">
      <c r="A190">
        <v>1989</v>
      </c>
      <c r="B190">
        <v>12500</v>
      </c>
      <c r="C190">
        <v>0.04</v>
      </c>
      <c r="D190">
        <v>2.5000000000000001E-2</v>
      </c>
      <c r="E190">
        <v>7310</v>
      </c>
      <c r="F190">
        <v>6050</v>
      </c>
      <c r="G190">
        <v>7310</v>
      </c>
      <c r="H190">
        <v>5500</v>
      </c>
    </row>
    <row r="191" spans="1:8" x14ac:dyDescent="0.2">
      <c r="A191">
        <v>1989</v>
      </c>
      <c r="B191">
        <v>17500</v>
      </c>
      <c r="C191">
        <v>0.04</v>
      </c>
      <c r="D191">
        <v>2.5000000000000001E-2</v>
      </c>
      <c r="E191">
        <v>10250</v>
      </c>
      <c r="F191">
        <v>8480</v>
      </c>
      <c r="G191">
        <v>10250</v>
      </c>
      <c r="H191">
        <v>7710</v>
      </c>
    </row>
    <row r="192" spans="1:8" x14ac:dyDescent="0.2">
      <c r="A192">
        <v>1989</v>
      </c>
      <c r="B192">
        <v>22500</v>
      </c>
      <c r="C192">
        <v>0.04</v>
      </c>
      <c r="D192">
        <v>2.5000000000000001E-2</v>
      </c>
      <c r="E192">
        <v>13170</v>
      </c>
      <c r="F192">
        <v>10810</v>
      </c>
      <c r="G192">
        <v>13170</v>
      </c>
      <c r="H192">
        <v>9830</v>
      </c>
    </row>
    <row r="193" spans="1:8" x14ac:dyDescent="0.2">
      <c r="A193">
        <v>1989</v>
      </c>
      <c r="B193">
        <v>27500</v>
      </c>
      <c r="C193">
        <v>0.04</v>
      </c>
      <c r="D193">
        <v>2.5000000000000001E-2</v>
      </c>
      <c r="E193">
        <v>16110</v>
      </c>
      <c r="F193">
        <v>12630</v>
      </c>
      <c r="G193">
        <v>16110</v>
      </c>
      <c r="H193">
        <v>11510</v>
      </c>
    </row>
    <row r="194" spans="1:8" x14ac:dyDescent="0.2">
      <c r="A194">
        <v>1989</v>
      </c>
      <c r="B194">
        <v>32500</v>
      </c>
      <c r="C194">
        <v>0.04</v>
      </c>
      <c r="D194">
        <v>2.5000000000000001E-2</v>
      </c>
      <c r="E194">
        <v>19030</v>
      </c>
      <c r="F194">
        <v>14040</v>
      </c>
      <c r="G194">
        <v>19030</v>
      </c>
      <c r="H194">
        <v>12850</v>
      </c>
    </row>
    <row r="195" spans="1:8" x14ac:dyDescent="0.2">
      <c r="A195">
        <v>1989</v>
      </c>
      <c r="B195">
        <v>37500</v>
      </c>
      <c r="C195">
        <v>0.04</v>
      </c>
      <c r="D195">
        <v>2.5000000000000001E-2</v>
      </c>
      <c r="E195">
        <v>21940</v>
      </c>
      <c r="F195">
        <v>15250</v>
      </c>
      <c r="G195">
        <v>21940</v>
      </c>
      <c r="H195">
        <v>14040</v>
      </c>
    </row>
    <row r="196" spans="1:8" x14ac:dyDescent="0.2">
      <c r="A196">
        <v>1989</v>
      </c>
      <c r="B196">
        <v>42500</v>
      </c>
      <c r="C196">
        <v>0.04</v>
      </c>
      <c r="D196">
        <v>2.5000000000000001E-2</v>
      </c>
      <c r="E196">
        <v>24410</v>
      </c>
      <c r="F196">
        <v>16350</v>
      </c>
      <c r="G196">
        <v>24410</v>
      </c>
      <c r="H196">
        <v>15130</v>
      </c>
    </row>
    <row r="197" spans="1:8" x14ac:dyDescent="0.2">
      <c r="A197">
        <v>1989</v>
      </c>
      <c r="B197">
        <v>47500</v>
      </c>
      <c r="C197">
        <v>0.04</v>
      </c>
      <c r="D197">
        <v>2.5000000000000001E-2</v>
      </c>
      <c r="E197">
        <v>26370</v>
      </c>
      <c r="F197">
        <v>17450</v>
      </c>
      <c r="G197">
        <v>26370</v>
      </c>
      <c r="H197">
        <v>16230</v>
      </c>
    </row>
    <row r="198" spans="1:8" x14ac:dyDescent="0.2">
      <c r="A198">
        <v>1989</v>
      </c>
      <c r="B198">
        <v>52500</v>
      </c>
      <c r="C198">
        <v>0.04</v>
      </c>
      <c r="D198">
        <v>2.5000000000000001E-2</v>
      </c>
      <c r="E198">
        <v>27940</v>
      </c>
      <c r="F198">
        <v>18550</v>
      </c>
      <c r="G198">
        <v>27940</v>
      </c>
      <c r="H198">
        <v>17330</v>
      </c>
    </row>
    <row r="199" spans="1:8" x14ac:dyDescent="0.2">
      <c r="A199">
        <v>1989</v>
      </c>
      <c r="B199">
        <v>57500</v>
      </c>
      <c r="C199">
        <v>0.04</v>
      </c>
      <c r="D199">
        <v>2.5000000000000001E-2</v>
      </c>
      <c r="E199">
        <v>29230</v>
      </c>
      <c r="F199">
        <v>19650</v>
      </c>
      <c r="G199">
        <v>29230</v>
      </c>
      <c r="H199">
        <v>18430</v>
      </c>
    </row>
    <row r="200" spans="1:8" x14ac:dyDescent="0.2">
      <c r="A200">
        <v>1989</v>
      </c>
      <c r="B200">
        <v>62500</v>
      </c>
      <c r="C200">
        <v>0.04</v>
      </c>
      <c r="D200">
        <v>2.5000000000000001E-2</v>
      </c>
      <c r="E200">
        <v>30310</v>
      </c>
      <c r="F200">
        <v>20730</v>
      </c>
      <c r="G200">
        <v>30310</v>
      </c>
      <c r="H200">
        <v>19510</v>
      </c>
    </row>
    <row r="201" spans="1:8" x14ac:dyDescent="0.2">
      <c r="A201">
        <v>1989</v>
      </c>
      <c r="B201">
        <v>67500</v>
      </c>
      <c r="C201">
        <v>0.04</v>
      </c>
      <c r="D201">
        <v>2.5000000000000001E-2</v>
      </c>
      <c r="E201">
        <v>31380</v>
      </c>
      <c r="F201">
        <v>21790</v>
      </c>
      <c r="G201">
        <v>31380</v>
      </c>
      <c r="H201">
        <v>20570</v>
      </c>
    </row>
    <row r="202" spans="1:8" x14ac:dyDescent="0.2">
      <c r="A202">
        <v>1989</v>
      </c>
      <c r="B202">
        <v>72500</v>
      </c>
      <c r="C202">
        <v>0.04</v>
      </c>
      <c r="D202">
        <v>2.5000000000000001E-2</v>
      </c>
      <c r="E202">
        <v>32450</v>
      </c>
      <c r="F202">
        <v>22860</v>
      </c>
      <c r="G202">
        <v>32450</v>
      </c>
      <c r="H202">
        <v>21640</v>
      </c>
    </row>
    <row r="203" spans="1:8" x14ac:dyDescent="0.2">
      <c r="A203">
        <v>1989</v>
      </c>
      <c r="B203">
        <v>77500</v>
      </c>
      <c r="C203">
        <v>0.04</v>
      </c>
      <c r="D203">
        <v>2.5000000000000001E-2</v>
      </c>
      <c r="E203">
        <v>33520</v>
      </c>
      <c r="F203">
        <v>23930</v>
      </c>
      <c r="G203">
        <v>33520</v>
      </c>
      <c r="H203">
        <v>22710</v>
      </c>
    </row>
    <row r="204" spans="1:8" x14ac:dyDescent="0.2">
      <c r="A204">
        <v>1989</v>
      </c>
      <c r="B204">
        <v>82500</v>
      </c>
      <c r="C204">
        <v>0.04</v>
      </c>
      <c r="D204">
        <v>2.5000000000000001E-2</v>
      </c>
      <c r="E204">
        <v>34580</v>
      </c>
      <c r="F204">
        <v>25000</v>
      </c>
      <c r="G204">
        <v>34580</v>
      </c>
      <c r="H204">
        <v>23780</v>
      </c>
    </row>
    <row r="205" spans="1:8" x14ac:dyDescent="0.2">
      <c r="A205">
        <v>1989</v>
      </c>
      <c r="B205">
        <v>87500</v>
      </c>
      <c r="C205">
        <v>0.04</v>
      </c>
      <c r="D205">
        <v>2.5000000000000001E-2</v>
      </c>
      <c r="E205">
        <v>35650</v>
      </c>
      <c r="F205">
        <v>26070</v>
      </c>
      <c r="G205">
        <v>35650</v>
      </c>
      <c r="H205">
        <v>24850</v>
      </c>
    </row>
    <row r="206" spans="1:8" x14ac:dyDescent="0.2">
      <c r="A206">
        <v>1989</v>
      </c>
      <c r="B206">
        <v>92500</v>
      </c>
      <c r="C206">
        <v>0.04</v>
      </c>
      <c r="D206">
        <v>2.5000000000000001E-2</v>
      </c>
      <c r="E206">
        <v>36720</v>
      </c>
      <c r="F206">
        <v>27130</v>
      </c>
      <c r="G206">
        <v>36720</v>
      </c>
      <c r="H206">
        <v>25910</v>
      </c>
    </row>
    <row r="207" spans="1:8" x14ac:dyDescent="0.2">
      <c r="A207">
        <v>1989</v>
      </c>
      <c r="B207">
        <v>97500</v>
      </c>
      <c r="C207">
        <v>0.04</v>
      </c>
      <c r="D207">
        <v>2.5000000000000001E-2</v>
      </c>
      <c r="E207">
        <v>37790</v>
      </c>
      <c r="F207">
        <v>28200</v>
      </c>
      <c r="G207">
        <v>37790</v>
      </c>
      <c r="H207">
        <v>26980</v>
      </c>
    </row>
    <row r="208" spans="1:8" x14ac:dyDescent="0.2">
      <c r="A208">
        <v>1989</v>
      </c>
      <c r="B208">
        <v>102500</v>
      </c>
      <c r="C208">
        <v>0.04</v>
      </c>
      <c r="D208">
        <v>2.5000000000000001E-2</v>
      </c>
      <c r="E208">
        <v>38860</v>
      </c>
      <c r="F208">
        <v>29270</v>
      </c>
      <c r="G208">
        <v>38860</v>
      </c>
      <c r="H208">
        <v>28050</v>
      </c>
    </row>
    <row r="209" spans="1:8" x14ac:dyDescent="0.2">
      <c r="A209">
        <v>1989</v>
      </c>
      <c r="B209">
        <v>107500</v>
      </c>
      <c r="C209">
        <v>0.04</v>
      </c>
      <c r="D209">
        <v>2.5000000000000001E-2</v>
      </c>
      <c r="E209">
        <v>39920</v>
      </c>
      <c r="F209">
        <v>30340</v>
      </c>
      <c r="G209">
        <v>39920</v>
      </c>
      <c r="H209">
        <v>29120</v>
      </c>
    </row>
    <row r="210" spans="1:8" x14ac:dyDescent="0.2">
      <c r="A210">
        <v>1989</v>
      </c>
      <c r="B210">
        <v>112500</v>
      </c>
      <c r="C210">
        <v>0.04</v>
      </c>
      <c r="D210">
        <v>2.5000000000000001E-2</v>
      </c>
      <c r="E210">
        <v>40990</v>
      </c>
      <c r="F210">
        <v>31400</v>
      </c>
      <c r="G210">
        <v>40990</v>
      </c>
      <c r="H210">
        <v>30180</v>
      </c>
    </row>
    <row r="211" spans="1:8" x14ac:dyDescent="0.2">
      <c r="A211">
        <v>1989</v>
      </c>
      <c r="B211">
        <v>117500</v>
      </c>
      <c r="C211">
        <v>0.04</v>
      </c>
      <c r="D211">
        <v>2.5000000000000001E-2</v>
      </c>
      <c r="E211">
        <v>42060</v>
      </c>
      <c r="F211">
        <v>32470</v>
      </c>
      <c r="G211">
        <v>42060</v>
      </c>
      <c r="H211">
        <v>31250</v>
      </c>
    </row>
    <row r="212" spans="1:8" x14ac:dyDescent="0.2">
      <c r="A212">
        <v>1989</v>
      </c>
      <c r="B212">
        <v>122500</v>
      </c>
      <c r="C212">
        <v>0.04</v>
      </c>
      <c r="D212">
        <v>2.5000000000000001E-2</v>
      </c>
      <c r="E212">
        <v>43130</v>
      </c>
      <c r="F212">
        <v>33540</v>
      </c>
      <c r="G212">
        <v>43130</v>
      </c>
      <c r="H212">
        <v>32320</v>
      </c>
    </row>
    <row r="213" spans="1:8" x14ac:dyDescent="0.2">
      <c r="A213">
        <v>1989</v>
      </c>
      <c r="B213">
        <v>127500</v>
      </c>
      <c r="C213">
        <v>0.04</v>
      </c>
      <c r="D213">
        <v>2.5000000000000001E-2</v>
      </c>
      <c r="E213">
        <v>44190</v>
      </c>
      <c r="F213">
        <v>34610</v>
      </c>
      <c r="G213">
        <v>44190</v>
      </c>
      <c r="H213">
        <v>33390</v>
      </c>
    </row>
    <row r="214" spans="1:8" x14ac:dyDescent="0.2">
      <c r="A214">
        <v>1989</v>
      </c>
      <c r="B214">
        <v>132500</v>
      </c>
      <c r="C214">
        <v>0.04</v>
      </c>
      <c r="D214">
        <v>2.5000000000000001E-2</v>
      </c>
      <c r="E214">
        <v>45260</v>
      </c>
      <c r="F214">
        <v>35680</v>
      </c>
      <c r="G214">
        <v>45260</v>
      </c>
      <c r="H214">
        <v>34460</v>
      </c>
    </row>
    <row r="215" spans="1:8" x14ac:dyDescent="0.2">
      <c r="A215">
        <v>1989</v>
      </c>
      <c r="B215">
        <v>137500</v>
      </c>
      <c r="C215">
        <v>0.04</v>
      </c>
      <c r="D215">
        <v>2.5000000000000001E-2</v>
      </c>
      <c r="E215">
        <v>46330</v>
      </c>
      <c r="F215">
        <v>36740</v>
      </c>
      <c r="G215">
        <v>46330</v>
      </c>
      <c r="H215">
        <v>35520</v>
      </c>
    </row>
    <row r="216" spans="1:8" x14ac:dyDescent="0.2">
      <c r="A216">
        <v>1989</v>
      </c>
      <c r="B216">
        <v>142500</v>
      </c>
      <c r="C216">
        <v>0.04</v>
      </c>
      <c r="D216">
        <v>2.5000000000000001E-2</v>
      </c>
      <c r="E216">
        <v>47400</v>
      </c>
      <c r="F216">
        <v>37810</v>
      </c>
      <c r="G216">
        <v>47400</v>
      </c>
      <c r="H216">
        <v>36590</v>
      </c>
    </row>
    <row r="217" spans="1:8" x14ac:dyDescent="0.2">
      <c r="A217">
        <v>1989</v>
      </c>
      <c r="B217">
        <v>147500</v>
      </c>
      <c r="C217">
        <v>0.04</v>
      </c>
      <c r="D217">
        <v>2.5000000000000001E-2</v>
      </c>
      <c r="E217">
        <v>48470</v>
      </c>
      <c r="F217">
        <v>38880</v>
      </c>
      <c r="G217">
        <v>48470</v>
      </c>
      <c r="H217">
        <v>37660</v>
      </c>
    </row>
    <row r="218" spans="1:8" x14ac:dyDescent="0.2">
      <c r="A218">
        <v>1989</v>
      </c>
      <c r="B218">
        <v>200000</v>
      </c>
      <c r="C218">
        <v>0.04</v>
      </c>
      <c r="D218">
        <v>2.5000000000000001E-2</v>
      </c>
      <c r="E218">
        <v>59680</v>
      </c>
      <c r="F218">
        <v>50090</v>
      </c>
      <c r="G218">
        <v>59680</v>
      </c>
      <c r="H218">
        <v>48870</v>
      </c>
    </row>
    <row r="219" spans="1:8" x14ac:dyDescent="0.2">
      <c r="A219">
        <v>1989</v>
      </c>
      <c r="B219">
        <v>2500</v>
      </c>
      <c r="C219">
        <v>0.04</v>
      </c>
      <c r="D219">
        <v>2.8000000000000001E-2</v>
      </c>
      <c r="E219">
        <v>1380</v>
      </c>
      <c r="F219">
        <v>1090</v>
      </c>
      <c r="G219">
        <v>1380</v>
      </c>
      <c r="H219">
        <v>930</v>
      </c>
    </row>
    <row r="220" spans="1:8" x14ac:dyDescent="0.2">
      <c r="A220">
        <v>1989</v>
      </c>
      <c r="B220">
        <v>7500</v>
      </c>
      <c r="C220">
        <v>0.04</v>
      </c>
      <c r="D220">
        <v>2.8000000000000001E-2</v>
      </c>
      <c r="E220">
        <v>4150</v>
      </c>
      <c r="F220">
        <v>3290</v>
      </c>
      <c r="G220">
        <v>4150</v>
      </c>
      <c r="H220">
        <v>2820</v>
      </c>
    </row>
    <row r="221" spans="1:8" x14ac:dyDescent="0.2">
      <c r="A221">
        <v>1989</v>
      </c>
      <c r="B221">
        <v>12500</v>
      </c>
      <c r="C221">
        <v>0.04</v>
      </c>
      <c r="D221">
        <v>2.8000000000000001E-2</v>
      </c>
      <c r="E221">
        <v>6930</v>
      </c>
      <c r="F221">
        <v>5500</v>
      </c>
      <c r="G221">
        <v>6930</v>
      </c>
      <c r="H221">
        <v>4720</v>
      </c>
    </row>
    <row r="222" spans="1:8" x14ac:dyDescent="0.2">
      <c r="A222">
        <v>1989</v>
      </c>
      <c r="B222">
        <v>17500</v>
      </c>
      <c r="C222">
        <v>0.04</v>
      </c>
      <c r="D222">
        <v>2.8000000000000001E-2</v>
      </c>
      <c r="E222">
        <v>9710</v>
      </c>
      <c r="F222">
        <v>7710</v>
      </c>
      <c r="G222">
        <v>9710</v>
      </c>
      <c r="H222">
        <v>6620</v>
      </c>
    </row>
    <row r="223" spans="1:8" x14ac:dyDescent="0.2">
      <c r="A223">
        <v>1989</v>
      </c>
      <c r="B223">
        <v>22500</v>
      </c>
      <c r="C223">
        <v>0.04</v>
      </c>
      <c r="D223">
        <v>2.8000000000000001E-2</v>
      </c>
      <c r="E223">
        <v>12480</v>
      </c>
      <c r="F223">
        <v>9830</v>
      </c>
      <c r="G223">
        <v>12480</v>
      </c>
      <c r="H223">
        <v>8450</v>
      </c>
    </row>
    <row r="224" spans="1:8" x14ac:dyDescent="0.2">
      <c r="A224">
        <v>1989</v>
      </c>
      <c r="B224">
        <v>27500</v>
      </c>
      <c r="C224">
        <v>0.04</v>
      </c>
      <c r="D224">
        <v>2.8000000000000001E-2</v>
      </c>
      <c r="E224">
        <v>15260</v>
      </c>
      <c r="F224">
        <v>11480</v>
      </c>
      <c r="G224">
        <v>15260</v>
      </c>
      <c r="H224">
        <v>9910</v>
      </c>
    </row>
    <row r="225" spans="1:8" x14ac:dyDescent="0.2">
      <c r="A225">
        <v>1989</v>
      </c>
      <c r="B225">
        <v>32500</v>
      </c>
      <c r="C225">
        <v>0.04</v>
      </c>
      <c r="D225">
        <v>2.8000000000000001E-2</v>
      </c>
      <c r="E225">
        <v>18030</v>
      </c>
      <c r="F225">
        <v>12770</v>
      </c>
      <c r="G225">
        <v>18030</v>
      </c>
      <c r="H225">
        <v>11100</v>
      </c>
    </row>
    <row r="226" spans="1:8" x14ac:dyDescent="0.2">
      <c r="A226">
        <v>1989</v>
      </c>
      <c r="B226">
        <v>37500</v>
      </c>
      <c r="C226">
        <v>0.04</v>
      </c>
      <c r="D226">
        <v>2.8000000000000001E-2</v>
      </c>
      <c r="E226">
        <v>20810</v>
      </c>
      <c r="F226">
        <v>13870</v>
      </c>
      <c r="G226">
        <v>20810</v>
      </c>
      <c r="H226">
        <v>12160</v>
      </c>
    </row>
    <row r="227" spans="1:8" x14ac:dyDescent="0.2">
      <c r="A227">
        <v>1989</v>
      </c>
      <c r="B227">
        <v>42500</v>
      </c>
      <c r="C227">
        <v>0.04</v>
      </c>
      <c r="D227">
        <v>2.8000000000000001E-2</v>
      </c>
      <c r="E227">
        <v>23500</v>
      </c>
      <c r="F227">
        <v>14870</v>
      </c>
      <c r="G227">
        <v>23500</v>
      </c>
      <c r="H227">
        <v>13160</v>
      </c>
    </row>
    <row r="228" spans="1:8" x14ac:dyDescent="0.2">
      <c r="A228">
        <v>1989</v>
      </c>
      <c r="B228">
        <v>47500</v>
      </c>
      <c r="C228">
        <v>0.04</v>
      </c>
      <c r="D228">
        <v>2.8000000000000001E-2</v>
      </c>
      <c r="E228">
        <v>25660</v>
      </c>
      <c r="F228">
        <v>15880</v>
      </c>
      <c r="G228">
        <v>25660</v>
      </c>
      <c r="H228">
        <v>14170</v>
      </c>
    </row>
    <row r="229" spans="1:8" x14ac:dyDescent="0.2">
      <c r="A229">
        <v>1989</v>
      </c>
      <c r="B229">
        <v>52500</v>
      </c>
      <c r="C229">
        <v>0.04</v>
      </c>
      <c r="D229">
        <v>2.8000000000000001E-2</v>
      </c>
      <c r="E229">
        <v>27310</v>
      </c>
      <c r="F229">
        <v>16890</v>
      </c>
      <c r="G229">
        <v>27310</v>
      </c>
      <c r="H229">
        <v>15180</v>
      </c>
    </row>
    <row r="230" spans="1:8" x14ac:dyDescent="0.2">
      <c r="A230">
        <v>1989</v>
      </c>
      <c r="B230">
        <v>57500</v>
      </c>
      <c r="C230">
        <v>0.04</v>
      </c>
      <c r="D230">
        <v>2.8000000000000001E-2</v>
      </c>
      <c r="E230">
        <v>28580</v>
      </c>
      <c r="F230">
        <v>17880</v>
      </c>
      <c r="G230">
        <v>28580</v>
      </c>
      <c r="H230">
        <v>16170</v>
      </c>
    </row>
    <row r="231" spans="1:8" x14ac:dyDescent="0.2">
      <c r="A231">
        <v>1989</v>
      </c>
      <c r="B231">
        <v>62500</v>
      </c>
      <c r="C231">
        <v>0.04</v>
      </c>
      <c r="D231">
        <v>2.8000000000000001E-2</v>
      </c>
      <c r="E231">
        <v>29580</v>
      </c>
      <c r="F231">
        <v>18870</v>
      </c>
      <c r="G231">
        <v>29580</v>
      </c>
      <c r="H231">
        <v>17160</v>
      </c>
    </row>
    <row r="232" spans="1:8" x14ac:dyDescent="0.2">
      <c r="A232">
        <v>1989</v>
      </c>
      <c r="B232">
        <v>67500</v>
      </c>
      <c r="C232">
        <v>0.04</v>
      </c>
      <c r="D232">
        <v>2.8000000000000001E-2</v>
      </c>
      <c r="E232">
        <v>30550</v>
      </c>
      <c r="F232">
        <v>19840</v>
      </c>
      <c r="G232">
        <v>30550</v>
      </c>
      <c r="H232">
        <v>18130</v>
      </c>
    </row>
    <row r="233" spans="1:8" x14ac:dyDescent="0.2">
      <c r="A233">
        <v>1989</v>
      </c>
      <c r="B233">
        <v>72500</v>
      </c>
      <c r="C233">
        <v>0.04</v>
      </c>
      <c r="D233">
        <v>2.8000000000000001E-2</v>
      </c>
      <c r="E233">
        <v>31520</v>
      </c>
      <c r="F233">
        <v>20800</v>
      </c>
      <c r="G233">
        <v>31520</v>
      </c>
      <c r="H233">
        <v>19090</v>
      </c>
    </row>
    <row r="234" spans="1:8" x14ac:dyDescent="0.2">
      <c r="A234">
        <v>1989</v>
      </c>
      <c r="B234">
        <v>77500</v>
      </c>
      <c r="C234">
        <v>0.04</v>
      </c>
      <c r="D234">
        <v>2.8000000000000001E-2</v>
      </c>
      <c r="E234">
        <v>32490</v>
      </c>
      <c r="F234">
        <v>21770</v>
      </c>
      <c r="G234">
        <v>32490</v>
      </c>
      <c r="H234">
        <v>20060</v>
      </c>
    </row>
    <row r="235" spans="1:8" x14ac:dyDescent="0.2">
      <c r="A235">
        <v>1989</v>
      </c>
      <c r="B235">
        <v>82500</v>
      </c>
      <c r="C235">
        <v>0.04</v>
      </c>
      <c r="D235">
        <v>2.8000000000000001E-2</v>
      </c>
      <c r="E235">
        <v>33460</v>
      </c>
      <c r="F235">
        <v>22740</v>
      </c>
      <c r="G235">
        <v>33460</v>
      </c>
      <c r="H235">
        <v>21030</v>
      </c>
    </row>
    <row r="236" spans="1:8" x14ac:dyDescent="0.2">
      <c r="A236">
        <v>1989</v>
      </c>
      <c r="B236">
        <v>87500</v>
      </c>
      <c r="C236">
        <v>0.04</v>
      </c>
      <c r="D236">
        <v>2.8000000000000001E-2</v>
      </c>
      <c r="E236">
        <v>34420</v>
      </c>
      <c r="F236">
        <v>23710</v>
      </c>
      <c r="G236">
        <v>34420</v>
      </c>
      <c r="H236">
        <v>22000</v>
      </c>
    </row>
    <row r="237" spans="1:8" x14ac:dyDescent="0.2">
      <c r="A237">
        <v>1989</v>
      </c>
      <c r="B237">
        <v>92500</v>
      </c>
      <c r="C237">
        <v>0.04</v>
      </c>
      <c r="D237">
        <v>2.8000000000000001E-2</v>
      </c>
      <c r="E237">
        <v>35390</v>
      </c>
      <c r="F237">
        <v>24680</v>
      </c>
      <c r="G237">
        <v>35390</v>
      </c>
      <c r="H237">
        <v>22970</v>
      </c>
    </row>
    <row r="238" spans="1:8" x14ac:dyDescent="0.2">
      <c r="A238">
        <v>1989</v>
      </c>
      <c r="B238">
        <v>97500</v>
      </c>
      <c r="C238">
        <v>0.04</v>
      </c>
      <c r="D238">
        <v>2.8000000000000001E-2</v>
      </c>
      <c r="E238">
        <v>36360</v>
      </c>
      <c r="F238">
        <v>25640</v>
      </c>
      <c r="G238">
        <v>36360</v>
      </c>
      <c r="H238">
        <v>23930</v>
      </c>
    </row>
    <row r="239" spans="1:8" x14ac:dyDescent="0.2">
      <c r="A239">
        <v>1989</v>
      </c>
      <c r="B239">
        <v>102500</v>
      </c>
      <c r="C239">
        <v>0.04</v>
      </c>
      <c r="D239">
        <v>2.8000000000000001E-2</v>
      </c>
      <c r="E239">
        <v>37330</v>
      </c>
      <c r="F239">
        <v>26610</v>
      </c>
      <c r="G239">
        <v>37330</v>
      </c>
      <c r="H239">
        <v>24900</v>
      </c>
    </row>
    <row r="240" spans="1:8" x14ac:dyDescent="0.2">
      <c r="A240">
        <v>1989</v>
      </c>
      <c r="B240">
        <v>107500</v>
      </c>
      <c r="C240">
        <v>0.04</v>
      </c>
      <c r="D240">
        <v>2.8000000000000001E-2</v>
      </c>
      <c r="E240">
        <v>38300</v>
      </c>
      <c r="F240">
        <v>27580</v>
      </c>
      <c r="G240">
        <v>38300</v>
      </c>
      <c r="H240">
        <v>25870</v>
      </c>
    </row>
    <row r="241" spans="1:8" x14ac:dyDescent="0.2">
      <c r="A241">
        <v>1989</v>
      </c>
      <c r="B241">
        <v>112500</v>
      </c>
      <c r="C241">
        <v>0.04</v>
      </c>
      <c r="D241">
        <v>2.8000000000000001E-2</v>
      </c>
      <c r="E241">
        <v>39260</v>
      </c>
      <c r="F241">
        <v>28550</v>
      </c>
      <c r="G241">
        <v>39260</v>
      </c>
      <c r="H241">
        <v>26840</v>
      </c>
    </row>
    <row r="242" spans="1:8" x14ac:dyDescent="0.2">
      <c r="A242">
        <v>1989</v>
      </c>
      <c r="B242">
        <v>117500</v>
      </c>
      <c r="C242">
        <v>0.04</v>
      </c>
      <c r="D242">
        <v>2.8000000000000001E-2</v>
      </c>
      <c r="E242">
        <v>40230</v>
      </c>
      <c r="F242">
        <v>29520</v>
      </c>
      <c r="G242">
        <v>40230</v>
      </c>
      <c r="H242">
        <v>27810</v>
      </c>
    </row>
    <row r="243" spans="1:8" x14ac:dyDescent="0.2">
      <c r="A243">
        <v>1989</v>
      </c>
      <c r="B243">
        <v>122500</v>
      </c>
      <c r="C243">
        <v>0.04</v>
      </c>
      <c r="D243">
        <v>2.8000000000000001E-2</v>
      </c>
      <c r="E243">
        <v>41200</v>
      </c>
      <c r="F243">
        <v>30490</v>
      </c>
      <c r="G243">
        <v>41200</v>
      </c>
      <c r="H243">
        <v>28780</v>
      </c>
    </row>
    <row r="244" spans="1:8" x14ac:dyDescent="0.2">
      <c r="A244">
        <v>1989</v>
      </c>
      <c r="B244">
        <v>127500</v>
      </c>
      <c r="C244">
        <v>0.04</v>
      </c>
      <c r="D244">
        <v>2.8000000000000001E-2</v>
      </c>
      <c r="E244">
        <v>42170</v>
      </c>
      <c r="F244">
        <v>31450</v>
      </c>
      <c r="G244">
        <v>42170</v>
      </c>
      <c r="H244">
        <v>29740</v>
      </c>
    </row>
    <row r="245" spans="1:8" x14ac:dyDescent="0.2">
      <c r="A245">
        <v>1989</v>
      </c>
      <c r="B245">
        <v>132500</v>
      </c>
      <c r="C245">
        <v>0.04</v>
      </c>
      <c r="D245">
        <v>2.8000000000000001E-2</v>
      </c>
      <c r="E245">
        <v>43140</v>
      </c>
      <c r="F245">
        <v>32420</v>
      </c>
      <c r="G245">
        <v>43140</v>
      </c>
      <c r="H245">
        <v>30710</v>
      </c>
    </row>
    <row r="246" spans="1:8" x14ac:dyDescent="0.2">
      <c r="A246">
        <v>1989</v>
      </c>
      <c r="B246">
        <v>137500</v>
      </c>
      <c r="C246">
        <v>0.04</v>
      </c>
      <c r="D246">
        <v>2.8000000000000001E-2</v>
      </c>
      <c r="E246">
        <v>44110</v>
      </c>
      <c r="F246">
        <v>33390</v>
      </c>
      <c r="G246">
        <v>44110</v>
      </c>
      <c r="H246">
        <v>31680</v>
      </c>
    </row>
    <row r="247" spans="1:8" x14ac:dyDescent="0.2">
      <c r="A247">
        <v>1989</v>
      </c>
      <c r="B247">
        <v>142500</v>
      </c>
      <c r="C247">
        <v>0.04</v>
      </c>
      <c r="D247">
        <v>2.8000000000000001E-2</v>
      </c>
      <c r="E247">
        <v>45070</v>
      </c>
      <c r="F247">
        <v>34360</v>
      </c>
      <c r="G247">
        <v>45070</v>
      </c>
      <c r="H247">
        <v>32650</v>
      </c>
    </row>
    <row r="248" spans="1:8" x14ac:dyDescent="0.2">
      <c r="A248">
        <v>1989</v>
      </c>
      <c r="B248">
        <v>147500</v>
      </c>
      <c r="C248">
        <v>0.04</v>
      </c>
      <c r="D248">
        <v>2.8000000000000001E-2</v>
      </c>
      <c r="E248">
        <v>46040</v>
      </c>
      <c r="F248">
        <v>35330</v>
      </c>
      <c r="G248">
        <v>46040</v>
      </c>
      <c r="H248">
        <v>33620</v>
      </c>
    </row>
    <row r="249" spans="1:8" x14ac:dyDescent="0.2">
      <c r="A249">
        <v>1989</v>
      </c>
      <c r="B249">
        <v>200000</v>
      </c>
      <c r="C249">
        <v>0.04</v>
      </c>
      <c r="D249">
        <v>2.8000000000000001E-2</v>
      </c>
      <c r="E249">
        <v>56210</v>
      </c>
      <c r="F249">
        <v>45490</v>
      </c>
      <c r="G249">
        <v>56210</v>
      </c>
      <c r="H249">
        <v>43780</v>
      </c>
    </row>
    <row r="250" spans="1:8" x14ac:dyDescent="0.2">
      <c r="A250">
        <v>1989</v>
      </c>
      <c r="B250">
        <v>2500</v>
      </c>
      <c r="C250">
        <v>0.04</v>
      </c>
      <c r="D250">
        <v>0.03</v>
      </c>
      <c r="E250">
        <v>1330</v>
      </c>
      <c r="F250">
        <v>1030</v>
      </c>
      <c r="G250">
        <v>1330</v>
      </c>
      <c r="H250">
        <v>850</v>
      </c>
    </row>
    <row r="251" spans="1:8" x14ac:dyDescent="0.2">
      <c r="A251">
        <v>1989</v>
      </c>
      <c r="B251">
        <v>7500</v>
      </c>
      <c r="C251">
        <v>0.04</v>
      </c>
      <c r="D251">
        <v>0.03</v>
      </c>
      <c r="E251">
        <v>4000</v>
      </c>
      <c r="F251">
        <v>3090</v>
      </c>
      <c r="G251">
        <v>4000</v>
      </c>
      <c r="H251">
        <v>2550</v>
      </c>
    </row>
    <row r="252" spans="1:8" x14ac:dyDescent="0.2">
      <c r="A252">
        <v>1989</v>
      </c>
      <c r="B252">
        <v>12500</v>
      </c>
      <c r="C252">
        <v>0.04</v>
      </c>
      <c r="D252">
        <v>0.03</v>
      </c>
      <c r="E252">
        <v>6690</v>
      </c>
      <c r="F252">
        <v>5160</v>
      </c>
      <c r="G252">
        <v>6690</v>
      </c>
      <c r="H252">
        <v>4270</v>
      </c>
    </row>
    <row r="253" spans="1:8" x14ac:dyDescent="0.2">
      <c r="A253">
        <v>1989</v>
      </c>
      <c r="B253">
        <v>17500</v>
      </c>
      <c r="C253">
        <v>0.04</v>
      </c>
      <c r="D253">
        <v>0.03</v>
      </c>
      <c r="E253">
        <v>9360</v>
      </c>
      <c r="F253">
        <v>7230</v>
      </c>
      <c r="G253">
        <v>9360</v>
      </c>
      <c r="H253">
        <v>5980</v>
      </c>
    </row>
    <row r="254" spans="1:8" x14ac:dyDescent="0.2">
      <c r="A254">
        <v>1989</v>
      </c>
      <c r="B254">
        <v>22500</v>
      </c>
      <c r="C254">
        <v>0.04</v>
      </c>
      <c r="D254">
        <v>0.03</v>
      </c>
      <c r="E254">
        <v>12040</v>
      </c>
      <c r="F254">
        <v>9220</v>
      </c>
      <c r="G254">
        <v>12040</v>
      </c>
      <c r="H254">
        <v>7640</v>
      </c>
    </row>
    <row r="255" spans="1:8" x14ac:dyDescent="0.2">
      <c r="A255">
        <v>1989</v>
      </c>
      <c r="B255">
        <v>27500</v>
      </c>
      <c r="C255">
        <v>0.04</v>
      </c>
      <c r="D255">
        <v>0.03</v>
      </c>
      <c r="E255">
        <v>14720</v>
      </c>
      <c r="F255">
        <v>10780</v>
      </c>
      <c r="G255">
        <v>14720</v>
      </c>
      <c r="H255">
        <v>8980</v>
      </c>
    </row>
    <row r="256" spans="1:8" x14ac:dyDescent="0.2">
      <c r="A256">
        <v>1989</v>
      </c>
      <c r="B256">
        <v>32500</v>
      </c>
      <c r="C256">
        <v>0.04</v>
      </c>
      <c r="D256">
        <v>0.03</v>
      </c>
      <c r="E256">
        <v>17400</v>
      </c>
      <c r="F256">
        <v>11990</v>
      </c>
      <c r="G256">
        <v>17400</v>
      </c>
      <c r="H256">
        <v>10070</v>
      </c>
    </row>
    <row r="257" spans="1:8" x14ac:dyDescent="0.2">
      <c r="A257">
        <v>1989</v>
      </c>
      <c r="B257">
        <v>37500</v>
      </c>
      <c r="C257">
        <v>0.04</v>
      </c>
      <c r="D257">
        <v>0.03</v>
      </c>
      <c r="E257">
        <v>20080</v>
      </c>
      <c r="F257">
        <v>13020</v>
      </c>
      <c r="G257">
        <v>20080</v>
      </c>
      <c r="H257">
        <v>11060</v>
      </c>
    </row>
    <row r="258" spans="1:8" x14ac:dyDescent="0.2">
      <c r="A258">
        <v>1989</v>
      </c>
      <c r="B258">
        <v>42500</v>
      </c>
      <c r="C258">
        <v>0.04</v>
      </c>
      <c r="D258">
        <v>0.03</v>
      </c>
      <c r="E258">
        <v>22750</v>
      </c>
      <c r="F258">
        <v>13970</v>
      </c>
      <c r="G258">
        <v>22750</v>
      </c>
      <c r="H258">
        <v>12010</v>
      </c>
    </row>
    <row r="259" spans="1:8" x14ac:dyDescent="0.2">
      <c r="A259">
        <v>1989</v>
      </c>
      <c r="B259">
        <v>47500</v>
      </c>
      <c r="C259">
        <v>0.04</v>
      </c>
      <c r="D259">
        <v>0.03</v>
      </c>
      <c r="E259">
        <v>25140</v>
      </c>
      <c r="F259">
        <v>14920</v>
      </c>
      <c r="G259">
        <v>25140</v>
      </c>
      <c r="H259">
        <v>12960</v>
      </c>
    </row>
    <row r="260" spans="1:8" x14ac:dyDescent="0.2">
      <c r="A260">
        <v>1989</v>
      </c>
      <c r="B260">
        <v>52500</v>
      </c>
      <c r="C260">
        <v>0.04</v>
      </c>
      <c r="D260">
        <v>0.03</v>
      </c>
      <c r="E260">
        <v>26900</v>
      </c>
      <c r="F260">
        <v>15860</v>
      </c>
      <c r="G260">
        <v>26900</v>
      </c>
      <c r="H260">
        <v>13900</v>
      </c>
    </row>
    <row r="261" spans="1:8" x14ac:dyDescent="0.2">
      <c r="A261">
        <v>1989</v>
      </c>
      <c r="B261">
        <v>57500</v>
      </c>
      <c r="C261">
        <v>0.04</v>
      </c>
      <c r="D261">
        <v>0.03</v>
      </c>
      <c r="E261">
        <v>28180</v>
      </c>
      <c r="F261">
        <v>16810</v>
      </c>
      <c r="G261">
        <v>28180</v>
      </c>
      <c r="H261">
        <v>14850</v>
      </c>
    </row>
    <row r="262" spans="1:8" x14ac:dyDescent="0.2">
      <c r="A262">
        <v>1989</v>
      </c>
      <c r="B262">
        <v>62500</v>
      </c>
      <c r="C262">
        <v>0.04</v>
      </c>
      <c r="D262">
        <v>0.03</v>
      </c>
      <c r="E262">
        <v>29130</v>
      </c>
      <c r="F262">
        <v>17730</v>
      </c>
      <c r="G262">
        <v>29130</v>
      </c>
      <c r="H262">
        <v>15770</v>
      </c>
    </row>
    <row r="263" spans="1:8" x14ac:dyDescent="0.2">
      <c r="A263">
        <v>1989</v>
      </c>
      <c r="B263">
        <v>67500</v>
      </c>
      <c r="C263">
        <v>0.04</v>
      </c>
      <c r="D263">
        <v>0.03</v>
      </c>
      <c r="E263">
        <v>30040</v>
      </c>
      <c r="F263">
        <v>18640</v>
      </c>
      <c r="G263">
        <v>30040</v>
      </c>
      <c r="H263">
        <v>16680</v>
      </c>
    </row>
    <row r="264" spans="1:8" x14ac:dyDescent="0.2">
      <c r="A264">
        <v>1989</v>
      </c>
      <c r="B264">
        <v>72500</v>
      </c>
      <c r="C264">
        <v>0.04</v>
      </c>
      <c r="D264">
        <v>0.03</v>
      </c>
      <c r="E264">
        <v>30950</v>
      </c>
      <c r="F264">
        <v>19540</v>
      </c>
      <c r="G264">
        <v>30950</v>
      </c>
      <c r="H264">
        <v>17580</v>
      </c>
    </row>
    <row r="265" spans="1:8" x14ac:dyDescent="0.2">
      <c r="A265">
        <v>1989</v>
      </c>
      <c r="B265">
        <v>77500</v>
      </c>
      <c r="C265">
        <v>0.04</v>
      </c>
      <c r="D265">
        <v>0.03</v>
      </c>
      <c r="E265">
        <v>31850</v>
      </c>
      <c r="F265">
        <v>20450</v>
      </c>
      <c r="G265">
        <v>31850</v>
      </c>
      <c r="H265">
        <v>18490</v>
      </c>
    </row>
    <row r="266" spans="1:8" x14ac:dyDescent="0.2">
      <c r="A266">
        <v>1989</v>
      </c>
      <c r="B266">
        <v>82500</v>
      </c>
      <c r="C266">
        <v>0.04</v>
      </c>
      <c r="D266">
        <v>0.03</v>
      </c>
      <c r="E266">
        <v>32760</v>
      </c>
      <c r="F266">
        <v>21360</v>
      </c>
      <c r="G266">
        <v>32760</v>
      </c>
      <c r="H266">
        <v>19400</v>
      </c>
    </row>
    <row r="267" spans="1:8" x14ac:dyDescent="0.2">
      <c r="A267">
        <v>1989</v>
      </c>
      <c r="B267">
        <v>87500</v>
      </c>
      <c r="C267">
        <v>0.04</v>
      </c>
      <c r="D267">
        <v>0.03</v>
      </c>
      <c r="E267">
        <v>33670</v>
      </c>
      <c r="F267">
        <v>22270</v>
      </c>
      <c r="G267">
        <v>33670</v>
      </c>
      <c r="H267">
        <v>20310</v>
      </c>
    </row>
    <row r="268" spans="1:8" x14ac:dyDescent="0.2">
      <c r="A268">
        <v>1989</v>
      </c>
      <c r="B268">
        <v>92500</v>
      </c>
      <c r="C268">
        <v>0.04</v>
      </c>
      <c r="D268">
        <v>0.03</v>
      </c>
      <c r="E268">
        <v>34570</v>
      </c>
      <c r="F268">
        <v>23170</v>
      </c>
      <c r="G268">
        <v>34570</v>
      </c>
      <c r="H268">
        <v>21210</v>
      </c>
    </row>
    <row r="269" spans="1:8" x14ac:dyDescent="0.2">
      <c r="A269">
        <v>1989</v>
      </c>
      <c r="B269">
        <v>97500</v>
      </c>
      <c r="C269">
        <v>0.04</v>
      </c>
      <c r="D269">
        <v>0.03</v>
      </c>
      <c r="E269">
        <v>35480</v>
      </c>
      <c r="F269">
        <v>24080</v>
      </c>
      <c r="G269">
        <v>35480</v>
      </c>
      <c r="H269">
        <v>22120</v>
      </c>
    </row>
    <row r="270" spans="1:8" x14ac:dyDescent="0.2">
      <c r="A270">
        <v>1989</v>
      </c>
      <c r="B270">
        <v>102500</v>
      </c>
      <c r="C270">
        <v>0.04</v>
      </c>
      <c r="D270">
        <v>0.03</v>
      </c>
      <c r="E270">
        <v>36390</v>
      </c>
      <c r="F270">
        <v>24990</v>
      </c>
      <c r="G270">
        <v>36390</v>
      </c>
      <c r="H270">
        <v>23030</v>
      </c>
    </row>
    <row r="271" spans="1:8" x14ac:dyDescent="0.2">
      <c r="A271">
        <v>1989</v>
      </c>
      <c r="B271">
        <v>107500</v>
      </c>
      <c r="C271">
        <v>0.04</v>
      </c>
      <c r="D271">
        <v>0.03</v>
      </c>
      <c r="E271">
        <v>37300</v>
      </c>
      <c r="F271">
        <v>25890</v>
      </c>
      <c r="G271">
        <v>37300</v>
      </c>
      <c r="H271">
        <v>23930</v>
      </c>
    </row>
    <row r="272" spans="1:8" x14ac:dyDescent="0.2">
      <c r="A272">
        <v>1989</v>
      </c>
      <c r="B272">
        <v>112500</v>
      </c>
      <c r="C272">
        <v>0.04</v>
      </c>
      <c r="D272">
        <v>0.03</v>
      </c>
      <c r="E272">
        <v>38200</v>
      </c>
      <c r="F272">
        <v>26800</v>
      </c>
      <c r="G272">
        <v>38200</v>
      </c>
      <c r="H272">
        <v>24840</v>
      </c>
    </row>
    <row r="273" spans="1:8" x14ac:dyDescent="0.2">
      <c r="A273">
        <v>1989</v>
      </c>
      <c r="B273">
        <v>117500</v>
      </c>
      <c r="C273">
        <v>0.04</v>
      </c>
      <c r="D273">
        <v>0.03</v>
      </c>
      <c r="E273">
        <v>39110</v>
      </c>
      <c r="F273">
        <v>27710</v>
      </c>
      <c r="G273">
        <v>39110</v>
      </c>
      <c r="H273">
        <v>25750</v>
      </c>
    </row>
    <row r="274" spans="1:8" x14ac:dyDescent="0.2">
      <c r="A274">
        <v>1989</v>
      </c>
      <c r="B274">
        <v>122500</v>
      </c>
      <c r="C274">
        <v>0.04</v>
      </c>
      <c r="D274">
        <v>0.03</v>
      </c>
      <c r="E274">
        <v>40020</v>
      </c>
      <c r="F274">
        <v>28620</v>
      </c>
      <c r="G274">
        <v>40020</v>
      </c>
      <c r="H274">
        <v>26660</v>
      </c>
    </row>
    <row r="275" spans="1:8" x14ac:dyDescent="0.2">
      <c r="A275">
        <v>1989</v>
      </c>
      <c r="B275">
        <v>127500</v>
      </c>
      <c r="C275">
        <v>0.04</v>
      </c>
      <c r="D275">
        <v>0.03</v>
      </c>
      <c r="E275">
        <v>40920</v>
      </c>
      <c r="F275">
        <v>29520</v>
      </c>
      <c r="G275">
        <v>40920</v>
      </c>
      <c r="H275">
        <v>27560</v>
      </c>
    </row>
    <row r="276" spans="1:8" x14ac:dyDescent="0.2">
      <c r="A276">
        <v>1989</v>
      </c>
      <c r="B276">
        <v>132500</v>
      </c>
      <c r="C276">
        <v>0.04</v>
      </c>
      <c r="D276">
        <v>0.03</v>
      </c>
      <c r="E276">
        <v>41830</v>
      </c>
      <c r="F276">
        <v>30430</v>
      </c>
      <c r="G276">
        <v>41830</v>
      </c>
      <c r="H276">
        <v>28470</v>
      </c>
    </row>
    <row r="277" spans="1:8" x14ac:dyDescent="0.2">
      <c r="A277">
        <v>1989</v>
      </c>
      <c r="B277">
        <v>137500</v>
      </c>
      <c r="C277">
        <v>0.04</v>
      </c>
      <c r="D277">
        <v>0.03</v>
      </c>
      <c r="E277">
        <v>42740</v>
      </c>
      <c r="F277">
        <v>31340</v>
      </c>
      <c r="G277">
        <v>42740</v>
      </c>
      <c r="H277">
        <v>29380</v>
      </c>
    </row>
    <row r="278" spans="1:8" x14ac:dyDescent="0.2">
      <c r="A278">
        <v>1989</v>
      </c>
      <c r="B278">
        <v>142500</v>
      </c>
      <c r="C278">
        <v>0.04</v>
      </c>
      <c r="D278">
        <v>0.03</v>
      </c>
      <c r="E278">
        <v>43650</v>
      </c>
      <c r="F278">
        <v>32240</v>
      </c>
      <c r="G278">
        <v>43650</v>
      </c>
      <c r="H278">
        <v>30280</v>
      </c>
    </row>
    <row r="279" spans="1:8" x14ac:dyDescent="0.2">
      <c r="A279">
        <v>1989</v>
      </c>
      <c r="B279">
        <v>147500</v>
      </c>
      <c r="C279">
        <v>0.04</v>
      </c>
      <c r="D279">
        <v>0.03</v>
      </c>
      <c r="E279">
        <v>44550</v>
      </c>
      <c r="F279">
        <v>33150</v>
      </c>
      <c r="G279">
        <v>44550</v>
      </c>
      <c r="H279">
        <v>31190</v>
      </c>
    </row>
    <row r="280" spans="1:8" x14ac:dyDescent="0.2">
      <c r="A280">
        <v>1989</v>
      </c>
      <c r="B280">
        <v>200000</v>
      </c>
      <c r="C280">
        <v>0.04</v>
      </c>
      <c r="D280">
        <v>0.03</v>
      </c>
      <c r="E280">
        <v>54080</v>
      </c>
      <c r="F280">
        <v>42680</v>
      </c>
      <c r="G280">
        <v>54080</v>
      </c>
      <c r="H280">
        <v>40720</v>
      </c>
    </row>
    <row r="281" spans="1:8" x14ac:dyDescent="0.2">
      <c r="A281">
        <v>1984</v>
      </c>
      <c r="B281">
        <v>2500</v>
      </c>
      <c r="C281">
        <v>0.04</v>
      </c>
      <c r="D281">
        <v>2.5000000000000001E-2</v>
      </c>
      <c r="E281">
        <v>1200</v>
      </c>
      <c r="F281">
        <v>1000</v>
      </c>
      <c r="G281">
        <v>1200</v>
      </c>
      <c r="H281">
        <v>900</v>
      </c>
    </row>
    <row r="282" spans="1:8" x14ac:dyDescent="0.2">
      <c r="A282">
        <v>1984</v>
      </c>
      <c r="B282">
        <v>7500</v>
      </c>
      <c r="C282">
        <v>0.04</v>
      </c>
      <c r="D282">
        <v>2.5000000000000001E-2</v>
      </c>
      <c r="E282">
        <v>3600</v>
      </c>
      <c r="F282">
        <v>3010</v>
      </c>
      <c r="G282">
        <v>3600</v>
      </c>
      <c r="H282">
        <v>2730</v>
      </c>
    </row>
    <row r="283" spans="1:8" x14ac:dyDescent="0.2">
      <c r="A283">
        <v>1984</v>
      </c>
      <c r="B283">
        <v>12500</v>
      </c>
      <c r="C283">
        <v>0.04</v>
      </c>
      <c r="D283">
        <v>2.5000000000000001E-2</v>
      </c>
      <c r="E283">
        <v>6010</v>
      </c>
      <c r="F283">
        <v>5030</v>
      </c>
      <c r="G283">
        <v>6010</v>
      </c>
      <c r="H283">
        <v>4570</v>
      </c>
    </row>
    <row r="284" spans="1:8" x14ac:dyDescent="0.2">
      <c r="A284">
        <v>1984</v>
      </c>
      <c r="B284">
        <v>17500</v>
      </c>
      <c r="C284">
        <v>0.04</v>
      </c>
      <c r="D284">
        <v>2.5000000000000001E-2</v>
      </c>
      <c r="E284">
        <v>8430</v>
      </c>
      <c r="F284">
        <v>7050</v>
      </c>
      <c r="G284">
        <v>8430</v>
      </c>
      <c r="H284">
        <v>6410</v>
      </c>
    </row>
    <row r="285" spans="1:8" x14ac:dyDescent="0.2">
      <c r="A285">
        <v>1984</v>
      </c>
      <c r="B285">
        <v>22500</v>
      </c>
      <c r="C285">
        <v>0.04</v>
      </c>
      <c r="D285">
        <v>2.5000000000000001E-2</v>
      </c>
      <c r="E285">
        <v>10830</v>
      </c>
      <c r="F285">
        <v>9050</v>
      </c>
      <c r="G285">
        <v>10830</v>
      </c>
      <c r="H285">
        <v>8230</v>
      </c>
    </row>
    <row r="286" spans="1:8" x14ac:dyDescent="0.2">
      <c r="A286">
        <v>1984</v>
      </c>
      <c r="B286">
        <v>27500</v>
      </c>
      <c r="C286">
        <v>0.04</v>
      </c>
      <c r="D286">
        <v>2.5000000000000001E-2</v>
      </c>
      <c r="E286">
        <v>13240</v>
      </c>
      <c r="F286">
        <v>10740</v>
      </c>
      <c r="G286">
        <v>13240</v>
      </c>
      <c r="H286">
        <v>9780</v>
      </c>
    </row>
    <row r="287" spans="1:8" x14ac:dyDescent="0.2">
      <c r="A287">
        <v>1984</v>
      </c>
      <c r="B287">
        <v>32500</v>
      </c>
      <c r="C287">
        <v>0.04</v>
      </c>
      <c r="D287">
        <v>2.5000000000000001E-2</v>
      </c>
      <c r="E287">
        <v>15650</v>
      </c>
      <c r="F287">
        <v>12010</v>
      </c>
      <c r="G287">
        <v>15650</v>
      </c>
      <c r="H287">
        <v>10980</v>
      </c>
    </row>
    <row r="288" spans="1:8" x14ac:dyDescent="0.2">
      <c r="A288">
        <v>1984</v>
      </c>
      <c r="B288">
        <v>37500</v>
      </c>
      <c r="C288">
        <v>0.04</v>
      </c>
      <c r="D288">
        <v>2.5000000000000001E-2</v>
      </c>
      <c r="E288">
        <v>18060</v>
      </c>
      <c r="F288">
        <v>13020</v>
      </c>
      <c r="G288">
        <v>18060</v>
      </c>
      <c r="H288">
        <v>11960</v>
      </c>
    </row>
    <row r="289" spans="1:8" x14ac:dyDescent="0.2">
      <c r="A289">
        <v>1984</v>
      </c>
      <c r="B289">
        <v>42500</v>
      </c>
      <c r="C289">
        <v>0.04</v>
      </c>
      <c r="D289">
        <v>2.5000000000000001E-2</v>
      </c>
      <c r="E289">
        <v>20330</v>
      </c>
      <c r="F289">
        <v>13890</v>
      </c>
      <c r="G289">
        <v>20330</v>
      </c>
      <c r="H289">
        <v>12830</v>
      </c>
    </row>
    <row r="290" spans="1:8" x14ac:dyDescent="0.2">
      <c r="A290">
        <v>1984</v>
      </c>
      <c r="B290">
        <v>47500</v>
      </c>
      <c r="C290">
        <v>0.04</v>
      </c>
      <c r="D290">
        <v>2.5000000000000001E-2</v>
      </c>
      <c r="E290">
        <v>22120</v>
      </c>
      <c r="F290">
        <v>14780</v>
      </c>
      <c r="G290">
        <v>22120</v>
      </c>
      <c r="H290">
        <v>13720</v>
      </c>
    </row>
    <row r="291" spans="1:8" x14ac:dyDescent="0.2">
      <c r="A291">
        <v>1984</v>
      </c>
      <c r="B291">
        <v>52500</v>
      </c>
      <c r="C291">
        <v>0.04</v>
      </c>
      <c r="D291">
        <v>2.5000000000000001E-2</v>
      </c>
      <c r="E291">
        <v>23520</v>
      </c>
      <c r="F291">
        <v>15670</v>
      </c>
      <c r="G291">
        <v>23520</v>
      </c>
      <c r="H291">
        <v>14610</v>
      </c>
    </row>
    <row r="292" spans="1:8" x14ac:dyDescent="0.2">
      <c r="A292">
        <v>1984</v>
      </c>
      <c r="B292">
        <v>57500</v>
      </c>
      <c r="C292">
        <v>0.04</v>
      </c>
      <c r="D292">
        <v>2.5000000000000001E-2</v>
      </c>
      <c r="E292">
        <v>24600</v>
      </c>
      <c r="F292">
        <v>16540</v>
      </c>
      <c r="G292">
        <v>24600</v>
      </c>
      <c r="H292">
        <v>15480</v>
      </c>
    </row>
    <row r="293" spans="1:8" x14ac:dyDescent="0.2">
      <c r="A293">
        <v>1984</v>
      </c>
      <c r="B293">
        <v>62500</v>
      </c>
      <c r="C293">
        <v>0.04</v>
      </c>
      <c r="D293">
        <v>2.5000000000000001E-2</v>
      </c>
      <c r="E293">
        <v>25480</v>
      </c>
      <c r="F293">
        <v>17410</v>
      </c>
      <c r="G293">
        <v>25480</v>
      </c>
      <c r="H293">
        <v>16350</v>
      </c>
    </row>
    <row r="294" spans="1:8" x14ac:dyDescent="0.2">
      <c r="A294">
        <v>1984</v>
      </c>
      <c r="B294">
        <v>67500</v>
      </c>
      <c r="C294">
        <v>0.04</v>
      </c>
      <c r="D294">
        <v>2.5000000000000001E-2</v>
      </c>
      <c r="E294">
        <v>26330</v>
      </c>
      <c r="F294">
        <v>18250</v>
      </c>
      <c r="G294">
        <v>26330</v>
      </c>
      <c r="H294">
        <v>17190</v>
      </c>
    </row>
    <row r="295" spans="1:8" x14ac:dyDescent="0.2">
      <c r="A295">
        <v>1984</v>
      </c>
      <c r="B295">
        <v>72500</v>
      </c>
      <c r="C295">
        <v>0.04</v>
      </c>
      <c r="D295">
        <v>2.5000000000000001E-2</v>
      </c>
      <c r="E295">
        <v>27180</v>
      </c>
      <c r="F295">
        <v>19100</v>
      </c>
      <c r="G295">
        <v>27180</v>
      </c>
      <c r="H295">
        <v>18040</v>
      </c>
    </row>
    <row r="296" spans="1:8" x14ac:dyDescent="0.2">
      <c r="A296">
        <v>1984</v>
      </c>
      <c r="B296">
        <v>77500</v>
      </c>
      <c r="C296">
        <v>0.04</v>
      </c>
      <c r="D296">
        <v>2.5000000000000001E-2</v>
      </c>
      <c r="E296">
        <v>28020</v>
      </c>
      <c r="F296">
        <v>19950</v>
      </c>
      <c r="G296">
        <v>28020</v>
      </c>
      <c r="H296">
        <v>18890</v>
      </c>
    </row>
    <row r="297" spans="1:8" x14ac:dyDescent="0.2">
      <c r="A297">
        <v>1984</v>
      </c>
      <c r="B297">
        <v>82500</v>
      </c>
      <c r="C297">
        <v>0.04</v>
      </c>
      <c r="D297">
        <v>2.5000000000000001E-2</v>
      </c>
      <c r="E297">
        <v>28870</v>
      </c>
      <c r="F297">
        <v>20800</v>
      </c>
      <c r="G297">
        <v>28870</v>
      </c>
      <c r="H297">
        <v>19740</v>
      </c>
    </row>
    <row r="298" spans="1:8" x14ac:dyDescent="0.2">
      <c r="A298">
        <v>1984</v>
      </c>
      <c r="B298">
        <v>87500</v>
      </c>
      <c r="C298">
        <v>0.04</v>
      </c>
      <c r="D298">
        <v>2.5000000000000001E-2</v>
      </c>
      <c r="E298">
        <v>29720</v>
      </c>
      <c r="F298">
        <v>21650</v>
      </c>
      <c r="G298">
        <v>29720</v>
      </c>
      <c r="H298">
        <v>20590</v>
      </c>
    </row>
    <row r="299" spans="1:8" x14ac:dyDescent="0.2">
      <c r="A299">
        <v>1984</v>
      </c>
      <c r="B299">
        <v>92500</v>
      </c>
      <c r="C299">
        <v>0.04</v>
      </c>
      <c r="D299">
        <v>2.5000000000000001E-2</v>
      </c>
      <c r="E299">
        <v>30570</v>
      </c>
      <c r="F299">
        <v>22490</v>
      </c>
      <c r="G299">
        <v>30570</v>
      </c>
      <c r="H299">
        <v>21430</v>
      </c>
    </row>
    <row r="300" spans="1:8" x14ac:dyDescent="0.2">
      <c r="A300">
        <v>1984</v>
      </c>
      <c r="B300">
        <v>97500</v>
      </c>
      <c r="C300">
        <v>0.04</v>
      </c>
      <c r="D300">
        <v>2.5000000000000001E-2</v>
      </c>
      <c r="E300">
        <v>31420</v>
      </c>
      <c r="F300">
        <v>23340</v>
      </c>
      <c r="G300">
        <v>31420</v>
      </c>
      <c r="H300">
        <v>22280</v>
      </c>
    </row>
    <row r="301" spans="1:8" x14ac:dyDescent="0.2">
      <c r="A301">
        <v>1984</v>
      </c>
      <c r="B301">
        <v>102500</v>
      </c>
      <c r="C301">
        <v>0.04</v>
      </c>
      <c r="D301">
        <v>2.5000000000000001E-2</v>
      </c>
      <c r="E301">
        <v>32260</v>
      </c>
      <c r="F301">
        <v>24190</v>
      </c>
      <c r="G301">
        <v>32260</v>
      </c>
      <c r="H301">
        <v>23130</v>
      </c>
    </row>
    <row r="302" spans="1:8" x14ac:dyDescent="0.2">
      <c r="A302">
        <v>1984</v>
      </c>
      <c r="B302">
        <v>107500</v>
      </c>
      <c r="C302">
        <v>0.04</v>
      </c>
      <c r="D302">
        <v>2.5000000000000001E-2</v>
      </c>
      <c r="E302">
        <v>33110</v>
      </c>
      <c r="F302">
        <v>25040</v>
      </c>
      <c r="G302">
        <v>33110</v>
      </c>
      <c r="H302">
        <v>23980</v>
      </c>
    </row>
    <row r="303" spans="1:8" x14ac:dyDescent="0.2">
      <c r="A303">
        <v>1984</v>
      </c>
      <c r="B303">
        <v>112500</v>
      </c>
      <c r="C303">
        <v>0.04</v>
      </c>
      <c r="D303">
        <v>2.5000000000000001E-2</v>
      </c>
      <c r="E303">
        <v>33960</v>
      </c>
      <c r="F303">
        <v>25890</v>
      </c>
      <c r="G303">
        <v>33960</v>
      </c>
      <c r="H303">
        <v>24830</v>
      </c>
    </row>
    <row r="304" spans="1:8" x14ac:dyDescent="0.2">
      <c r="A304">
        <v>1984</v>
      </c>
      <c r="B304">
        <v>117500</v>
      </c>
      <c r="C304">
        <v>0.04</v>
      </c>
      <c r="D304">
        <v>2.5000000000000001E-2</v>
      </c>
      <c r="E304">
        <v>34810</v>
      </c>
      <c r="F304">
        <v>26740</v>
      </c>
      <c r="G304">
        <v>34810</v>
      </c>
      <c r="H304">
        <v>25680</v>
      </c>
    </row>
    <row r="305" spans="1:8" x14ac:dyDescent="0.2">
      <c r="A305">
        <v>1984</v>
      </c>
      <c r="B305">
        <v>122500</v>
      </c>
      <c r="C305">
        <v>0.04</v>
      </c>
      <c r="D305">
        <v>2.5000000000000001E-2</v>
      </c>
      <c r="E305">
        <v>35660</v>
      </c>
      <c r="F305">
        <v>27580</v>
      </c>
      <c r="G305">
        <v>35660</v>
      </c>
      <c r="H305">
        <v>26520</v>
      </c>
    </row>
    <row r="306" spans="1:8" x14ac:dyDescent="0.2">
      <c r="A306">
        <v>1984</v>
      </c>
      <c r="B306">
        <v>127500</v>
      </c>
      <c r="C306">
        <v>0.04</v>
      </c>
      <c r="D306">
        <v>2.5000000000000001E-2</v>
      </c>
      <c r="E306">
        <v>36500</v>
      </c>
      <c r="F306">
        <v>28430</v>
      </c>
      <c r="G306">
        <v>36500</v>
      </c>
      <c r="H306">
        <v>27370</v>
      </c>
    </row>
    <row r="307" spans="1:8" x14ac:dyDescent="0.2">
      <c r="A307">
        <v>1984</v>
      </c>
      <c r="B307">
        <v>132500</v>
      </c>
      <c r="C307">
        <v>0.04</v>
      </c>
      <c r="D307">
        <v>2.5000000000000001E-2</v>
      </c>
      <c r="E307">
        <v>37350</v>
      </c>
      <c r="F307">
        <v>29280</v>
      </c>
      <c r="G307">
        <v>37350</v>
      </c>
      <c r="H307">
        <v>28220</v>
      </c>
    </row>
    <row r="308" spans="1:8" x14ac:dyDescent="0.2">
      <c r="A308">
        <v>1984</v>
      </c>
      <c r="B308">
        <v>137500</v>
      </c>
      <c r="C308">
        <v>0.04</v>
      </c>
      <c r="D308">
        <v>2.5000000000000001E-2</v>
      </c>
      <c r="E308">
        <v>38200</v>
      </c>
      <c r="F308">
        <v>30130</v>
      </c>
      <c r="G308">
        <v>38200</v>
      </c>
      <c r="H308">
        <v>29070</v>
      </c>
    </row>
    <row r="309" spans="1:8" x14ac:dyDescent="0.2">
      <c r="A309">
        <v>1984</v>
      </c>
      <c r="B309">
        <v>142500</v>
      </c>
      <c r="C309">
        <v>0.04</v>
      </c>
      <c r="D309">
        <v>2.5000000000000001E-2</v>
      </c>
      <c r="E309">
        <v>39050</v>
      </c>
      <c r="F309">
        <v>30980</v>
      </c>
      <c r="G309">
        <v>39050</v>
      </c>
      <c r="H309">
        <v>29920</v>
      </c>
    </row>
    <row r="310" spans="1:8" x14ac:dyDescent="0.2">
      <c r="A310">
        <v>1984</v>
      </c>
      <c r="B310">
        <v>147500</v>
      </c>
      <c r="C310">
        <v>0.04</v>
      </c>
      <c r="D310">
        <v>2.5000000000000001E-2</v>
      </c>
      <c r="E310">
        <v>39900</v>
      </c>
      <c r="F310">
        <v>31820</v>
      </c>
      <c r="G310">
        <v>39900</v>
      </c>
      <c r="H310">
        <v>30760</v>
      </c>
    </row>
    <row r="311" spans="1:8" x14ac:dyDescent="0.2">
      <c r="A311">
        <v>1984</v>
      </c>
      <c r="B311">
        <v>200000</v>
      </c>
      <c r="C311">
        <v>0.04</v>
      </c>
      <c r="D311">
        <v>2.5000000000000001E-2</v>
      </c>
      <c r="E311">
        <v>48800</v>
      </c>
      <c r="F311">
        <v>40730</v>
      </c>
      <c r="G311">
        <v>48800</v>
      </c>
      <c r="H311">
        <v>39670</v>
      </c>
    </row>
    <row r="312" spans="1:8" x14ac:dyDescent="0.2">
      <c r="A312">
        <v>1984</v>
      </c>
      <c r="B312">
        <v>2500</v>
      </c>
      <c r="C312">
        <v>0.04</v>
      </c>
      <c r="D312">
        <v>2.8000000000000001E-2</v>
      </c>
      <c r="E312">
        <v>1140</v>
      </c>
      <c r="F312">
        <v>920</v>
      </c>
      <c r="G312">
        <v>1140</v>
      </c>
      <c r="H312">
        <v>790</v>
      </c>
    </row>
    <row r="313" spans="1:8" x14ac:dyDescent="0.2">
      <c r="A313">
        <v>1984</v>
      </c>
      <c r="B313">
        <v>7500</v>
      </c>
      <c r="C313">
        <v>0.04</v>
      </c>
      <c r="D313">
        <v>2.8000000000000001E-2</v>
      </c>
      <c r="E313">
        <v>3440</v>
      </c>
      <c r="F313">
        <v>2770</v>
      </c>
      <c r="G313">
        <v>3440</v>
      </c>
      <c r="H313">
        <v>2380</v>
      </c>
    </row>
    <row r="314" spans="1:8" x14ac:dyDescent="0.2">
      <c r="A314">
        <v>1984</v>
      </c>
      <c r="B314">
        <v>12500</v>
      </c>
      <c r="C314">
        <v>0.04</v>
      </c>
      <c r="D314">
        <v>2.8000000000000001E-2</v>
      </c>
      <c r="E314">
        <v>5740</v>
      </c>
      <c r="F314">
        <v>4640</v>
      </c>
      <c r="G314">
        <v>5740</v>
      </c>
      <c r="H314">
        <v>3990</v>
      </c>
    </row>
    <row r="315" spans="1:8" x14ac:dyDescent="0.2">
      <c r="A315">
        <v>1984</v>
      </c>
      <c r="B315">
        <v>17500</v>
      </c>
      <c r="C315">
        <v>0.04</v>
      </c>
      <c r="D315">
        <v>2.8000000000000001E-2</v>
      </c>
      <c r="E315">
        <v>8050</v>
      </c>
      <c r="F315">
        <v>6500</v>
      </c>
      <c r="G315">
        <v>8050</v>
      </c>
      <c r="H315">
        <v>5590</v>
      </c>
    </row>
    <row r="316" spans="1:8" x14ac:dyDescent="0.2">
      <c r="A316">
        <v>1984</v>
      </c>
      <c r="B316">
        <v>22500</v>
      </c>
      <c r="C316">
        <v>0.04</v>
      </c>
      <c r="D316">
        <v>2.8000000000000001E-2</v>
      </c>
      <c r="E316">
        <v>10340</v>
      </c>
      <c r="F316">
        <v>8350</v>
      </c>
      <c r="G316">
        <v>10340</v>
      </c>
      <c r="H316">
        <v>7180</v>
      </c>
    </row>
    <row r="317" spans="1:8" x14ac:dyDescent="0.2">
      <c r="A317">
        <v>1984</v>
      </c>
      <c r="B317">
        <v>27500</v>
      </c>
      <c r="C317">
        <v>0.04</v>
      </c>
      <c r="D317">
        <v>2.8000000000000001E-2</v>
      </c>
      <c r="E317">
        <v>12650</v>
      </c>
      <c r="F317">
        <v>9920</v>
      </c>
      <c r="G317">
        <v>12650</v>
      </c>
      <c r="H317">
        <v>8550</v>
      </c>
    </row>
    <row r="318" spans="1:8" x14ac:dyDescent="0.2">
      <c r="A318">
        <v>1984</v>
      </c>
      <c r="B318">
        <v>32500</v>
      </c>
      <c r="C318">
        <v>0.04</v>
      </c>
      <c r="D318">
        <v>2.8000000000000001E-2</v>
      </c>
      <c r="E318">
        <v>14940</v>
      </c>
      <c r="F318">
        <v>11080</v>
      </c>
      <c r="G318">
        <v>14940</v>
      </c>
      <c r="H318">
        <v>9610</v>
      </c>
    </row>
    <row r="319" spans="1:8" x14ac:dyDescent="0.2">
      <c r="A319">
        <v>1984</v>
      </c>
      <c r="B319">
        <v>37500</v>
      </c>
      <c r="C319">
        <v>0.04</v>
      </c>
      <c r="D319">
        <v>2.8000000000000001E-2</v>
      </c>
      <c r="E319">
        <v>17250</v>
      </c>
      <c r="F319">
        <v>12020</v>
      </c>
      <c r="G319">
        <v>17250</v>
      </c>
      <c r="H319">
        <v>10510</v>
      </c>
    </row>
    <row r="320" spans="1:8" x14ac:dyDescent="0.2">
      <c r="A320">
        <v>1984</v>
      </c>
      <c r="B320">
        <v>42500</v>
      </c>
      <c r="C320">
        <v>0.04</v>
      </c>
      <c r="D320">
        <v>2.8000000000000001E-2</v>
      </c>
      <c r="E320">
        <v>19550</v>
      </c>
      <c r="F320">
        <v>12830</v>
      </c>
      <c r="G320">
        <v>19550</v>
      </c>
      <c r="H320">
        <v>11320</v>
      </c>
    </row>
    <row r="321" spans="1:8" x14ac:dyDescent="0.2">
      <c r="A321">
        <v>1984</v>
      </c>
      <c r="B321">
        <v>47500</v>
      </c>
      <c r="C321">
        <v>0.04</v>
      </c>
      <c r="D321">
        <v>2.8000000000000001E-2</v>
      </c>
      <c r="E321">
        <v>21560</v>
      </c>
      <c r="F321">
        <v>13650</v>
      </c>
      <c r="G321">
        <v>21560</v>
      </c>
      <c r="H321">
        <v>12140</v>
      </c>
    </row>
    <row r="322" spans="1:8" x14ac:dyDescent="0.2">
      <c r="A322">
        <v>1984</v>
      </c>
      <c r="B322">
        <v>52500</v>
      </c>
      <c r="C322">
        <v>0.04</v>
      </c>
      <c r="D322">
        <v>2.8000000000000001E-2</v>
      </c>
      <c r="E322">
        <v>23060</v>
      </c>
      <c r="F322">
        <v>14470</v>
      </c>
      <c r="G322">
        <v>23060</v>
      </c>
      <c r="H322">
        <v>12960</v>
      </c>
    </row>
    <row r="323" spans="1:8" x14ac:dyDescent="0.2">
      <c r="A323">
        <v>1984</v>
      </c>
      <c r="B323">
        <v>57500</v>
      </c>
      <c r="C323">
        <v>0.04</v>
      </c>
      <c r="D323">
        <v>2.8000000000000001E-2</v>
      </c>
      <c r="E323">
        <v>24160</v>
      </c>
      <c r="F323">
        <v>15290</v>
      </c>
      <c r="G323">
        <v>24160</v>
      </c>
      <c r="H323">
        <v>13780</v>
      </c>
    </row>
    <row r="324" spans="1:8" x14ac:dyDescent="0.2">
      <c r="A324">
        <v>1984</v>
      </c>
      <c r="B324">
        <v>62500</v>
      </c>
      <c r="C324">
        <v>0.04</v>
      </c>
      <c r="D324">
        <v>2.8000000000000001E-2</v>
      </c>
      <c r="E324">
        <v>24980</v>
      </c>
      <c r="F324">
        <v>16080</v>
      </c>
      <c r="G324">
        <v>24980</v>
      </c>
      <c r="H324">
        <v>14570</v>
      </c>
    </row>
    <row r="325" spans="1:8" x14ac:dyDescent="0.2">
      <c r="A325">
        <v>1984</v>
      </c>
      <c r="B325">
        <v>67500</v>
      </c>
      <c r="C325">
        <v>0.04</v>
      </c>
      <c r="D325">
        <v>2.8000000000000001E-2</v>
      </c>
      <c r="E325">
        <v>25760</v>
      </c>
      <c r="F325">
        <v>16860</v>
      </c>
      <c r="G325">
        <v>25760</v>
      </c>
      <c r="H325">
        <v>15350</v>
      </c>
    </row>
    <row r="326" spans="1:8" x14ac:dyDescent="0.2">
      <c r="A326">
        <v>1984</v>
      </c>
      <c r="B326">
        <v>72500</v>
      </c>
      <c r="C326">
        <v>0.04</v>
      </c>
      <c r="D326">
        <v>2.8000000000000001E-2</v>
      </c>
      <c r="E326">
        <v>26540</v>
      </c>
      <c r="F326">
        <v>17640</v>
      </c>
      <c r="G326">
        <v>26540</v>
      </c>
      <c r="H326">
        <v>16130</v>
      </c>
    </row>
    <row r="327" spans="1:8" x14ac:dyDescent="0.2">
      <c r="A327">
        <v>1984</v>
      </c>
      <c r="B327">
        <v>77500</v>
      </c>
      <c r="C327">
        <v>0.04</v>
      </c>
      <c r="D327">
        <v>2.8000000000000001E-2</v>
      </c>
      <c r="E327">
        <v>27320</v>
      </c>
      <c r="F327">
        <v>18420</v>
      </c>
      <c r="G327">
        <v>27320</v>
      </c>
      <c r="H327">
        <v>16910</v>
      </c>
    </row>
    <row r="328" spans="1:8" x14ac:dyDescent="0.2">
      <c r="A328">
        <v>1984</v>
      </c>
      <c r="B328">
        <v>82500</v>
      </c>
      <c r="C328">
        <v>0.04</v>
      </c>
      <c r="D328">
        <v>2.8000000000000001E-2</v>
      </c>
      <c r="E328">
        <v>28100</v>
      </c>
      <c r="F328">
        <v>19200</v>
      </c>
      <c r="G328">
        <v>28100</v>
      </c>
      <c r="H328">
        <v>17690</v>
      </c>
    </row>
    <row r="329" spans="1:8" x14ac:dyDescent="0.2">
      <c r="A329">
        <v>1984</v>
      </c>
      <c r="B329">
        <v>87500</v>
      </c>
      <c r="C329">
        <v>0.04</v>
      </c>
      <c r="D329">
        <v>2.8000000000000001E-2</v>
      </c>
      <c r="E329">
        <v>28880</v>
      </c>
      <c r="F329">
        <v>19980</v>
      </c>
      <c r="G329">
        <v>28880</v>
      </c>
      <c r="H329">
        <v>18470</v>
      </c>
    </row>
    <row r="330" spans="1:8" x14ac:dyDescent="0.2">
      <c r="A330">
        <v>1984</v>
      </c>
      <c r="B330">
        <v>92500</v>
      </c>
      <c r="C330">
        <v>0.04</v>
      </c>
      <c r="D330">
        <v>2.8000000000000001E-2</v>
      </c>
      <c r="E330">
        <v>29660</v>
      </c>
      <c r="F330">
        <v>20760</v>
      </c>
      <c r="G330">
        <v>29660</v>
      </c>
      <c r="H330">
        <v>19250</v>
      </c>
    </row>
    <row r="331" spans="1:8" x14ac:dyDescent="0.2">
      <c r="A331">
        <v>1984</v>
      </c>
      <c r="B331">
        <v>97500</v>
      </c>
      <c r="C331">
        <v>0.04</v>
      </c>
      <c r="D331">
        <v>2.8000000000000001E-2</v>
      </c>
      <c r="E331">
        <v>30440</v>
      </c>
      <c r="F331">
        <v>21540</v>
      </c>
      <c r="G331">
        <v>30440</v>
      </c>
      <c r="H331">
        <v>20030</v>
      </c>
    </row>
    <row r="332" spans="1:8" x14ac:dyDescent="0.2">
      <c r="A332">
        <v>1984</v>
      </c>
      <c r="B332">
        <v>102500</v>
      </c>
      <c r="C332">
        <v>0.04</v>
      </c>
      <c r="D332">
        <v>2.8000000000000001E-2</v>
      </c>
      <c r="E332">
        <v>31220</v>
      </c>
      <c r="F332">
        <v>22320</v>
      </c>
      <c r="G332">
        <v>31220</v>
      </c>
      <c r="H332">
        <v>20810</v>
      </c>
    </row>
    <row r="333" spans="1:8" x14ac:dyDescent="0.2">
      <c r="A333">
        <v>1984</v>
      </c>
      <c r="B333">
        <v>107500</v>
      </c>
      <c r="C333">
        <v>0.04</v>
      </c>
      <c r="D333">
        <v>2.8000000000000001E-2</v>
      </c>
      <c r="E333">
        <v>32000</v>
      </c>
      <c r="F333">
        <v>23100</v>
      </c>
      <c r="G333">
        <v>32000</v>
      </c>
      <c r="H333">
        <v>21590</v>
      </c>
    </row>
    <row r="334" spans="1:8" x14ac:dyDescent="0.2">
      <c r="A334">
        <v>1984</v>
      </c>
      <c r="B334">
        <v>112500</v>
      </c>
      <c r="C334">
        <v>0.04</v>
      </c>
      <c r="D334">
        <v>2.8000000000000001E-2</v>
      </c>
      <c r="E334">
        <v>32780</v>
      </c>
      <c r="F334">
        <v>23890</v>
      </c>
      <c r="G334">
        <v>32780</v>
      </c>
      <c r="H334">
        <v>22380</v>
      </c>
    </row>
    <row r="335" spans="1:8" x14ac:dyDescent="0.2">
      <c r="A335">
        <v>1984</v>
      </c>
      <c r="B335">
        <v>117500</v>
      </c>
      <c r="C335">
        <v>0.04</v>
      </c>
      <c r="D335">
        <v>2.8000000000000001E-2</v>
      </c>
      <c r="E335">
        <v>33560</v>
      </c>
      <c r="F335">
        <v>24670</v>
      </c>
      <c r="G335">
        <v>33560</v>
      </c>
      <c r="H335">
        <v>23160</v>
      </c>
    </row>
    <row r="336" spans="1:8" x14ac:dyDescent="0.2">
      <c r="A336">
        <v>1984</v>
      </c>
      <c r="B336">
        <v>122500</v>
      </c>
      <c r="C336">
        <v>0.04</v>
      </c>
      <c r="D336">
        <v>2.8000000000000001E-2</v>
      </c>
      <c r="E336">
        <v>34340</v>
      </c>
      <c r="F336">
        <v>25450</v>
      </c>
      <c r="G336">
        <v>34340</v>
      </c>
      <c r="H336">
        <v>23940</v>
      </c>
    </row>
    <row r="337" spans="1:8" x14ac:dyDescent="0.2">
      <c r="A337">
        <v>1984</v>
      </c>
      <c r="B337">
        <v>127500</v>
      </c>
      <c r="C337">
        <v>0.04</v>
      </c>
      <c r="D337">
        <v>2.8000000000000001E-2</v>
      </c>
      <c r="E337">
        <v>35120</v>
      </c>
      <c r="F337">
        <v>26230</v>
      </c>
      <c r="G337">
        <v>35120</v>
      </c>
      <c r="H337">
        <v>24720</v>
      </c>
    </row>
    <row r="338" spans="1:8" x14ac:dyDescent="0.2">
      <c r="A338">
        <v>1984</v>
      </c>
      <c r="B338">
        <v>132500</v>
      </c>
      <c r="C338">
        <v>0.04</v>
      </c>
      <c r="D338">
        <v>2.8000000000000001E-2</v>
      </c>
      <c r="E338">
        <v>35900</v>
      </c>
      <c r="F338">
        <v>27010</v>
      </c>
      <c r="G338">
        <v>35900</v>
      </c>
      <c r="H338">
        <v>25500</v>
      </c>
    </row>
    <row r="339" spans="1:8" x14ac:dyDescent="0.2">
      <c r="A339">
        <v>1984</v>
      </c>
      <c r="B339">
        <v>137500</v>
      </c>
      <c r="C339">
        <v>0.04</v>
      </c>
      <c r="D339">
        <v>2.8000000000000001E-2</v>
      </c>
      <c r="E339">
        <v>36680</v>
      </c>
      <c r="F339">
        <v>27790</v>
      </c>
      <c r="G339">
        <v>36680</v>
      </c>
      <c r="H339">
        <v>26280</v>
      </c>
    </row>
    <row r="340" spans="1:8" x14ac:dyDescent="0.2">
      <c r="A340">
        <v>1984</v>
      </c>
      <c r="B340">
        <v>142500</v>
      </c>
      <c r="C340">
        <v>0.04</v>
      </c>
      <c r="D340">
        <v>2.8000000000000001E-2</v>
      </c>
      <c r="E340">
        <v>37460</v>
      </c>
      <c r="F340">
        <v>28570</v>
      </c>
      <c r="G340">
        <v>37460</v>
      </c>
      <c r="H340">
        <v>27060</v>
      </c>
    </row>
    <row r="341" spans="1:8" x14ac:dyDescent="0.2">
      <c r="A341">
        <v>1984</v>
      </c>
      <c r="B341">
        <v>147500</v>
      </c>
      <c r="C341">
        <v>0.04</v>
      </c>
      <c r="D341">
        <v>2.8000000000000001E-2</v>
      </c>
      <c r="E341">
        <v>38240</v>
      </c>
      <c r="F341">
        <v>29350</v>
      </c>
      <c r="G341">
        <v>38240</v>
      </c>
      <c r="H341">
        <v>27840</v>
      </c>
    </row>
    <row r="342" spans="1:8" x14ac:dyDescent="0.2">
      <c r="A342">
        <v>1984</v>
      </c>
      <c r="B342">
        <v>200000</v>
      </c>
      <c r="C342">
        <v>0.04</v>
      </c>
      <c r="D342">
        <v>2.8000000000000001E-2</v>
      </c>
      <c r="E342">
        <v>46440</v>
      </c>
      <c r="F342">
        <v>37540</v>
      </c>
      <c r="G342">
        <v>46440</v>
      </c>
      <c r="H342">
        <v>36030</v>
      </c>
    </row>
    <row r="343" spans="1:8" x14ac:dyDescent="0.2">
      <c r="A343">
        <v>1984</v>
      </c>
      <c r="B343">
        <v>2500</v>
      </c>
      <c r="C343">
        <v>0.04</v>
      </c>
      <c r="D343">
        <v>0.03</v>
      </c>
      <c r="E343">
        <v>1110</v>
      </c>
      <c r="F343">
        <v>870</v>
      </c>
      <c r="G343">
        <v>1110</v>
      </c>
      <c r="H343">
        <v>720</v>
      </c>
    </row>
    <row r="344" spans="1:8" x14ac:dyDescent="0.2">
      <c r="A344">
        <v>1984</v>
      </c>
      <c r="B344">
        <v>7500</v>
      </c>
      <c r="C344">
        <v>0.04</v>
      </c>
      <c r="D344">
        <v>0.03</v>
      </c>
      <c r="E344">
        <v>3340</v>
      </c>
      <c r="F344">
        <v>2630</v>
      </c>
      <c r="G344">
        <v>3340</v>
      </c>
      <c r="H344">
        <v>2170</v>
      </c>
    </row>
    <row r="345" spans="1:8" x14ac:dyDescent="0.2">
      <c r="A345">
        <v>1984</v>
      </c>
      <c r="B345">
        <v>12500</v>
      </c>
      <c r="C345">
        <v>0.04</v>
      </c>
      <c r="D345">
        <v>0.03</v>
      </c>
      <c r="E345">
        <v>5570</v>
      </c>
      <c r="F345">
        <v>4400</v>
      </c>
      <c r="G345">
        <v>5570</v>
      </c>
      <c r="H345">
        <v>3640</v>
      </c>
    </row>
    <row r="346" spans="1:8" x14ac:dyDescent="0.2">
      <c r="A346">
        <v>1984</v>
      </c>
      <c r="B346">
        <v>17500</v>
      </c>
      <c r="C346">
        <v>0.04</v>
      </c>
      <c r="D346">
        <v>0.03</v>
      </c>
      <c r="E346">
        <v>7800</v>
      </c>
      <c r="F346">
        <v>6150</v>
      </c>
      <c r="G346">
        <v>7800</v>
      </c>
      <c r="H346">
        <v>5090</v>
      </c>
    </row>
    <row r="347" spans="1:8" x14ac:dyDescent="0.2">
      <c r="A347">
        <v>1984</v>
      </c>
      <c r="B347">
        <v>22500</v>
      </c>
      <c r="C347">
        <v>0.04</v>
      </c>
      <c r="D347">
        <v>0.03</v>
      </c>
      <c r="E347">
        <v>10040</v>
      </c>
      <c r="F347">
        <v>7920</v>
      </c>
      <c r="G347">
        <v>10040</v>
      </c>
      <c r="H347">
        <v>6560</v>
      </c>
    </row>
    <row r="348" spans="1:8" x14ac:dyDescent="0.2">
      <c r="A348">
        <v>1984</v>
      </c>
      <c r="B348">
        <v>27500</v>
      </c>
      <c r="C348">
        <v>0.04</v>
      </c>
      <c r="D348">
        <v>0.03</v>
      </c>
      <c r="E348">
        <v>12270</v>
      </c>
      <c r="F348">
        <v>9400</v>
      </c>
      <c r="G348">
        <v>12270</v>
      </c>
      <c r="H348">
        <v>7820</v>
      </c>
    </row>
    <row r="349" spans="1:8" x14ac:dyDescent="0.2">
      <c r="A349">
        <v>1984</v>
      </c>
      <c r="B349">
        <v>32500</v>
      </c>
      <c r="C349">
        <v>0.04</v>
      </c>
      <c r="D349">
        <v>0.03</v>
      </c>
      <c r="E349">
        <v>14500</v>
      </c>
      <c r="F349">
        <v>10500</v>
      </c>
      <c r="G349">
        <v>14500</v>
      </c>
      <c r="H349">
        <v>8800</v>
      </c>
    </row>
    <row r="350" spans="1:8" x14ac:dyDescent="0.2">
      <c r="A350">
        <v>1984</v>
      </c>
      <c r="B350">
        <v>37500</v>
      </c>
      <c r="C350">
        <v>0.04</v>
      </c>
      <c r="D350">
        <v>0.03</v>
      </c>
      <c r="E350">
        <v>16740</v>
      </c>
      <c r="F350">
        <v>11400</v>
      </c>
      <c r="G350">
        <v>16740</v>
      </c>
      <c r="H350">
        <v>9650</v>
      </c>
    </row>
    <row r="351" spans="1:8" x14ac:dyDescent="0.2">
      <c r="A351">
        <v>1984</v>
      </c>
      <c r="B351">
        <v>42500</v>
      </c>
      <c r="C351">
        <v>0.04</v>
      </c>
      <c r="D351">
        <v>0.03</v>
      </c>
      <c r="E351">
        <v>18970</v>
      </c>
      <c r="F351">
        <v>12170</v>
      </c>
      <c r="G351">
        <v>18970</v>
      </c>
      <c r="H351">
        <v>10420</v>
      </c>
    </row>
    <row r="352" spans="1:8" x14ac:dyDescent="0.2">
      <c r="A352">
        <v>1984</v>
      </c>
      <c r="B352">
        <v>47500</v>
      </c>
      <c r="C352">
        <v>0.04</v>
      </c>
      <c r="D352">
        <v>0.03</v>
      </c>
      <c r="E352">
        <v>21120</v>
      </c>
      <c r="F352">
        <v>12950</v>
      </c>
      <c r="G352">
        <v>21120</v>
      </c>
      <c r="H352">
        <v>11200</v>
      </c>
    </row>
    <row r="353" spans="1:8" x14ac:dyDescent="0.2">
      <c r="A353">
        <v>1984</v>
      </c>
      <c r="B353">
        <v>52500</v>
      </c>
      <c r="C353">
        <v>0.04</v>
      </c>
      <c r="D353">
        <v>0.03</v>
      </c>
      <c r="E353">
        <v>22740</v>
      </c>
      <c r="F353">
        <v>13720</v>
      </c>
      <c r="G353">
        <v>22740</v>
      </c>
      <c r="H353">
        <v>11970</v>
      </c>
    </row>
    <row r="354" spans="1:8" x14ac:dyDescent="0.2">
      <c r="A354">
        <v>1984</v>
      </c>
      <c r="B354">
        <v>57500</v>
      </c>
      <c r="C354">
        <v>0.04</v>
      </c>
      <c r="D354">
        <v>0.03</v>
      </c>
      <c r="E354">
        <v>23880</v>
      </c>
      <c r="F354">
        <v>14500</v>
      </c>
      <c r="G354">
        <v>23880</v>
      </c>
      <c r="H354">
        <v>12750</v>
      </c>
    </row>
    <row r="355" spans="1:8" x14ac:dyDescent="0.2">
      <c r="A355">
        <v>1984</v>
      </c>
      <c r="B355">
        <v>62500</v>
      </c>
      <c r="C355">
        <v>0.04</v>
      </c>
      <c r="D355">
        <v>0.03</v>
      </c>
      <c r="E355">
        <v>24670</v>
      </c>
      <c r="F355">
        <v>15260</v>
      </c>
      <c r="G355">
        <v>24670</v>
      </c>
      <c r="H355">
        <v>13510</v>
      </c>
    </row>
    <row r="356" spans="1:8" x14ac:dyDescent="0.2">
      <c r="A356">
        <v>1984</v>
      </c>
      <c r="B356">
        <v>67500</v>
      </c>
      <c r="C356">
        <v>0.04</v>
      </c>
      <c r="D356">
        <v>0.03</v>
      </c>
      <c r="E356">
        <v>25410</v>
      </c>
      <c r="F356">
        <v>16000</v>
      </c>
      <c r="G356">
        <v>25410</v>
      </c>
      <c r="H356">
        <v>14250</v>
      </c>
    </row>
    <row r="357" spans="1:8" x14ac:dyDescent="0.2">
      <c r="A357">
        <v>1984</v>
      </c>
      <c r="B357">
        <v>72500</v>
      </c>
      <c r="C357">
        <v>0.04</v>
      </c>
      <c r="D357">
        <v>0.03</v>
      </c>
      <c r="E357">
        <v>26140</v>
      </c>
      <c r="F357">
        <v>16730</v>
      </c>
      <c r="G357">
        <v>26140</v>
      </c>
      <c r="H357">
        <v>14980</v>
      </c>
    </row>
    <row r="358" spans="1:8" x14ac:dyDescent="0.2">
      <c r="A358">
        <v>1984</v>
      </c>
      <c r="B358">
        <v>77500</v>
      </c>
      <c r="C358">
        <v>0.04</v>
      </c>
      <c r="D358">
        <v>0.03</v>
      </c>
      <c r="E358">
        <v>26880</v>
      </c>
      <c r="F358">
        <v>17470</v>
      </c>
      <c r="G358">
        <v>26880</v>
      </c>
      <c r="H358">
        <v>15720</v>
      </c>
    </row>
    <row r="359" spans="1:8" x14ac:dyDescent="0.2">
      <c r="A359">
        <v>1984</v>
      </c>
      <c r="B359">
        <v>82500</v>
      </c>
      <c r="C359">
        <v>0.04</v>
      </c>
      <c r="D359">
        <v>0.03</v>
      </c>
      <c r="E359">
        <v>27620</v>
      </c>
      <c r="F359">
        <v>18210</v>
      </c>
      <c r="G359">
        <v>27620</v>
      </c>
      <c r="H359">
        <v>16460</v>
      </c>
    </row>
    <row r="360" spans="1:8" x14ac:dyDescent="0.2">
      <c r="A360">
        <v>1984</v>
      </c>
      <c r="B360">
        <v>87500</v>
      </c>
      <c r="C360">
        <v>0.04</v>
      </c>
      <c r="D360">
        <v>0.03</v>
      </c>
      <c r="E360">
        <v>28360</v>
      </c>
      <c r="F360">
        <v>18950</v>
      </c>
      <c r="G360">
        <v>28360</v>
      </c>
      <c r="H360">
        <v>17200</v>
      </c>
    </row>
    <row r="361" spans="1:8" x14ac:dyDescent="0.2">
      <c r="A361">
        <v>1984</v>
      </c>
      <c r="B361">
        <v>92500</v>
      </c>
      <c r="C361">
        <v>0.04</v>
      </c>
      <c r="D361">
        <v>0.03</v>
      </c>
      <c r="E361">
        <v>29100</v>
      </c>
      <c r="F361">
        <v>19690</v>
      </c>
      <c r="G361">
        <v>29100</v>
      </c>
      <c r="H361">
        <v>17940</v>
      </c>
    </row>
    <row r="362" spans="1:8" x14ac:dyDescent="0.2">
      <c r="A362">
        <v>1984</v>
      </c>
      <c r="B362">
        <v>97500</v>
      </c>
      <c r="C362">
        <v>0.04</v>
      </c>
      <c r="D362">
        <v>0.03</v>
      </c>
      <c r="E362">
        <v>29840</v>
      </c>
      <c r="F362">
        <v>20430</v>
      </c>
      <c r="G362">
        <v>29840</v>
      </c>
      <c r="H362">
        <v>18680</v>
      </c>
    </row>
    <row r="363" spans="1:8" x14ac:dyDescent="0.2">
      <c r="A363">
        <v>1984</v>
      </c>
      <c r="B363">
        <v>102500</v>
      </c>
      <c r="C363">
        <v>0.04</v>
      </c>
      <c r="D363">
        <v>0.03</v>
      </c>
      <c r="E363">
        <v>30570</v>
      </c>
      <c r="F363">
        <v>21160</v>
      </c>
      <c r="G363">
        <v>30570</v>
      </c>
      <c r="H363">
        <v>19410</v>
      </c>
    </row>
    <row r="364" spans="1:8" x14ac:dyDescent="0.2">
      <c r="A364">
        <v>1984</v>
      </c>
      <c r="B364">
        <v>107500</v>
      </c>
      <c r="C364">
        <v>0.04</v>
      </c>
      <c r="D364">
        <v>0.03</v>
      </c>
      <c r="E364">
        <v>31310</v>
      </c>
      <c r="F364">
        <v>21900</v>
      </c>
      <c r="G364">
        <v>31310</v>
      </c>
      <c r="H364">
        <v>20150</v>
      </c>
    </row>
    <row r="365" spans="1:8" x14ac:dyDescent="0.2">
      <c r="A365">
        <v>1984</v>
      </c>
      <c r="B365">
        <v>112500</v>
      </c>
      <c r="C365">
        <v>0.04</v>
      </c>
      <c r="D365">
        <v>0.03</v>
      </c>
      <c r="E365">
        <v>32050</v>
      </c>
      <c r="F365">
        <v>22640</v>
      </c>
      <c r="G365">
        <v>32050</v>
      </c>
      <c r="H365">
        <v>20890</v>
      </c>
    </row>
    <row r="366" spans="1:8" x14ac:dyDescent="0.2">
      <c r="A366">
        <v>1984</v>
      </c>
      <c r="B366">
        <v>117500</v>
      </c>
      <c r="C366">
        <v>0.04</v>
      </c>
      <c r="D366">
        <v>0.03</v>
      </c>
      <c r="E366">
        <v>32790</v>
      </c>
      <c r="F366">
        <v>23380</v>
      </c>
      <c r="G366">
        <v>32790</v>
      </c>
      <c r="H366">
        <v>21630</v>
      </c>
    </row>
    <row r="367" spans="1:8" x14ac:dyDescent="0.2">
      <c r="A367">
        <v>1984</v>
      </c>
      <c r="B367">
        <v>122500</v>
      </c>
      <c r="C367">
        <v>0.04</v>
      </c>
      <c r="D367">
        <v>0.03</v>
      </c>
      <c r="E367">
        <v>33530</v>
      </c>
      <c r="F367">
        <v>24120</v>
      </c>
      <c r="G367">
        <v>33530</v>
      </c>
      <c r="H367">
        <v>22370</v>
      </c>
    </row>
    <row r="368" spans="1:8" x14ac:dyDescent="0.2">
      <c r="A368">
        <v>1984</v>
      </c>
      <c r="B368">
        <v>127500</v>
      </c>
      <c r="C368">
        <v>0.04</v>
      </c>
      <c r="D368">
        <v>0.03</v>
      </c>
      <c r="E368">
        <v>34270</v>
      </c>
      <c r="F368">
        <v>24860</v>
      </c>
      <c r="G368">
        <v>34270</v>
      </c>
      <c r="H368">
        <v>23110</v>
      </c>
    </row>
    <row r="369" spans="1:8" x14ac:dyDescent="0.2">
      <c r="A369">
        <v>1984</v>
      </c>
      <c r="B369">
        <v>132500</v>
      </c>
      <c r="C369">
        <v>0.04</v>
      </c>
      <c r="D369">
        <v>0.03</v>
      </c>
      <c r="E369">
        <v>35000</v>
      </c>
      <c r="F369">
        <v>25590</v>
      </c>
      <c r="G369">
        <v>35000</v>
      </c>
      <c r="H369">
        <v>23840</v>
      </c>
    </row>
    <row r="370" spans="1:8" x14ac:dyDescent="0.2">
      <c r="A370">
        <v>1984</v>
      </c>
      <c r="B370">
        <v>137500</v>
      </c>
      <c r="C370">
        <v>0.04</v>
      </c>
      <c r="D370">
        <v>0.03</v>
      </c>
      <c r="E370">
        <v>35740</v>
      </c>
      <c r="F370">
        <v>26330</v>
      </c>
      <c r="G370">
        <v>35740</v>
      </c>
      <c r="H370">
        <v>24580</v>
      </c>
    </row>
    <row r="371" spans="1:8" x14ac:dyDescent="0.2">
      <c r="A371">
        <v>1984</v>
      </c>
      <c r="B371">
        <v>142500</v>
      </c>
      <c r="C371">
        <v>0.04</v>
      </c>
      <c r="D371">
        <v>0.03</v>
      </c>
      <c r="E371">
        <v>36480</v>
      </c>
      <c r="F371">
        <v>27070</v>
      </c>
      <c r="G371">
        <v>36480</v>
      </c>
      <c r="H371">
        <v>25320</v>
      </c>
    </row>
    <row r="372" spans="1:8" x14ac:dyDescent="0.2">
      <c r="A372">
        <v>1984</v>
      </c>
      <c r="B372">
        <v>147500</v>
      </c>
      <c r="C372">
        <v>0.04</v>
      </c>
      <c r="D372">
        <v>0.03</v>
      </c>
      <c r="E372">
        <v>37220</v>
      </c>
      <c r="F372">
        <v>27810</v>
      </c>
      <c r="G372">
        <v>37220</v>
      </c>
      <c r="H372">
        <v>26060</v>
      </c>
    </row>
    <row r="373" spans="1:8" x14ac:dyDescent="0.2">
      <c r="A373">
        <v>1984</v>
      </c>
      <c r="B373">
        <v>200000</v>
      </c>
      <c r="C373">
        <v>0.04</v>
      </c>
      <c r="D373">
        <v>0.03</v>
      </c>
      <c r="E373">
        <v>44970</v>
      </c>
      <c r="F373">
        <v>35560</v>
      </c>
      <c r="G373">
        <v>44970</v>
      </c>
      <c r="H373">
        <v>33810</v>
      </c>
    </row>
    <row r="374" spans="1:8" x14ac:dyDescent="0.2">
      <c r="A374">
        <v>1979</v>
      </c>
      <c r="B374">
        <v>2500</v>
      </c>
      <c r="C374">
        <v>0.04</v>
      </c>
      <c r="D374">
        <v>2.5000000000000001E-2</v>
      </c>
      <c r="E374">
        <v>950</v>
      </c>
      <c r="F374">
        <v>810</v>
      </c>
      <c r="G374">
        <v>950</v>
      </c>
      <c r="H374">
        <v>730</v>
      </c>
    </row>
    <row r="375" spans="1:8" x14ac:dyDescent="0.2">
      <c r="A375">
        <v>1979</v>
      </c>
      <c r="B375">
        <v>7500</v>
      </c>
      <c r="C375">
        <v>0.04</v>
      </c>
      <c r="D375">
        <v>2.5000000000000001E-2</v>
      </c>
      <c r="E375">
        <v>2870</v>
      </c>
      <c r="F375">
        <v>2430</v>
      </c>
      <c r="G375">
        <v>2870</v>
      </c>
      <c r="H375">
        <v>2210</v>
      </c>
    </row>
    <row r="376" spans="1:8" x14ac:dyDescent="0.2">
      <c r="A376">
        <v>1979</v>
      </c>
      <c r="B376">
        <v>12500</v>
      </c>
      <c r="C376">
        <v>0.04</v>
      </c>
      <c r="D376">
        <v>2.5000000000000001E-2</v>
      </c>
      <c r="E376">
        <v>4800</v>
      </c>
      <c r="F376">
        <v>4060</v>
      </c>
      <c r="G376">
        <v>4800</v>
      </c>
      <c r="H376">
        <v>3690</v>
      </c>
    </row>
    <row r="377" spans="1:8" x14ac:dyDescent="0.2">
      <c r="A377">
        <v>1979</v>
      </c>
      <c r="B377">
        <v>17500</v>
      </c>
      <c r="C377">
        <v>0.04</v>
      </c>
      <c r="D377">
        <v>2.5000000000000001E-2</v>
      </c>
      <c r="E377">
        <v>6730</v>
      </c>
      <c r="F377">
        <v>5690</v>
      </c>
      <c r="G377">
        <v>6730</v>
      </c>
      <c r="H377">
        <v>5180</v>
      </c>
    </row>
    <row r="378" spans="1:8" x14ac:dyDescent="0.2">
      <c r="A378">
        <v>1979</v>
      </c>
      <c r="B378">
        <v>22500</v>
      </c>
      <c r="C378">
        <v>0.04</v>
      </c>
      <c r="D378">
        <v>2.5000000000000001E-2</v>
      </c>
      <c r="E378">
        <v>8650</v>
      </c>
      <c r="F378">
        <v>7320</v>
      </c>
      <c r="G378">
        <v>8650</v>
      </c>
      <c r="H378">
        <v>6660</v>
      </c>
    </row>
    <row r="379" spans="1:8" x14ac:dyDescent="0.2">
      <c r="A379">
        <v>1979</v>
      </c>
      <c r="B379">
        <v>27500</v>
      </c>
      <c r="C379">
        <v>0.04</v>
      </c>
      <c r="D379">
        <v>2.5000000000000001E-2</v>
      </c>
      <c r="E379">
        <v>10580</v>
      </c>
      <c r="F379">
        <v>8850</v>
      </c>
      <c r="G379">
        <v>10580</v>
      </c>
      <c r="H379">
        <v>8060</v>
      </c>
    </row>
    <row r="380" spans="1:8" x14ac:dyDescent="0.2">
      <c r="A380">
        <v>1979</v>
      </c>
      <c r="B380">
        <v>32500</v>
      </c>
      <c r="C380">
        <v>0.04</v>
      </c>
      <c r="D380">
        <v>2.5000000000000001E-2</v>
      </c>
      <c r="E380">
        <v>12500</v>
      </c>
      <c r="F380">
        <v>9980</v>
      </c>
      <c r="G380">
        <v>12500</v>
      </c>
      <c r="H380">
        <v>9110</v>
      </c>
    </row>
    <row r="381" spans="1:8" x14ac:dyDescent="0.2">
      <c r="A381">
        <v>1979</v>
      </c>
      <c r="B381">
        <v>37500</v>
      </c>
      <c r="C381">
        <v>0.04</v>
      </c>
      <c r="D381">
        <v>2.5000000000000001E-2</v>
      </c>
      <c r="E381">
        <v>14430</v>
      </c>
      <c r="F381">
        <v>10820</v>
      </c>
      <c r="G381">
        <v>14430</v>
      </c>
      <c r="H381">
        <v>9920</v>
      </c>
    </row>
    <row r="382" spans="1:8" x14ac:dyDescent="0.2">
      <c r="A382">
        <v>1979</v>
      </c>
      <c r="B382">
        <v>42500</v>
      </c>
      <c r="C382">
        <v>0.04</v>
      </c>
      <c r="D382">
        <v>2.5000000000000001E-2</v>
      </c>
      <c r="E382">
        <v>16350</v>
      </c>
      <c r="F382">
        <v>11510</v>
      </c>
      <c r="G382">
        <v>16350</v>
      </c>
      <c r="H382">
        <v>10610</v>
      </c>
    </row>
    <row r="383" spans="1:8" x14ac:dyDescent="0.2">
      <c r="A383">
        <v>1979</v>
      </c>
      <c r="B383">
        <v>47500</v>
      </c>
      <c r="C383">
        <v>0.04</v>
      </c>
      <c r="D383">
        <v>2.5000000000000001E-2</v>
      </c>
      <c r="E383">
        <v>17990</v>
      </c>
      <c r="F383">
        <v>12210</v>
      </c>
      <c r="G383">
        <v>17990</v>
      </c>
      <c r="H383">
        <v>11310</v>
      </c>
    </row>
    <row r="384" spans="1:8" x14ac:dyDescent="0.2">
      <c r="A384">
        <v>1979</v>
      </c>
      <c r="B384">
        <v>52500</v>
      </c>
      <c r="C384">
        <v>0.04</v>
      </c>
      <c r="D384">
        <v>2.5000000000000001E-2</v>
      </c>
      <c r="E384">
        <v>19230</v>
      </c>
      <c r="F384">
        <v>12900</v>
      </c>
      <c r="G384">
        <v>19230</v>
      </c>
      <c r="H384">
        <v>12000</v>
      </c>
    </row>
    <row r="385" spans="1:8" x14ac:dyDescent="0.2">
      <c r="A385">
        <v>1979</v>
      </c>
      <c r="B385">
        <v>57500</v>
      </c>
      <c r="C385">
        <v>0.04</v>
      </c>
      <c r="D385">
        <v>2.5000000000000001E-2</v>
      </c>
      <c r="E385">
        <v>20140</v>
      </c>
      <c r="F385">
        <v>13590</v>
      </c>
      <c r="G385">
        <v>20140</v>
      </c>
      <c r="H385">
        <v>12690</v>
      </c>
    </row>
    <row r="386" spans="1:8" x14ac:dyDescent="0.2">
      <c r="A386">
        <v>1979</v>
      </c>
      <c r="B386">
        <v>62500</v>
      </c>
      <c r="C386">
        <v>0.04</v>
      </c>
      <c r="D386">
        <v>2.5000000000000001E-2</v>
      </c>
      <c r="E386">
        <v>20820</v>
      </c>
      <c r="F386">
        <v>14260</v>
      </c>
      <c r="G386">
        <v>20820</v>
      </c>
      <c r="H386">
        <v>13360</v>
      </c>
    </row>
    <row r="387" spans="1:8" x14ac:dyDescent="0.2">
      <c r="A387">
        <v>1979</v>
      </c>
      <c r="B387">
        <v>67500</v>
      </c>
      <c r="C387">
        <v>0.04</v>
      </c>
      <c r="D387">
        <v>2.5000000000000001E-2</v>
      </c>
      <c r="E387">
        <v>21480</v>
      </c>
      <c r="F387">
        <v>14920</v>
      </c>
      <c r="G387">
        <v>21480</v>
      </c>
      <c r="H387">
        <v>14020</v>
      </c>
    </row>
    <row r="388" spans="1:8" x14ac:dyDescent="0.2">
      <c r="A388">
        <v>1979</v>
      </c>
      <c r="B388">
        <v>72500</v>
      </c>
      <c r="C388">
        <v>0.04</v>
      </c>
      <c r="D388">
        <v>2.5000000000000001E-2</v>
      </c>
      <c r="E388">
        <v>22130</v>
      </c>
      <c r="F388">
        <v>15570</v>
      </c>
      <c r="G388">
        <v>22130</v>
      </c>
      <c r="H388">
        <v>14670</v>
      </c>
    </row>
    <row r="389" spans="1:8" x14ac:dyDescent="0.2">
      <c r="A389">
        <v>1979</v>
      </c>
      <c r="B389">
        <v>77500</v>
      </c>
      <c r="C389">
        <v>0.04</v>
      </c>
      <c r="D389">
        <v>2.5000000000000001E-2</v>
      </c>
      <c r="E389">
        <v>22790</v>
      </c>
      <c r="F389">
        <v>16230</v>
      </c>
      <c r="G389">
        <v>22790</v>
      </c>
      <c r="H389">
        <v>15330</v>
      </c>
    </row>
    <row r="390" spans="1:8" x14ac:dyDescent="0.2">
      <c r="A390">
        <v>1979</v>
      </c>
      <c r="B390">
        <v>82500</v>
      </c>
      <c r="C390">
        <v>0.04</v>
      </c>
      <c r="D390">
        <v>2.5000000000000001E-2</v>
      </c>
      <c r="E390">
        <v>23440</v>
      </c>
      <c r="F390">
        <v>16880</v>
      </c>
      <c r="G390">
        <v>23440</v>
      </c>
      <c r="H390">
        <v>15980</v>
      </c>
    </row>
    <row r="391" spans="1:8" x14ac:dyDescent="0.2">
      <c r="A391">
        <v>1979</v>
      </c>
      <c r="B391">
        <v>87500</v>
      </c>
      <c r="C391">
        <v>0.04</v>
      </c>
      <c r="D391">
        <v>2.5000000000000001E-2</v>
      </c>
      <c r="E391">
        <v>24100</v>
      </c>
      <c r="F391">
        <v>17540</v>
      </c>
      <c r="G391">
        <v>24100</v>
      </c>
      <c r="H391">
        <v>16640</v>
      </c>
    </row>
    <row r="392" spans="1:8" x14ac:dyDescent="0.2">
      <c r="A392">
        <v>1979</v>
      </c>
      <c r="B392">
        <v>92500</v>
      </c>
      <c r="C392">
        <v>0.04</v>
      </c>
      <c r="D392">
        <v>2.5000000000000001E-2</v>
      </c>
      <c r="E392">
        <v>24750</v>
      </c>
      <c r="F392">
        <v>18190</v>
      </c>
      <c r="G392">
        <v>24750</v>
      </c>
      <c r="H392">
        <v>17290</v>
      </c>
    </row>
    <row r="393" spans="1:8" x14ac:dyDescent="0.2">
      <c r="A393">
        <v>1979</v>
      </c>
      <c r="B393">
        <v>97500</v>
      </c>
      <c r="C393">
        <v>0.04</v>
      </c>
      <c r="D393">
        <v>2.5000000000000001E-2</v>
      </c>
      <c r="E393">
        <v>25410</v>
      </c>
      <c r="F393">
        <v>18850</v>
      </c>
      <c r="G393">
        <v>25410</v>
      </c>
      <c r="H393">
        <v>17950</v>
      </c>
    </row>
    <row r="394" spans="1:8" x14ac:dyDescent="0.2">
      <c r="A394">
        <v>1979</v>
      </c>
      <c r="B394">
        <v>102500</v>
      </c>
      <c r="C394">
        <v>0.04</v>
      </c>
      <c r="D394">
        <v>2.5000000000000001E-2</v>
      </c>
      <c r="E394">
        <v>26060</v>
      </c>
      <c r="F394">
        <v>19500</v>
      </c>
      <c r="G394">
        <v>26060</v>
      </c>
      <c r="H394">
        <v>18600</v>
      </c>
    </row>
    <row r="395" spans="1:8" x14ac:dyDescent="0.2">
      <c r="A395">
        <v>1979</v>
      </c>
      <c r="B395">
        <v>107500</v>
      </c>
      <c r="C395">
        <v>0.04</v>
      </c>
      <c r="D395">
        <v>2.5000000000000001E-2</v>
      </c>
      <c r="E395">
        <v>26720</v>
      </c>
      <c r="F395">
        <v>20150</v>
      </c>
      <c r="G395">
        <v>26720</v>
      </c>
      <c r="H395">
        <v>19250</v>
      </c>
    </row>
    <row r="396" spans="1:8" x14ac:dyDescent="0.2">
      <c r="A396">
        <v>1979</v>
      </c>
      <c r="B396">
        <v>112500</v>
      </c>
      <c r="C396">
        <v>0.04</v>
      </c>
      <c r="D396">
        <v>2.5000000000000001E-2</v>
      </c>
      <c r="E396">
        <v>27370</v>
      </c>
      <c r="F396">
        <v>20810</v>
      </c>
      <c r="G396">
        <v>27370</v>
      </c>
      <c r="H396">
        <v>19910</v>
      </c>
    </row>
    <row r="397" spans="1:8" x14ac:dyDescent="0.2">
      <c r="A397">
        <v>1979</v>
      </c>
      <c r="B397">
        <v>117500</v>
      </c>
      <c r="C397">
        <v>0.04</v>
      </c>
      <c r="D397">
        <v>2.5000000000000001E-2</v>
      </c>
      <c r="E397">
        <v>28030</v>
      </c>
      <c r="F397">
        <v>21460</v>
      </c>
      <c r="G397">
        <v>28030</v>
      </c>
      <c r="H397">
        <v>20560</v>
      </c>
    </row>
    <row r="398" spans="1:8" x14ac:dyDescent="0.2">
      <c r="A398">
        <v>1979</v>
      </c>
      <c r="B398">
        <v>122500</v>
      </c>
      <c r="C398">
        <v>0.04</v>
      </c>
      <c r="D398">
        <v>2.5000000000000001E-2</v>
      </c>
      <c r="E398">
        <v>28680</v>
      </c>
      <c r="F398">
        <v>22120</v>
      </c>
      <c r="G398">
        <v>28680</v>
      </c>
      <c r="H398">
        <v>21220</v>
      </c>
    </row>
    <row r="399" spans="1:8" x14ac:dyDescent="0.2">
      <c r="A399">
        <v>1979</v>
      </c>
      <c r="B399">
        <v>127500</v>
      </c>
      <c r="C399">
        <v>0.04</v>
      </c>
      <c r="D399">
        <v>2.5000000000000001E-2</v>
      </c>
      <c r="E399">
        <v>29340</v>
      </c>
      <c r="F399">
        <v>22770</v>
      </c>
      <c r="G399">
        <v>29340</v>
      </c>
      <c r="H399">
        <v>21870</v>
      </c>
    </row>
    <row r="400" spans="1:8" x14ac:dyDescent="0.2">
      <c r="A400">
        <v>1979</v>
      </c>
      <c r="B400">
        <v>132500</v>
      </c>
      <c r="C400">
        <v>0.04</v>
      </c>
      <c r="D400">
        <v>2.5000000000000001E-2</v>
      </c>
      <c r="E400">
        <v>29990</v>
      </c>
      <c r="F400">
        <v>23430</v>
      </c>
      <c r="G400">
        <v>29990</v>
      </c>
      <c r="H400">
        <v>22530</v>
      </c>
    </row>
    <row r="401" spans="1:8" x14ac:dyDescent="0.2">
      <c r="A401">
        <v>1979</v>
      </c>
      <c r="B401">
        <v>137500</v>
      </c>
      <c r="C401">
        <v>0.04</v>
      </c>
      <c r="D401">
        <v>2.5000000000000001E-2</v>
      </c>
      <c r="E401">
        <v>30650</v>
      </c>
      <c r="F401">
        <v>24080</v>
      </c>
      <c r="G401">
        <v>30650</v>
      </c>
      <c r="H401">
        <v>23180</v>
      </c>
    </row>
    <row r="402" spans="1:8" x14ac:dyDescent="0.2">
      <c r="A402">
        <v>1979</v>
      </c>
      <c r="B402">
        <v>142500</v>
      </c>
      <c r="C402">
        <v>0.04</v>
      </c>
      <c r="D402">
        <v>2.5000000000000001E-2</v>
      </c>
      <c r="E402">
        <v>31300</v>
      </c>
      <c r="F402">
        <v>24740</v>
      </c>
      <c r="G402">
        <v>31300</v>
      </c>
      <c r="H402">
        <v>23840</v>
      </c>
    </row>
    <row r="403" spans="1:8" x14ac:dyDescent="0.2">
      <c r="A403">
        <v>1979</v>
      </c>
      <c r="B403">
        <v>147500</v>
      </c>
      <c r="C403">
        <v>0.04</v>
      </c>
      <c r="D403">
        <v>2.5000000000000001E-2</v>
      </c>
      <c r="E403">
        <v>31960</v>
      </c>
      <c r="F403">
        <v>25390</v>
      </c>
      <c r="G403">
        <v>31960</v>
      </c>
      <c r="H403">
        <v>24490</v>
      </c>
    </row>
    <row r="404" spans="1:8" x14ac:dyDescent="0.2">
      <c r="A404">
        <v>1979</v>
      </c>
      <c r="B404">
        <v>200000</v>
      </c>
      <c r="C404">
        <v>0.04</v>
      </c>
      <c r="D404">
        <v>2.5000000000000001E-2</v>
      </c>
      <c r="E404">
        <v>38840</v>
      </c>
      <c r="F404">
        <v>32270</v>
      </c>
      <c r="G404">
        <v>38840</v>
      </c>
      <c r="H404">
        <v>31370</v>
      </c>
    </row>
    <row r="405" spans="1:8" x14ac:dyDescent="0.2">
      <c r="A405">
        <v>1979</v>
      </c>
      <c r="B405">
        <v>2500</v>
      </c>
      <c r="C405">
        <v>0.04</v>
      </c>
      <c r="D405">
        <v>2.8000000000000001E-2</v>
      </c>
      <c r="E405">
        <v>920</v>
      </c>
      <c r="F405">
        <v>750</v>
      </c>
      <c r="G405">
        <v>920</v>
      </c>
      <c r="H405">
        <v>640</v>
      </c>
    </row>
    <row r="406" spans="1:8" x14ac:dyDescent="0.2">
      <c r="A406">
        <v>1979</v>
      </c>
      <c r="B406">
        <v>7500</v>
      </c>
      <c r="C406">
        <v>0.04</v>
      </c>
      <c r="D406">
        <v>2.8000000000000001E-2</v>
      </c>
      <c r="E406">
        <v>2770</v>
      </c>
      <c r="F406">
        <v>2270</v>
      </c>
      <c r="G406">
        <v>2770</v>
      </c>
      <c r="H406">
        <v>1950</v>
      </c>
    </row>
    <row r="407" spans="1:8" x14ac:dyDescent="0.2">
      <c r="A407">
        <v>1979</v>
      </c>
      <c r="B407">
        <v>12500</v>
      </c>
      <c r="C407">
        <v>0.04</v>
      </c>
      <c r="D407">
        <v>2.8000000000000001E-2</v>
      </c>
      <c r="E407">
        <v>4630</v>
      </c>
      <c r="F407">
        <v>3800</v>
      </c>
      <c r="G407">
        <v>4630</v>
      </c>
      <c r="H407">
        <v>3270</v>
      </c>
    </row>
    <row r="408" spans="1:8" x14ac:dyDescent="0.2">
      <c r="A408">
        <v>1979</v>
      </c>
      <c r="B408">
        <v>17500</v>
      </c>
      <c r="C408">
        <v>0.04</v>
      </c>
      <c r="D408">
        <v>2.8000000000000001E-2</v>
      </c>
      <c r="E408">
        <v>6480</v>
      </c>
      <c r="F408">
        <v>5330</v>
      </c>
      <c r="G408">
        <v>6480</v>
      </c>
      <c r="H408">
        <v>4590</v>
      </c>
    </row>
    <row r="409" spans="1:8" x14ac:dyDescent="0.2">
      <c r="A409">
        <v>1979</v>
      </c>
      <c r="B409">
        <v>22500</v>
      </c>
      <c r="C409">
        <v>0.04</v>
      </c>
      <c r="D409">
        <v>2.8000000000000001E-2</v>
      </c>
      <c r="E409">
        <v>8330</v>
      </c>
      <c r="F409">
        <v>6850</v>
      </c>
      <c r="G409">
        <v>8330</v>
      </c>
      <c r="H409">
        <v>5900</v>
      </c>
    </row>
    <row r="410" spans="1:8" x14ac:dyDescent="0.2">
      <c r="A410">
        <v>1979</v>
      </c>
      <c r="B410">
        <v>27500</v>
      </c>
      <c r="C410">
        <v>0.04</v>
      </c>
      <c r="D410">
        <v>2.8000000000000001E-2</v>
      </c>
      <c r="E410">
        <v>10190</v>
      </c>
      <c r="F410">
        <v>8290</v>
      </c>
      <c r="G410">
        <v>10190</v>
      </c>
      <c r="H410">
        <v>7140</v>
      </c>
    </row>
    <row r="411" spans="1:8" x14ac:dyDescent="0.2">
      <c r="A411">
        <v>1979</v>
      </c>
      <c r="B411">
        <v>32500</v>
      </c>
      <c r="C411">
        <v>0.04</v>
      </c>
      <c r="D411">
        <v>2.8000000000000001E-2</v>
      </c>
      <c r="E411">
        <v>12040</v>
      </c>
      <c r="F411">
        <v>9340</v>
      </c>
      <c r="G411">
        <v>12040</v>
      </c>
      <c r="H411">
        <v>8090</v>
      </c>
    </row>
    <row r="412" spans="1:8" x14ac:dyDescent="0.2">
      <c r="A412">
        <v>1979</v>
      </c>
      <c r="B412">
        <v>37500</v>
      </c>
      <c r="C412">
        <v>0.04</v>
      </c>
      <c r="D412">
        <v>2.8000000000000001E-2</v>
      </c>
      <c r="E412">
        <v>13900</v>
      </c>
      <c r="F412">
        <v>10130</v>
      </c>
      <c r="G412">
        <v>13900</v>
      </c>
      <c r="H412">
        <v>8830</v>
      </c>
    </row>
    <row r="413" spans="1:8" x14ac:dyDescent="0.2">
      <c r="A413">
        <v>1979</v>
      </c>
      <c r="B413">
        <v>42500</v>
      </c>
      <c r="C413">
        <v>0.04</v>
      </c>
      <c r="D413">
        <v>2.8000000000000001E-2</v>
      </c>
      <c r="E413">
        <v>15740</v>
      </c>
      <c r="F413">
        <v>10780</v>
      </c>
      <c r="G413">
        <v>15740</v>
      </c>
      <c r="H413">
        <v>9480</v>
      </c>
    </row>
    <row r="414" spans="1:8" x14ac:dyDescent="0.2">
      <c r="A414">
        <v>1979</v>
      </c>
      <c r="B414">
        <v>47500</v>
      </c>
      <c r="C414">
        <v>0.04</v>
      </c>
      <c r="D414">
        <v>2.8000000000000001E-2</v>
      </c>
      <c r="E414">
        <v>17550</v>
      </c>
      <c r="F414">
        <v>11430</v>
      </c>
      <c r="G414">
        <v>17550</v>
      </c>
      <c r="H414">
        <v>10130</v>
      </c>
    </row>
    <row r="415" spans="1:8" x14ac:dyDescent="0.2">
      <c r="A415">
        <v>1979</v>
      </c>
      <c r="B415">
        <v>52500</v>
      </c>
      <c r="C415">
        <v>0.04</v>
      </c>
      <c r="D415">
        <v>2.8000000000000001E-2</v>
      </c>
      <c r="E415">
        <v>18910</v>
      </c>
      <c r="F415">
        <v>12090</v>
      </c>
      <c r="G415">
        <v>18910</v>
      </c>
      <c r="H415">
        <v>10790</v>
      </c>
    </row>
    <row r="416" spans="1:8" x14ac:dyDescent="0.2">
      <c r="A416">
        <v>1979</v>
      </c>
      <c r="B416">
        <v>57500</v>
      </c>
      <c r="C416">
        <v>0.04</v>
      </c>
      <c r="D416">
        <v>2.8000000000000001E-2</v>
      </c>
      <c r="E416">
        <v>19840</v>
      </c>
      <c r="F416">
        <v>12730</v>
      </c>
      <c r="G416">
        <v>19840</v>
      </c>
      <c r="H416">
        <v>11430</v>
      </c>
    </row>
    <row r="417" spans="1:8" x14ac:dyDescent="0.2">
      <c r="A417">
        <v>1979</v>
      </c>
      <c r="B417">
        <v>62500</v>
      </c>
      <c r="C417">
        <v>0.04</v>
      </c>
      <c r="D417">
        <v>2.8000000000000001E-2</v>
      </c>
      <c r="E417">
        <v>20490</v>
      </c>
      <c r="F417">
        <v>13360</v>
      </c>
      <c r="G417">
        <v>20490</v>
      </c>
      <c r="H417">
        <v>12060</v>
      </c>
    </row>
    <row r="418" spans="1:8" x14ac:dyDescent="0.2">
      <c r="A418">
        <v>1979</v>
      </c>
      <c r="B418">
        <v>67500</v>
      </c>
      <c r="C418">
        <v>0.04</v>
      </c>
      <c r="D418">
        <v>2.8000000000000001E-2</v>
      </c>
      <c r="E418">
        <v>21110</v>
      </c>
      <c r="F418">
        <v>13970</v>
      </c>
      <c r="G418">
        <v>21110</v>
      </c>
      <c r="H418">
        <v>12670</v>
      </c>
    </row>
    <row r="419" spans="1:8" x14ac:dyDescent="0.2">
      <c r="A419">
        <v>1979</v>
      </c>
      <c r="B419">
        <v>72500</v>
      </c>
      <c r="C419">
        <v>0.04</v>
      </c>
      <c r="D419">
        <v>2.8000000000000001E-2</v>
      </c>
      <c r="E419">
        <v>21720</v>
      </c>
      <c r="F419">
        <v>14580</v>
      </c>
      <c r="G419">
        <v>21720</v>
      </c>
      <c r="H419">
        <v>13280</v>
      </c>
    </row>
    <row r="420" spans="1:8" x14ac:dyDescent="0.2">
      <c r="A420">
        <v>1979</v>
      </c>
      <c r="B420">
        <v>77500</v>
      </c>
      <c r="C420">
        <v>0.04</v>
      </c>
      <c r="D420">
        <v>2.8000000000000001E-2</v>
      </c>
      <c r="E420">
        <v>22330</v>
      </c>
      <c r="F420">
        <v>15200</v>
      </c>
      <c r="G420">
        <v>22330</v>
      </c>
      <c r="H420">
        <v>13900</v>
      </c>
    </row>
    <row r="421" spans="1:8" x14ac:dyDescent="0.2">
      <c r="A421">
        <v>1979</v>
      </c>
      <c r="B421">
        <v>82500</v>
      </c>
      <c r="C421">
        <v>0.04</v>
      </c>
      <c r="D421">
        <v>2.8000000000000001E-2</v>
      </c>
      <c r="E421">
        <v>22940</v>
      </c>
      <c r="F421">
        <v>15810</v>
      </c>
      <c r="G421">
        <v>22940</v>
      </c>
      <c r="H421">
        <v>14510</v>
      </c>
    </row>
    <row r="422" spans="1:8" x14ac:dyDescent="0.2">
      <c r="A422">
        <v>1979</v>
      </c>
      <c r="B422">
        <v>87500</v>
      </c>
      <c r="C422">
        <v>0.04</v>
      </c>
      <c r="D422">
        <v>2.8000000000000001E-2</v>
      </c>
      <c r="E422">
        <v>23550</v>
      </c>
      <c r="F422">
        <v>16420</v>
      </c>
      <c r="G422">
        <v>23550</v>
      </c>
      <c r="H422">
        <v>15120</v>
      </c>
    </row>
    <row r="423" spans="1:8" x14ac:dyDescent="0.2">
      <c r="A423">
        <v>1979</v>
      </c>
      <c r="B423">
        <v>92500</v>
      </c>
      <c r="C423">
        <v>0.04</v>
      </c>
      <c r="D423">
        <v>2.8000000000000001E-2</v>
      </c>
      <c r="E423">
        <v>24160</v>
      </c>
      <c r="F423">
        <v>17030</v>
      </c>
      <c r="G423">
        <v>24160</v>
      </c>
      <c r="H423">
        <v>15730</v>
      </c>
    </row>
    <row r="424" spans="1:8" x14ac:dyDescent="0.2">
      <c r="A424">
        <v>1979</v>
      </c>
      <c r="B424">
        <v>97500</v>
      </c>
      <c r="C424">
        <v>0.04</v>
      </c>
      <c r="D424">
        <v>2.8000000000000001E-2</v>
      </c>
      <c r="E424">
        <v>24770</v>
      </c>
      <c r="F424">
        <v>17640</v>
      </c>
      <c r="G424">
        <v>24770</v>
      </c>
      <c r="H424">
        <v>16340</v>
      </c>
    </row>
    <row r="425" spans="1:8" x14ac:dyDescent="0.2">
      <c r="A425">
        <v>1979</v>
      </c>
      <c r="B425">
        <v>102500</v>
      </c>
      <c r="C425">
        <v>0.04</v>
      </c>
      <c r="D425">
        <v>2.8000000000000001E-2</v>
      </c>
      <c r="E425">
        <v>25390</v>
      </c>
      <c r="F425">
        <v>18250</v>
      </c>
      <c r="G425">
        <v>25390</v>
      </c>
      <c r="H425">
        <v>16950</v>
      </c>
    </row>
    <row r="426" spans="1:8" x14ac:dyDescent="0.2">
      <c r="A426">
        <v>1979</v>
      </c>
      <c r="B426">
        <v>107500</v>
      </c>
      <c r="C426">
        <v>0.04</v>
      </c>
      <c r="D426">
        <v>2.8000000000000001E-2</v>
      </c>
      <c r="E426">
        <v>26000</v>
      </c>
      <c r="F426">
        <v>18860</v>
      </c>
      <c r="G426">
        <v>26000</v>
      </c>
      <c r="H426">
        <v>17560</v>
      </c>
    </row>
    <row r="427" spans="1:8" x14ac:dyDescent="0.2">
      <c r="A427">
        <v>1979</v>
      </c>
      <c r="B427">
        <v>112500</v>
      </c>
      <c r="C427">
        <v>0.04</v>
      </c>
      <c r="D427">
        <v>2.8000000000000001E-2</v>
      </c>
      <c r="E427">
        <v>26610</v>
      </c>
      <c r="F427">
        <v>19480</v>
      </c>
      <c r="G427">
        <v>26610</v>
      </c>
      <c r="H427">
        <v>18180</v>
      </c>
    </row>
    <row r="428" spans="1:8" x14ac:dyDescent="0.2">
      <c r="A428">
        <v>1979</v>
      </c>
      <c r="B428">
        <v>117500</v>
      </c>
      <c r="C428">
        <v>0.04</v>
      </c>
      <c r="D428">
        <v>2.8000000000000001E-2</v>
      </c>
      <c r="E428">
        <v>27220</v>
      </c>
      <c r="F428">
        <v>20090</v>
      </c>
      <c r="G428">
        <v>27220</v>
      </c>
      <c r="H428">
        <v>18790</v>
      </c>
    </row>
    <row r="429" spans="1:8" x14ac:dyDescent="0.2">
      <c r="A429">
        <v>1979</v>
      </c>
      <c r="B429">
        <v>122500</v>
      </c>
      <c r="C429">
        <v>0.04</v>
      </c>
      <c r="D429">
        <v>2.8000000000000001E-2</v>
      </c>
      <c r="E429">
        <v>27830</v>
      </c>
      <c r="F429">
        <v>20700</v>
      </c>
      <c r="G429">
        <v>27830</v>
      </c>
      <c r="H429">
        <v>19400</v>
      </c>
    </row>
    <row r="430" spans="1:8" x14ac:dyDescent="0.2">
      <c r="A430">
        <v>1979</v>
      </c>
      <c r="B430">
        <v>127500</v>
      </c>
      <c r="C430">
        <v>0.04</v>
      </c>
      <c r="D430">
        <v>2.8000000000000001E-2</v>
      </c>
      <c r="E430">
        <v>28440</v>
      </c>
      <c r="F430">
        <v>21310</v>
      </c>
      <c r="G430">
        <v>28440</v>
      </c>
      <c r="H430">
        <v>20010</v>
      </c>
    </row>
    <row r="431" spans="1:8" x14ac:dyDescent="0.2">
      <c r="A431">
        <v>1979</v>
      </c>
      <c r="B431">
        <v>132500</v>
      </c>
      <c r="C431">
        <v>0.04</v>
      </c>
      <c r="D431">
        <v>2.8000000000000001E-2</v>
      </c>
      <c r="E431">
        <v>29060</v>
      </c>
      <c r="F431">
        <v>21920</v>
      </c>
      <c r="G431">
        <v>29060</v>
      </c>
      <c r="H431">
        <v>20620</v>
      </c>
    </row>
    <row r="432" spans="1:8" x14ac:dyDescent="0.2">
      <c r="A432">
        <v>1979</v>
      </c>
      <c r="B432">
        <v>137500</v>
      </c>
      <c r="C432">
        <v>0.04</v>
      </c>
      <c r="D432">
        <v>2.8000000000000001E-2</v>
      </c>
      <c r="E432">
        <v>29670</v>
      </c>
      <c r="F432">
        <v>22530</v>
      </c>
      <c r="G432">
        <v>29670</v>
      </c>
      <c r="H432">
        <v>21230</v>
      </c>
    </row>
    <row r="433" spans="1:8" x14ac:dyDescent="0.2">
      <c r="A433">
        <v>1979</v>
      </c>
      <c r="B433">
        <v>142500</v>
      </c>
      <c r="C433">
        <v>0.04</v>
      </c>
      <c r="D433">
        <v>2.8000000000000001E-2</v>
      </c>
      <c r="E433">
        <v>30280</v>
      </c>
      <c r="F433">
        <v>23140</v>
      </c>
      <c r="G433">
        <v>30280</v>
      </c>
      <c r="H433">
        <v>21840</v>
      </c>
    </row>
    <row r="434" spans="1:8" x14ac:dyDescent="0.2">
      <c r="A434">
        <v>1979</v>
      </c>
      <c r="B434">
        <v>147500</v>
      </c>
      <c r="C434">
        <v>0.04</v>
      </c>
      <c r="D434">
        <v>2.8000000000000001E-2</v>
      </c>
      <c r="E434">
        <v>30890</v>
      </c>
      <c r="F434">
        <v>23760</v>
      </c>
      <c r="G434">
        <v>30890</v>
      </c>
      <c r="H434">
        <v>22460</v>
      </c>
    </row>
    <row r="435" spans="1:8" x14ac:dyDescent="0.2">
      <c r="A435">
        <v>1979</v>
      </c>
      <c r="B435">
        <v>200000</v>
      </c>
      <c r="C435">
        <v>0.04</v>
      </c>
      <c r="D435">
        <v>2.8000000000000001E-2</v>
      </c>
      <c r="E435">
        <v>37310</v>
      </c>
      <c r="F435">
        <v>30180</v>
      </c>
      <c r="G435">
        <v>37310</v>
      </c>
      <c r="H435">
        <v>28880</v>
      </c>
    </row>
    <row r="436" spans="1:8" x14ac:dyDescent="0.2">
      <c r="A436">
        <v>1979</v>
      </c>
      <c r="B436">
        <v>2500</v>
      </c>
      <c r="C436">
        <v>0.04</v>
      </c>
      <c r="D436">
        <v>0.03</v>
      </c>
      <c r="E436">
        <v>900</v>
      </c>
      <c r="F436">
        <v>720</v>
      </c>
      <c r="G436">
        <v>900</v>
      </c>
      <c r="H436">
        <v>590</v>
      </c>
    </row>
    <row r="437" spans="1:8" x14ac:dyDescent="0.2">
      <c r="A437">
        <v>1979</v>
      </c>
      <c r="B437">
        <v>7500</v>
      </c>
      <c r="C437">
        <v>0.04</v>
      </c>
      <c r="D437">
        <v>0.03</v>
      </c>
      <c r="E437">
        <v>2700</v>
      </c>
      <c r="F437">
        <v>2180</v>
      </c>
      <c r="G437">
        <v>2700</v>
      </c>
      <c r="H437">
        <v>1800</v>
      </c>
    </row>
    <row r="438" spans="1:8" x14ac:dyDescent="0.2">
      <c r="A438">
        <v>1979</v>
      </c>
      <c r="B438">
        <v>12500</v>
      </c>
      <c r="C438">
        <v>0.04</v>
      </c>
      <c r="D438">
        <v>0.03</v>
      </c>
      <c r="E438">
        <v>4510</v>
      </c>
      <c r="F438">
        <v>3640</v>
      </c>
      <c r="G438">
        <v>4510</v>
      </c>
      <c r="H438">
        <v>3020</v>
      </c>
    </row>
    <row r="439" spans="1:8" x14ac:dyDescent="0.2">
      <c r="A439">
        <v>1979</v>
      </c>
      <c r="B439">
        <v>17500</v>
      </c>
      <c r="C439">
        <v>0.04</v>
      </c>
      <c r="D439">
        <v>0.03</v>
      </c>
      <c r="E439">
        <v>6310</v>
      </c>
      <c r="F439">
        <v>5090</v>
      </c>
      <c r="G439">
        <v>6310</v>
      </c>
      <c r="H439">
        <v>4220</v>
      </c>
    </row>
    <row r="440" spans="1:8" x14ac:dyDescent="0.2">
      <c r="A440">
        <v>1979</v>
      </c>
      <c r="B440">
        <v>22500</v>
      </c>
      <c r="C440">
        <v>0.04</v>
      </c>
      <c r="D440">
        <v>0.03</v>
      </c>
      <c r="E440">
        <v>8130</v>
      </c>
      <c r="F440">
        <v>6560</v>
      </c>
      <c r="G440">
        <v>8130</v>
      </c>
      <c r="H440">
        <v>5440</v>
      </c>
    </row>
    <row r="441" spans="1:8" x14ac:dyDescent="0.2">
      <c r="A441">
        <v>1979</v>
      </c>
      <c r="B441">
        <v>27500</v>
      </c>
      <c r="C441">
        <v>0.04</v>
      </c>
      <c r="D441">
        <v>0.03</v>
      </c>
      <c r="E441">
        <v>9940</v>
      </c>
      <c r="F441">
        <v>7930</v>
      </c>
      <c r="G441">
        <v>9940</v>
      </c>
      <c r="H441">
        <v>6590</v>
      </c>
    </row>
    <row r="442" spans="1:8" x14ac:dyDescent="0.2">
      <c r="A442">
        <v>1979</v>
      </c>
      <c r="B442">
        <v>32500</v>
      </c>
      <c r="C442">
        <v>0.04</v>
      </c>
      <c r="D442">
        <v>0.03</v>
      </c>
      <c r="E442">
        <v>11740</v>
      </c>
      <c r="F442">
        <v>8940</v>
      </c>
      <c r="G442">
        <v>11740</v>
      </c>
      <c r="H442">
        <v>7470</v>
      </c>
    </row>
    <row r="443" spans="1:8" x14ac:dyDescent="0.2">
      <c r="A443">
        <v>1979</v>
      </c>
      <c r="B443">
        <v>37500</v>
      </c>
      <c r="C443">
        <v>0.04</v>
      </c>
      <c r="D443">
        <v>0.03</v>
      </c>
      <c r="E443">
        <v>13560</v>
      </c>
      <c r="F443">
        <v>9700</v>
      </c>
      <c r="G443">
        <v>13560</v>
      </c>
      <c r="H443">
        <v>8180</v>
      </c>
    </row>
    <row r="444" spans="1:8" x14ac:dyDescent="0.2">
      <c r="A444">
        <v>1979</v>
      </c>
      <c r="B444">
        <v>42500</v>
      </c>
      <c r="C444">
        <v>0.04</v>
      </c>
      <c r="D444">
        <v>0.03</v>
      </c>
      <c r="E444">
        <v>15360</v>
      </c>
      <c r="F444">
        <v>10320</v>
      </c>
      <c r="G444">
        <v>15360</v>
      </c>
      <c r="H444">
        <v>8800</v>
      </c>
    </row>
    <row r="445" spans="1:8" x14ac:dyDescent="0.2">
      <c r="A445">
        <v>1979</v>
      </c>
      <c r="B445">
        <v>47500</v>
      </c>
      <c r="C445">
        <v>0.04</v>
      </c>
      <c r="D445">
        <v>0.03</v>
      </c>
      <c r="E445">
        <v>17170</v>
      </c>
      <c r="F445">
        <v>10950</v>
      </c>
      <c r="G445">
        <v>17170</v>
      </c>
      <c r="H445">
        <v>9430</v>
      </c>
    </row>
    <row r="446" spans="1:8" x14ac:dyDescent="0.2">
      <c r="A446">
        <v>1979</v>
      </c>
      <c r="B446">
        <v>52500</v>
      </c>
      <c r="C446">
        <v>0.04</v>
      </c>
      <c r="D446">
        <v>0.03</v>
      </c>
      <c r="E446">
        <v>18670</v>
      </c>
      <c r="F446">
        <v>11570</v>
      </c>
      <c r="G446">
        <v>18670</v>
      </c>
      <c r="H446">
        <v>10050</v>
      </c>
    </row>
    <row r="447" spans="1:8" x14ac:dyDescent="0.2">
      <c r="A447">
        <v>1979</v>
      </c>
      <c r="B447">
        <v>57500</v>
      </c>
      <c r="C447">
        <v>0.04</v>
      </c>
      <c r="D447">
        <v>0.03</v>
      </c>
      <c r="E447">
        <v>19660</v>
      </c>
      <c r="F447">
        <v>12200</v>
      </c>
      <c r="G447">
        <v>19660</v>
      </c>
      <c r="H447">
        <v>10680</v>
      </c>
    </row>
    <row r="448" spans="1:8" x14ac:dyDescent="0.2">
      <c r="A448">
        <v>1979</v>
      </c>
      <c r="B448">
        <v>62500</v>
      </c>
      <c r="C448">
        <v>0.04</v>
      </c>
      <c r="D448">
        <v>0.03</v>
      </c>
      <c r="E448">
        <v>20300</v>
      </c>
      <c r="F448">
        <v>12800</v>
      </c>
      <c r="G448">
        <v>20300</v>
      </c>
      <c r="H448">
        <v>11280</v>
      </c>
    </row>
    <row r="449" spans="1:8" x14ac:dyDescent="0.2">
      <c r="A449">
        <v>1979</v>
      </c>
      <c r="B449">
        <v>67500</v>
      </c>
      <c r="C449">
        <v>0.04</v>
      </c>
      <c r="D449">
        <v>0.03</v>
      </c>
      <c r="E449">
        <v>20880</v>
      </c>
      <c r="F449">
        <v>13380</v>
      </c>
      <c r="G449">
        <v>20880</v>
      </c>
      <c r="H449">
        <v>11860</v>
      </c>
    </row>
    <row r="450" spans="1:8" x14ac:dyDescent="0.2">
      <c r="A450">
        <v>1979</v>
      </c>
      <c r="B450">
        <v>72500</v>
      </c>
      <c r="C450">
        <v>0.04</v>
      </c>
      <c r="D450">
        <v>0.03</v>
      </c>
      <c r="E450">
        <v>21470</v>
      </c>
      <c r="F450">
        <v>13970</v>
      </c>
      <c r="G450">
        <v>21470</v>
      </c>
      <c r="H450">
        <v>12450</v>
      </c>
    </row>
    <row r="451" spans="1:8" x14ac:dyDescent="0.2">
      <c r="A451">
        <v>1979</v>
      </c>
      <c r="B451">
        <v>77500</v>
      </c>
      <c r="C451">
        <v>0.04</v>
      </c>
      <c r="D451">
        <v>0.03</v>
      </c>
      <c r="E451">
        <v>22050</v>
      </c>
      <c r="F451">
        <v>14550</v>
      </c>
      <c r="G451">
        <v>22050</v>
      </c>
      <c r="H451">
        <v>13030</v>
      </c>
    </row>
    <row r="452" spans="1:8" x14ac:dyDescent="0.2">
      <c r="A452">
        <v>1979</v>
      </c>
      <c r="B452">
        <v>82500</v>
      </c>
      <c r="C452">
        <v>0.04</v>
      </c>
      <c r="D452">
        <v>0.03</v>
      </c>
      <c r="E452">
        <v>22640</v>
      </c>
      <c r="F452">
        <v>15130</v>
      </c>
      <c r="G452">
        <v>22640</v>
      </c>
      <c r="H452">
        <v>13610</v>
      </c>
    </row>
    <row r="453" spans="1:8" x14ac:dyDescent="0.2">
      <c r="A453">
        <v>1979</v>
      </c>
      <c r="B453">
        <v>87500</v>
      </c>
      <c r="C453">
        <v>0.04</v>
      </c>
      <c r="D453">
        <v>0.03</v>
      </c>
      <c r="E453">
        <v>23220</v>
      </c>
      <c r="F453">
        <v>15720</v>
      </c>
      <c r="G453">
        <v>23220</v>
      </c>
      <c r="H453">
        <v>14200</v>
      </c>
    </row>
    <row r="454" spans="1:8" x14ac:dyDescent="0.2">
      <c r="A454">
        <v>1979</v>
      </c>
      <c r="B454">
        <v>92500</v>
      </c>
      <c r="C454">
        <v>0.04</v>
      </c>
      <c r="D454">
        <v>0.03</v>
      </c>
      <c r="E454">
        <v>23800</v>
      </c>
      <c r="F454">
        <v>16300</v>
      </c>
      <c r="G454">
        <v>23800</v>
      </c>
      <c r="H454">
        <v>14780</v>
      </c>
    </row>
    <row r="455" spans="1:8" x14ac:dyDescent="0.2">
      <c r="A455">
        <v>1979</v>
      </c>
      <c r="B455">
        <v>97500</v>
      </c>
      <c r="C455">
        <v>0.04</v>
      </c>
      <c r="D455">
        <v>0.03</v>
      </c>
      <c r="E455">
        <v>24390</v>
      </c>
      <c r="F455">
        <v>16890</v>
      </c>
      <c r="G455">
        <v>24390</v>
      </c>
      <c r="H455">
        <v>15370</v>
      </c>
    </row>
    <row r="456" spans="1:8" x14ac:dyDescent="0.2">
      <c r="A456">
        <v>1979</v>
      </c>
      <c r="B456">
        <v>102500</v>
      </c>
      <c r="C456">
        <v>0.04</v>
      </c>
      <c r="D456">
        <v>0.03</v>
      </c>
      <c r="E456">
        <v>24970</v>
      </c>
      <c r="F456">
        <v>17470</v>
      </c>
      <c r="G456">
        <v>24970</v>
      </c>
      <c r="H456">
        <v>15950</v>
      </c>
    </row>
    <row r="457" spans="1:8" x14ac:dyDescent="0.2">
      <c r="A457">
        <v>1979</v>
      </c>
      <c r="B457">
        <v>107500</v>
      </c>
      <c r="C457">
        <v>0.04</v>
      </c>
      <c r="D457">
        <v>0.03</v>
      </c>
      <c r="E457">
        <v>25560</v>
      </c>
      <c r="F457">
        <v>18050</v>
      </c>
      <c r="G457">
        <v>25560</v>
      </c>
      <c r="H457">
        <v>16530</v>
      </c>
    </row>
    <row r="458" spans="1:8" x14ac:dyDescent="0.2">
      <c r="A458">
        <v>1979</v>
      </c>
      <c r="B458">
        <v>112500</v>
      </c>
      <c r="C458">
        <v>0.04</v>
      </c>
      <c r="D458">
        <v>0.03</v>
      </c>
      <c r="E458">
        <v>26140</v>
      </c>
      <c r="F458">
        <v>18640</v>
      </c>
      <c r="G458">
        <v>26140</v>
      </c>
      <c r="H458">
        <v>17120</v>
      </c>
    </row>
    <row r="459" spans="1:8" x14ac:dyDescent="0.2">
      <c r="A459">
        <v>1979</v>
      </c>
      <c r="B459">
        <v>117500</v>
      </c>
      <c r="C459">
        <v>0.04</v>
      </c>
      <c r="D459">
        <v>0.03</v>
      </c>
      <c r="E459">
        <v>26720</v>
      </c>
      <c r="F459">
        <v>19220</v>
      </c>
      <c r="G459">
        <v>26720</v>
      </c>
      <c r="H459">
        <v>17700</v>
      </c>
    </row>
    <row r="460" spans="1:8" x14ac:dyDescent="0.2">
      <c r="A460">
        <v>1979</v>
      </c>
      <c r="B460">
        <v>122500</v>
      </c>
      <c r="C460">
        <v>0.04</v>
      </c>
      <c r="D460">
        <v>0.03</v>
      </c>
      <c r="E460">
        <v>27310</v>
      </c>
      <c r="F460">
        <v>19810</v>
      </c>
      <c r="G460">
        <v>27310</v>
      </c>
      <c r="H460">
        <v>18290</v>
      </c>
    </row>
    <row r="461" spans="1:8" x14ac:dyDescent="0.2">
      <c r="A461">
        <v>1979</v>
      </c>
      <c r="B461">
        <v>127500</v>
      </c>
      <c r="C461">
        <v>0.04</v>
      </c>
      <c r="D461">
        <v>0.03</v>
      </c>
      <c r="E461">
        <v>27890</v>
      </c>
      <c r="F461">
        <v>20390</v>
      </c>
      <c r="G461">
        <v>27890</v>
      </c>
      <c r="H461">
        <v>18870</v>
      </c>
    </row>
    <row r="462" spans="1:8" x14ac:dyDescent="0.2">
      <c r="A462">
        <v>1979</v>
      </c>
      <c r="B462">
        <v>132500</v>
      </c>
      <c r="C462">
        <v>0.04</v>
      </c>
      <c r="D462">
        <v>0.03</v>
      </c>
      <c r="E462">
        <v>28480</v>
      </c>
      <c r="F462">
        <v>20980</v>
      </c>
      <c r="G462">
        <v>28480</v>
      </c>
      <c r="H462">
        <v>19460</v>
      </c>
    </row>
    <row r="463" spans="1:8" x14ac:dyDescent="0.2">
      <c r="A463">
        <v>1979</v>
      </c>
      <c r="B463">
        <v>137500</v>
      </c>
      <c r="C463">
        <v>0.04</v>
      </c>
      <c r="D463">
        <v>0.03</v>
      </c>
      <c r="E463">
        <v>29060</v>
      </c>
      <c r="F463">
        <v>21560</v>
      </c>
      <c r="G463">
        <v>29060</v>
      </c>
      <c r="H463">
        <v>20040</v>
      </c>
    </row>
    <row r="464" spans="1:8" x14ac:dyDescent="0.2">
      <c r="A464">
        <v>1979</v>
      </c>
      <c r="B464">
        <v>142500</v>
      </c>
      <c r="C464">
        <v>0.04</v>
      </c>
      <c r="D464">
        <v>0.03</v>
      </c>
      <c r="E464">
        <v>29650</v>
      </c>
      <c r="F464">
        <v>22140</v>
      </c>
      <c r="G464">
        <v>29650</v>
      </c>
      <c r="H464">
        <v>20620</v>
      </c>
    </row>
    <row r="465" spans="1:8" x14ac:dyDescent="0.2">
      <c r="A465">
        <v>1979</v>
      </c>
      <c r="B465">
        <v>147500</v>
      </c>
      <c r="C465">
        <v>0.04</v>
      </c>
      <c r="D465">
        <v>0.03</v>
      </c>
      <c r="E465">
        <v>30230</v>
      </c>
      <c r="F465">
        <v>22730</v>
      </c>
      <c r="G465">
        <v>30230</v>
      </c>
      <c r="H465">
        <v>21210</v>
      </c>
    </row>
    <row r="466" spans="1:8" x14ac:dyDescent="0.2">
      <c r="A466">
        <v>1979</v>
      </c>
      <c r="B466">
        <v>200000</v>
      </c>
      <c r="C466">
        <v>0.04</v>
      </c>
      <c r="D466">
        <v>0.03</v>
      </c>
      <c r="E466">
        <v>36360</v>
      </c>
      <c r="F466">
        <v>28860</v>
      </c>
      <c r="G466">
        <v>36360</v>
      </c>
      <c r="H466">
        <v>27340</v>
      </c>
    </row>
    <row r="467" spans="1:8" x14ac:dyDescent="0.2">
      <c r="A467">
        <v>1974</v>
      </c>
      <c r="B467">
        <v>2500</v>
      </c>
      <c r="C467">
        <v>0.04</v>
      </c>
      <c r="D467">
        <v>2.5000000000000001E-2</v>
      </c>
      <c r="E467">
        <v>730</v>
      </c>
      <c r="F467">
        <v>620</v>
      </c>
      <c r="G467">
        <v>730</v>
      </c>
      <c r="H467">
        <v>560</v>
      </c>
    </row>
    <row r="468" spans="1:8" x14ac:dyDescent="0.2">
      <c r="A468">
        <v>1974</v>
      </c>
      <c r="B468">
        <v>7500</v>
      </c>
      <c r="C468">
        <v>0.04</v>
      </c>
      <c r="D468">
        <v>2.5000000000000001E-2</v>
      </c>
      <c r="E468">
        <v>2200</v>
      </c>
      <c r="F468">
        <v>1880</v>
      </c>
      <c r="G468">
        <v>2200</v>
      </c>
      <c r="H468">
        <v>1710</v>
      </c>
    </row>
    <row r="469" spans="1:8" x14ac:dyDescent="0.2">
      <c r="A469">
        <v>1974</v>
      </c>
      <c r="B469">
        <v>12500</v>
      </c>
      <c r="C469">
        <v>0.04</v>
      </c>
      <c r="D469">
        <v>2.5000000000000001E-2</v>
      </c>
      <c r="E469">
        <v>3680</v>
      </c>
      <c r="F469">
        <v>3150</v>
      </c>
      <c r="G469">
        <v>3680</v>
      </c>
      <c r="H469">
        <v>2870</v>
      </c>
    </row>
    <row r="470" spans="1:8" x14ac:dyDescent="0.2">
      <c r="A470">
        <v>1974</v>
      </c>
      <c r="B470">
        <v>17500</v>
      </c>
      <c r="C470">
        <v>0.04</v>
      </c>
      <c r="D470">
        <v>2.5000000000000001E-2</v>
      </c>
      <c r="E470">
        <v>5160</v>
      </c>
      <c r="F470">
        <v>4410</v>
      </c>
      <c r="G470">
        <v>5160</v>
      </c>
      <c r="H470">
        <v>4020</v>
      </c>
    </row>
    <row r="471" spans="1:8" x14ac:dyDescent="0.2">
      <c r="A471">
        <v>1974</v>
      </c>
      <c r="B471">
        <v>22500</v>
      </c>
      <c r="C471">
        <v>0.04</v>
      </c>
      <c r="D471">
        <v>2.5000000000000001E-2</v>
      </c>
      <c r="E471">
        <v>6630</v>
      </c>
      <c r="F471">
        <v>5670</v>
      </c>
      <c r="G471">
        <v>6630</v>
      </c>
      <c r="H471">
        <v>5160</v>
      </c>
    </row>
    <row r="472" spans="1:8" x14ac:dyDescent="0.2">
      <c r="A472">
        <v>1974</v>
      </c>
      <c r="B472">
        <v>27500</v>
      </c>
      <c r="C472">
        <v>0.04</v>
      </c>
      <c r="D472">
        <v>2.5000000000000001E-2</v>
      </c>
      <c r="E472">
        <v>8100</v>
      </c>
      <c r="F472">
        <v>6930</v>
      </c>
      <c r="G472">
        <v>8100</v>
      </c>
      <c r="H472">
        <v>6310</v>
      </c>
    </row>
    <row r="473" spans="1:8" x14ac:dyDescent="0.2">
      <c r="A473">
        <v>1974</v>
      </c>
      <c r="B473">
        <v>32500</v>
      </c>
      <c r="C473">
        <v>0.04</v>
      </c>
      <c r="D473">
        <v>2.5000000000000001E-2</v>
      </c>
      <c r="E473">
        <v>9570</v>
      </c>
      <c r="F473">
        <v>7940</v>
      </c>
      <c r="G473">
        <v>9570</v>
      </c>
      <c r="H473">
        <v>7250</v>
      </c>
    </row>
    <row r="474" spans="1:8" x14ac:dyDescent="0.2">
      <c r="A474">
        <v>1974</v>
      </c>
      <c r="B474">
        <v>37500</v>
      </c>
      <c r="C474">
        <v>0.04</v>
      </c>
      <c r="D474">
        <v>2.5000000000000001E-2</v>
      </c>
      <c r="E474">
        <v>11050</v>
      </c>
      <c r="F474">
        <v>8640</v>
      </c>
      <c r="G474">
        <v>11050</v>
      </c>
      <c r="H474">
        <v>7920</v>
      </c>
    </row>
    <row r="475" spans="1:8" x14ac:dyDescent="0.2">
      <c r="A475">
        <v>1974</v>
      </c>
      <c r="B475">
        <v>42500</v>
      </c>
      <c r="C475">
        <v>0.04</v>
      </c>
      <c r="D475">
        <v>2.5000000000000001E-2</v>
      </c>
      <c r="E475">
        <v>12520</v>
      </c>
      <c r="F475">
        <v>9160</v>
      </c>
      <c r="G475">
        <v>12520</v>
      </c>
      <c r="H475">
        <v>8440</v>
      </c>
    </row>
    <row r="476" spans="1:8" x14ac:dyDescent="0.2">
      <c r="A476">
        <v>1974</v>
      </c>
      <c r="B476">
        <v>47500</v>
      </c>
      <c r="C476">
        <v>0.04</v>
      </c>
      <c r="D476">
        <v>2.5000000000000001E-2</v>
      </c>
      <c r="E476">
        <v>13960</v>
      </c>
      <c r="F476">
        <v>9690</v>
      </c>
      <c r="G476">
        <v>13960</v>
      </c>
      <c r="H476">
        <v>8970</v>
      </c>
    </row>
    <row r="477" spans="1:8" x14ac:dyDescent="0.2">
      <c r="A477">
        <v>1974</v>
      </c>
      <c r="B477">
        <v>52500</v>
      </c>
      <c r="C477">
        <v>0.04</v>
      </c>
      <c r="D477">
        <v>2.5000000000000001E-2</v>
      </c>
      <c r="E477">
        <v>15050</v>
      </c>
      <c r="F477">
        <v>10220</v>
      </c>
      <c r="G477">
        <v>15050</v>
      </c>
      <c r="H477">
        <v>9500</v>
      </c>
    </row>
    <row r="478" spans="1:8" x14ac:dyDescent="0.2">
      <c r="A478">
        <v>1974</v>
      </c>
      <c r="B478">
        <v>57500</v>
      </c>
      <c r="C478">
        <v>0.04</v>
      </c>
      <c r="D478">
        <v>2.5000000000000001E-2</v>
      </c>
      <c r="E478">
        <v>15810</v>
      </c>
      <c r="F478">
        <v>10740</v>
      </c>
      <c r="G478">
        <v>15810</v>
      </c>
      <c r="H478">
        <v>10020</v>
      </c>
    </row>
    <row r="479" spans="1:8" x14ac:dyDescent="0.2">
      <c r="A479">
        <v>1974</v>
      </c>
      <c r="B479">
        <v>62500</v>
      </c>
      <c r="C479">
        <v>0.04</v>
      </c>
      <c r="D479">
        <v>2.5000000000000001E-2</v>
      </c>
      <c r="E479">
        <v>16320</v>
      </c>
      <c r="F479">
        <v>11240</v>
      </c>
      <c r="G479">
        <v>16320</v>
      </c>
      <c r="H479">
        <v>10520</v>
      </c>
    </row>
    <row r="480" spans="1:8" x14ac:dyDescent="0.2">
      <c r="A480">
        <v>1974</v>
      </c>
      <c r="B480">
        <v>67500</v>
      </c>
      <c r="C480">
        <v>0.04</v>
      </c>
      <c r="D480">
        <v>2.5000000000000001E-2</v>
      </c>
      <c r="E480">
        <v>16810</v>
      </c>
      <c r="F480">
        <v>11730</v>
      </c>
      <c r="G480">
        <v>16810</v>
      </c>
      <c r="H480">
        <v>11010</v>
      </c>
    </row>
    <row r="481" spans="1:8" x14ac:dyDescent="0.2">
      <c r="A481">
        <v>1974</v>
      </c>
      <c r="B481">
        <v>72500</v>
      </c>
      <c r="C481">
        <v>0.04</v>
      </c>
      <c r="D481">
        <v>2.5000000000000001E-2</v>
      </c>
      <c r="E481">
        <v>17290</v>
      </c>
      <c r="F481">
        <v>12210</v>
      </c>
      <c r="G481">
        <v>17290</v>
      </c>
      <c r="H481">
        <v>11490</v>
      </c>
    </row>
    <row r="482" spans="1:8" x14ac:dyDescent="0.2">
      <c r="A482">
        <v>1974</v>
      </c>
      <c r="B482">
        <v>77500</v>
      </c>
      <c r="C482">
        <v>0.04</v>
      </c>
      <c r="D482">
        <v>2.5000000000000001E-2</v>
      </c>
      <c r="E482">
        <v>17780</v>
      </c>
      <c r="F482">
        <v>12700</v>
      </c>
      <c r="G482">
        <v>17780</v>
      </c>
      <c r="H482">
        <v>11980</v>
      </c>
    </row>
    <row r="483" spans="1:8" x14ac:dyDescent="0.2">
      <c r="A483">
        <v>1974</v>
      </c>
      <c r="B483">
        <v>82500</v>
      </c>
      <c r="C483">
        <v>0.04</v>
      </c>
      <c r="D483">
        <v>2.5000000000000001E-2</v>
      </c>
      <c r="E483">
        <v>18260</v>
      </c>
      <c r="F483">
        <v>13180</v>
      </c>
      <c r="G483">
        <v>18260</v>
      </c>
      <c r="H483">
        <v>12460</v>
      </c>
    </row>
    <row r="484" spans="1:8" x14ac:dyDescent="0.2">
      <c r="A484">
        <v>1974</v>
      </c>
      <c r="B484">
        <v>87500</v>
      </c>
      <c r="C484">
        <v>0.04</v>
      </c>
      <c r="D484">
        <v>2.5000000000000001E-2</v>
      </c>
      <c r="E484">
        <v>18750</v>
      </c>
      <c r="F484">
        <v>13670</v>
      </c>
      <c r="G484">
        <v>18750</v>
      </c>
      <c r="H484">
        <v>12950</v>
      </c>
    </row>
    <row r="485" spans="1:8" x14ac:dyDescent="0.2">
      <c r="A485">
        <v>1974</v>
      </c>
      <c r="B485">
        <v>92500</v>
      </c>
      <c r="C485">
        <v>0.04</v>
      </c>
      <c r="D485">
        <v>2.5000000000000001E-2</v>
      </c>
      <c r="E485">
        <v>19230</v>
      </c>
      <c r="F485">
        <v>14150</v>
      </c>
      <c r="G485">
        <v>19230</v>
      </c>
      <c r="H485">
        <v>13430</v>
      </c>
    </row>
    <row r="486" spans="1:8" x14ac:dyDescent="0.2">
      <c r="A486">
        <v>1974</v>
      </c>
      <c r="B486">
        <v>97500</v>
      </c>
      <c r="C486">
        <v>0.04</v>
      </c>
      <c r="D486">
        <v>2.5000000000000001E-2</v>
      </c>
      <c r="E486">
        <v>19720</v>
      </c>
      <c r="F486">
        <v>14640</v>
      </c>
      <c r="G486">
        <v>19720</v>
      </c>
      <c r="H486">
        <v>13920</v>
      </c>
    </row>
    <row r="487" spans="1:8" x14ac:dyDescent="0.2">
      <c r="A487">
        <v>1974</v>
      </c>
      <c r="B487">
        <v>102500</v>
      </c>
      <c r="C487">
        <v>0.04</v>
      </c>
      <c r="D487">
        <v>2.5000000000000001E-2</v>
      </c>
      <c r="E487">
        <v>20200</v>
      </c>
      <c r="F487">
        <v>15120</v>
      </c>
      <c r="G487">
        <v>20200</v>
      </c>
      <c r="H487">
        <v>14400</v>
      </c>
    </row>
    <row r="488" spans="1:8" x14ac:dyDescent="0.2">
      <c r="A488">
        <v>1974</v>
      </c>
      <c r="B488">
        <v>107500</v>
      </c>
      <c r="C488">
        <v>0.04</v>
      </c>
      <c r="D488">
        <v>2.5000000000000001E-2</v>
      </c>
      <c r="E488">
        <v>20690</v>
      </c>
      <c r="F488">
        <v>15610</v>
      </c>
      <c r="G488">
        <v>20690</v>
      </c>
      <c r="H488">
        <v>14890</v>
      </c>
    </row>
    <row r="489" spans="1:8" x14ac:dyDescent="0.2">
      <c r="A489">
        <v>1974</v>
      </c>
      <c r="B489">
        <v>112500</v>
      </c>
      <c r="C489">
        <v>0.04</v>
      </c>
      <c r="D489">
        <v>2.5000000000000001E-2</v>
      </c>
      <c r="E489">
        <v>21170</v>
      </c>
      <c r="F489">
        <v>16090</v>
      </c>
      <c r="G489">
        <v>21170</v>
      </c>
      <c r="H489">
        <v>15370</v>
      </c>
    </row>
    <row r="490" spans="1:8" x14ac:dyDescent="0.2">
      <c r="A490">
        <v>1974</v>
      </c>
      <c r="B490">
        <v>117500</v>
      </c>
      <c r="C490">
        <v>0.04</v>
      </c>
      <c r="D490">
        <v>2.5000000000000001E-2</v>
      </c>
      <c r="E490">
        <v>21660</v>
      </c>
      <c r="F490">
        <v>16580</v>
      </c>
      <c r="G490">
        <v>21660</v>
      </c>
      <c r="H490">
        <v>15860</v>
      </c>
    </row>
    <row r="491" spans="1:8" x14ac:dyDescent="0.2">
      <c r="A491">
        <v>1974</v>
      </c>
      <c r="B491">
        <v>122500</v>
      </c>
      <c r="C491">
        <v>0.04</v>
      </c>
      <c r="D491">
        <v>2.5000000000000001E-2</v>
      </c>
      <c r="E491">
        <v>22140</v>
      </c>
      <c r="F491">
        <v>17070</v>
      </c>
      <c r="G491">
        <v>22140</v>
      </c>
      <c r="H491">
        <v>16350</v>
      </c>
    </row>
    <row r="492" spans="1:8" x14ac:dyDescent="0.2">
      <c r="A492">
        <v>1974</v>
      </c>
      <c r="B492">
        <v>127500</v>
      </c>
      <c r="C492">
        <v>0.04</v>
      </c>
      <c r="D492">
        <v>2.5000000000000001E-2</v>
      </c>
      <c r="E492">
        <v>22630</v>
      </c>
      <c r="F492">
        <v>17550</v>
      </c>
      <c r="G492">
        <v>22630</v>
      </c>
      <c r="H492">
        <v>16830</v>
      </c>
    </row>
    <row r="493" spans="1:8" x14ac:dyDescent="0.2">
      <c r="A493">
        <v>1974</v>
      </c>
      <c r="B493">
        <v>132500</v>
      </c>
      <c r="C493">
        <v>0.04</v>
      </c>
      <c r="D493">
        <v>2.5000000000000001E-2</v>
      </c>
      <c r="E493">
        <v>23110</v>
      </c>
      <c r="F493">
        <v>18040</v>
      </c>
      <c r="G493">
        <v>23110</v>
      </c>
      <c r="H493">
        <v>17320</v>
      </c>
    </row>
    <row r="494" spans="1:8" x14ac:dyDescent="0.2">
      <c r="A494">
        <v>1974</v>
      </c>
      <c r="B494">
        <v>137500</v>
      </c>
      <c r="C494">
        <v>0.04</v>
      </c>
      <c r="D494">
        <v>2.5000000000000001E-2</v>
      </c>
      <c r="E494">
        <v>23600</v>
      </c>
      <c r="F494">
        <v>18520</v>
      </c>
      <c r="G494">
        <v>23600</v>
      </c>
      <c r="H494">
        <v>17800</v>
      </c>
    </row>
    <row r="495" spans="1:8" x14ac:dyDescent="0.2">
      <c r="A495">
        <v>1974</v>
      </c>
      <c r="B495">
        <v>142500</v>
      </c>
      <c r="C495">
        <v>0.04</v>
      </c>
      <c r="D495">
        <v>2.5000000000000001E-2</v>
      </c>
      <c r="E495">
        <v>24080</v>
      </c>
      <c r="F495">
        <v>19010</v>
      </c>
      <c r="G495">
        <v>24080</v>
      </c>
      <c r="H495">
        <v>18290</v>
      </c>
    </row>
    <row r="496" spans="1:8" x14ac:dyDescent="0.2">
      <c r="A496">
        <v>1974</v>
      </c>
      <c r="B496">
        <v>147500</v>
      </c>
      <c r="C496">
        <v>0.04</v>
      </c>
      <c r="D496">
        <v>2.5000000000000001E-2</v>
      </c>
      <c r="E496">
        <v>24570</v>
      </c>
      <c r="F496">
        <v>19490</v>
      </c>
      <c r="G496">
        <v>24570</v>
      </c>
      <c r="H496">
        <v>18770</v>
      </c>
    </row>
    <row r="497" spans="1:8" x14ac:dyDescent="0.2">
      <c r="A497">
        <v>1974</v>
      </c>
      <c r="B497">
        <v>200000</v>
      </c>
      <c r="C497">
        <v>0.04</v>
      </c>
      <c r="D497">
        <v>2.5000000000000001E-2</v>
      </c>
      <c r="E497">
        <v>29670</v>
      </c>
      <c r="F497">
        <v>24590</v>
      </c>
      <c r="G497">
        <v>29670</v>
      </c>
      <c r="H497">
        <v>23870</v>
      </c>
    </row>
    <row r="498" spans="1:8" x14ac:dyDescent="0.2">
      <c r="A498">
        <v>1974</v>
      </c>
      <c r="B498">
        <v>2500</v>
      </c>
      <c r="C498">
        <v>0.04</v>
      </c>
      <c r="D498">
        <v>2.8000000000000001E-2</v>
      </c>
      <c r="E498">
        <v>710</v>
      </c>
      <c r="F498">
        <v>590</v>
      </c>
      <c r="G498">
        <v>710</v>
      </c>
      <c r="H498">
        <v>500</v>
      </c>
    </row>
    <row r="499" spans="1:8" x14ac:dyDescent="0.2">
      <c r="A499">
        <v>1974</v>
      </c>
      <c r="B499">
        <v>7500</v>
      </c>
      <c r="C499">
        <v>0.04</v>
      </c>
      <c r="D499">
        <v>2.8000000000000001E-2</v>
      </c>
      <c r="E499">
        <v>2130</v>
      </c>
      <c r="F499">
        <v>1790</v>
      </c>
      <c r="G499">
        <v>2130</v>
      </c>
      <c r="H499">
        <v>1540</v>
      </c>
    </row>
    <row r="500" spans="1:8" x14ac:dyDescent="0.2">
      <c r="A500">
        <v>1974</v>
      </c>
      <c r="B500">
        <v>12500</v>
      </c>
      <c r="C500">
        <v>0.04</v>
      </c>
      <c r="D500">
        <v>2.8000000000000001E-2</v>
      </c>
      <c r="E500">
        <v>3570</v>
      </c>
      <c r="F500">
        <v>2990</v>
      </c>
      <c r="G500">
        <v>3570</v>
      </c>
      <c r="H500">
        <v>2580</v>
      </c>
    </row>
    <row r="501" spans="1:8" x14ac:dyDescent="0.2">
      <c r="A501">
        <v>1974</v>
      </c>
      <c r="B501">
        <v>17500</v>
      </c>
      <c r="C501">
        <v>0.04</v>
      </c>
      <c r="D501">
        <v>2.8000000000000001E-2</v>
      </c>
      <c r="E501">
        <v>5010</v>
      </c>
      <c r="F501">
        <v>4190</v>
      </c>
      <c r="G501">
        <v>5010</v>
      </c>
      <c r="H501">
        <v>3610</v>
      </c>
    </row>
    <row r="502" spans="1:8" x14ac:dyDescent="0.2">
      <c r="A502">
        <v>1974</v>
      </c>
      <c r="B502">
        <v>22500</v>
      </c>
      <c r="C502">
        <v>0.04</v>
      </c>
      <c r="D502">
        <v>2.8000000000000001E-2</v>
      </c>
      <c r="E502">
        <v>6430</v>
      </c>
      <c r="F502">
        <v>5390</v>
      </c>
      <c r="G502">
        <v>6430</v>
      </c>
      <c r="H502">
        <v>4650</v>
      </c>
    </row>
    <row r="503" spans="1:8" x14ac:dyDescent="0.2">
      <c r="A503">
        <v>1974</v>
      </c>
      <c r="B503">
        <v>27500</v>
      </c>
      <c r="C503">
        <v>0.04</v>
      </c>
      <c r="D503">
        <v>2.8000000000000001E-2</v>
      </c>
      <c r="E503">
        <v>7870</v>
      </c>
      <c r="F503">
        <v>6590</v>
      </c>
      <c r="G503">
        <v>7870</v>
      </c>
      <c r="H503">
        <v>5680</v>
      </c>
    </row>
    <row r="504" spans="1:8" x14ac:dyDescent="0.2">
      <c r="A504">
        <v>1974</v>
      </c>
      <c r="B504">
        <v>32500</v>
      </c>
      <c r="C504">
        <v>0.04</v>
      </c>
      <c r="D504">
        <v>2.8000000000000001E-2</v>
      </c>
      <c r="E504">
        <v>9290</v>
      </c>
      <c r="F504">
        <v>7540</v>
      </c>
      <c r="G504">
        <v>9290</v>
      </c>
      <c r="H504">
        <v>6520</v>
      </c>
    </row>
    <row r="505" spans="1:8" x14ac:dyDescent="0.2">
      <c r="A505">
        <v>1974</v>
      </c>
      <c r="B505">
        <v>37500</v>
      </c>
      <c r="C505">
        <v>0.04</v>
      </c>
      <c r="D505">
        <v>2.8000000000000001E-2</v>
      </c>
      <c r="E505">
        <v>10730</v>
      </c>
      <c r="F505">
        <v>8210</v>
      </c>
      <c r="G505">
        <v>10730</v>
      </c>
      <c r="H505">
        <v>7150</v>
      </c>
    </row>
    <row r="506" spans="1:8" x14ac:dyDescent="0.2">
      <c r="A506">
        <v>1974</v>
      </c>
      <c r="B506">
        <v>42500</v>
      </c>
      <c r="C506">
        <v>0.04</v>
      </c>
      <c r="D506">
        <v>2.8000000000000001E-2</v>
      </c>
      <c r="E506">
        <v>12160</v>
      </c>
      <c r="F506">
        <v>8710</v>
      </c>
      <c r="G506">
        <v>12160</v>
      </c>
      <c r="H506">
        <v>7650</v>
      </c>
    </row>
    <row r="507" spans="1:8" x14ac:dyDescent="0.2">
      <c r="A507">
        <v>1974</v>
      </c>
      <c r="B507">
        <v>47500</v>
      </c>
      <c r="C507">
        <v>0.04</v>
      </c>
      <c r="D507">
        <v>2.8000000000000001E-2</v>
      </c>
      <c r="E507">
        <v>13590</v>
      </c>
      <c r="F507">
        <v>9210</v>
      </c>
      <c r="G507">
        <v>13590</v>
      </c>
      <c r="H507">
        <v>8150</v>
      </c>
    </row>
    <row r="508" spans="1:8" x14ac:dyDescent="0.2">
      <c r="A508">
        <v>1974</v>
      </c>
      <c r="B508">
        <v>52500</v>
      </c>
      <c r="C508">
        <v>0.04</v>
      </c>
      <c r="D508">
        <v>2.8000000000000001E-2</v>
      </c>
      <c r="E508">
        <v>14820</v>
      </c>
      <c r="F508">
        <v>9720</v>
      </c>
      <c r="G508">
        <v>14820</v>
      </c>
      <c r="H508">
        <v>8660</v>
      </c>
    </row>
    <row r="509" spans="1:8" x14ac:dyDescent="0.2">
      <c r="A509">
        <v>1974</v>
      </c>
      <c r="B509">
        <v>57500</v>
      </c>
      <c r="C509">
        <v>0.04</v>
      </c>
      <c r="D509">
        <v>2.8000000000000001E-2</v>
      </c>
      <c r="E509">
        <v>15620</v>
      </c>
      <c r="F509">
        <v>10210</v>
      </c>
      <c r="G509">
        <v>15620</v>
      </c>
      <c r="H509">
        <v>9150</v>
      </c>
    </row>
    <row r="510" spans="1:8" x14ac:dyDescent="0.2">
      <c r="A510">
        <v>1974</v>
      </c>
      <c r="B510">
        <v>62500</v>
      </c>
      <c r="C510">
        <v>0.04</v>
      </c>
      <c r="D510">
        <v>2.8000000000000001E-2</v>
      </c>
      <c r="E510">
        <v>16130</v>
      </c>
      <c r="F510">
        <v>10690</v>
      </c>
      <c r="G510">
        <v>16130</v>
      </c>
      <c r="H510">
        <v>9630</v>
      </c>
    </row>
    <row r="511" spans="1:8" x14ac:dyDescent="0.2">
      <c r="A511">
        <v>1974</v>
      </c>
      <c r="B511">
        <v>67500</v>
      </c>
      <c r="C511">
        <v>0.04</v>
      </c>
      <c r="D511">
        <v>2.8000000000000001E-2</v>
      </c>
      <c r="E511">
        <v>16590</v>
      </c>
      <c r="F511">
        <v>11150</v>
      </c>
      <c r="G511">
        <v>16590</v>
      </c>
      <c r="H511">
        <v>10090</v>
      </c>
    </row>
    <row r="512" spans="1:8" x14ac:dyDescent="0.2">
      <c r="A512">
        <v>1974</v>
      </c>
      <c r="B512">
        <v>72500</v>
      </c>
      <c r="C512">
        <v>0.04</v>
      </c>
      <c r="D512">
        <v>2.8000000000000001E-2</v>
      </c>
      <c r="E512">
        <v>17050</v>
      </c>
      <c r="F512">
        <v>11610</v>
      </c>
      <c r="G512">
        <v>17050</v>
      </c>
      <c r="H512">
        <v>10550</v>
      </c>
    </row>
    <row r="513" spans="1:8" x14ac:dyDescent="0.2">
      <c r="A513">
        <v>1974</v>
      </c>
      <c r="B513">
        <v>77500</v>
      </c>
      <c r="C513">
        <v>0.04</v>
      </c>
      <c r="D513">
        <v>2.8000000000000001E-2</v>
      </c>
      <c r="E513">
        <v>17510</v>
      </c>
      <c r="F513">
        <v>12070</v>
      </c>
      <c r="G513">
        <v>17510</v>
      </c>
      <c r="H513">
        <v>11010</v>
      </c>
    </row>
    <row r="514" spans="1:8" x14ac:dyDescent="0.2">
      <c r="A514">
        <v>1974</v>
      </c>
      <c r="B514">
        <v>82500</v>
      </c>
      <c r="C514">
        <v>0.04</v>
      </c>
      <c r="D514">
        <v>2.8000000000000001E-2</v>
      </c>
      <c r="E514">
        <v>17970</v>
      </c>
      <c r="F514">
        <v>12530</v>
      </c>
      <c r="G514">
        <v>17970</v>
      </c>
      <c r="H514">
        <v>11470</v>
      </c>
    </row>
    <row r="515" spans="1:8" x14ac:dyDescent="0.2">
      <c r="A515">
        <v>1974</v>
      </c>
      <c r="B515">
        <v>87500</v>
      </c>
      <c r="C515">
        <v>0.04</v>
      </c>
      <c r="D515">
        <v>2.8000000000000001E-2</v>
      </c>
      <c r="E515">
        <v>18420</v>
      </c>
      <c r="F515">
        <v>12990</v>
      </c>
      <c r="G515">
        <v>18420</v>
      </c>
      <c r="H515">
        <v>11930</v>
      </c>
    </row>
    <row r="516" spans="1:8" x14ac:dyDescent="0.2">
      <c r="A516">
        <v>1974</v>
      </c>
      <c r="B516">
        <v>92500</v>
      </c>
      <c r="C516">
        <v>0.04</v>
      </c>
      <c r="D516">
        <v>2.8000000000000001E-2</v>
      </c>
      <c r="E516">
        <v>18880</v>
      </c>
      <c r="F516">
        <v>13450</v>
      </c>
      <c r="G516">
        <v>18880</v>
      </c>
      <c r="H516">
        <v>12390</v>
      </c>
    </row>
    <row r="517" spans="1:8" x14ac:dyDescent="0.2">
      <c r="A517">
        <v>1974</v>
      </c>
      <c r="B517">
        <v>97500</v>
      </c>
      <c r="C517">
        <v>0.04</v>
      </c>
      <c r="D517">
        <v>2.8000000000000001E-2</v>
      </c>
      <c r="E517">
        <v>19340</v>
      </c>
      <c r="F517">
        <v>13910</v>
      </c>
      <c r="G517">
        <v>19340</v>
      </c>
      <c r="H517">
        <v>12850</v>
      </c>
    </row>
    <row r="518" spans="1:8" x14ac:dyDescent="0.2">
      <c r="A518">
        <v>1974</v>
      </c>
      <c r="B518">
        <v>102500</v>
      </c>
      <c r="C518">
        <v>0.04</v>
      </c>
      <c r="D518">
        <v>2.8000000000000001E-2</v>
      </c>
      <c r="E518">
        <v>19800</v>
      </c>
      <c r="F518">
        <v>14370</v>
      </c>
      <c r="G518">
        <v>19800</v>
      </c>
      <c r="H518">
        <v>13310</v>
      </c>
    </row>
    <row r="519" spans="1:8" x14ac:dyDescent="0.2">
      <c r="A519">
        <v>1974</v>
      </c>
      <c r="B519">
        <v>107500</v>
      </c>
      <c r="C519">
        <v>0.04</v>
      </c>
      <c r="D519">
        <v>2.8000000000000001E-2</v>
      </c>
      <c r="E519">
        <v>20260</v>
      </c>
      <c r="F519">
        <v>14830</v>
      </c>
      <c r="G519">
        <v>20260</v>
      </c>
      <c r="H519">
        <v>13770</v>
      </c>
    </row>
    <row r="520" spans="1:8" x14ac:dyDescent="0.2">
      <c r="A520">
        <v>1974</v>
      </c>
      <c r="B520">
        <v>112500</v>
      </c>
      <c r="C520">
        <v>0.04</v>
      </c>
      <c r="D520">
        <v>2.8000000000000001E-2</v>
      </c>
      <c r="E520">
        <v>20720</v>
      </c>
      <c r="F520">
        <v>15280</v>
      </c>
      <c r="G520">
        <v>20720</v>
      </c>
      <c r="H520">
        <v>14220</v>
      </c>
    </row>
    <row r="521" spans="1:8" x14ac:dyDescent="0.2">
      <c r="A521">
        <v>1974</v>
      </c>
      <c r="B521">
        <v>117500</v>
      </c>
      <c r="C521">
        <v>0.04</v>
      </c>
      <c r="D521">
        <v>2.8000000000000001E-2</v>
      </c>
      <c r="E521">
        <v>21180</v>
      </c>
      <c r="F521">
        <v>15740</v>
      </c>
      <c r="G521">
        <v>21180</v>
      </c>
      <c r="H521">
        <v>14680</v>
      </c>
    </row>
    <row r="522" spans="1:8" x14ac:dyDescent="0.2">
      <c r="A522">
        <v>1974</v>
      </c>
      <c r="B522">
        <v>122500</v>
      </c>
      <c r="C522">
        <v>0.04</v>
      </c>
      <c r="D522">
        <v>2.8000000000000001E-2</v>
      </c>
      <c r="E522">
        <v>21640</v>
      </c>
      <c r="F522">
        <v>16200</v>
      </c>
      <c r="G522">
        <v>21640</v>
      </c>
      <c r="H522">
        <v>15140</v>
      </c>
    </row>
    <row r="523" spans="1:8" x14ac:dyDescent="0.2">
      <c r="A523">
        <v>1974</v>
      </c>
      <c r="B523">
        <v>127500</v>
      </c>
      <c r="C523">
        <v>0.04</v>
      </c>
      <c r="D523">
        <v>2.8000000000000001E-2</v>
      </c>
      <c r="E523">
        <v>22100</v>
      </c>
      <c r="F523">
        <v>16660</v>
      </c>
      <c r="G523">
        <v>22100</v>
      </c>
      <c r="H523">
        <v>15600</v>
      </c>
    </row>
    <row r="524" spans="1:8" x14ac:dyDescent="0.2">
      <c r="A524">
        <v>1974</v>
      </c>
      <c r="B524">
        <v>132500</v>
      </c>
      <c r="C524">
        <v>0.04</v>
      </c>
      <c r="D524">
        <v>2.8000000000000001E-2</v>
      </c>
      <c r="E524">
        <v>22560</v>
      </c>
      <c r="F524">
        <v>17120</v>
      </c>
      <c r="G524">
        <v>22560</v>
      </c>
      <c r="H524">
        <v>16060</v>
      </c>
    </row>
    <row r="525" spans="1:8" x14ac:dyDescent="0.2">
      <c r="A525">
        <v>1974</v>
      </c>
      <c r="B525">
        <v>137500</v>
      </c>
      <c r="C525">
        <v>0.04</v>
      </c>
      <c r="D525">
        <v>2.8000000000000001E-2</v>
      </c>
      <c r="E525">
        <v>23020</v>
      </c>
      <c r="F525">
        <v>17580</v>
      </c>
      <c r="G525">
        <v>23020</v>
      </c>
      <c r="H525">
        <v>16520</v>
      </c>
    </row>
    <row r="526" spans="1:8" x14ac:dyDescent="0.2">
      <c r="A526">
        <v>1974</v>
      </c>
      <c r="B526">
        <v>142500</v>
      </c>
      <c r="C526">
        <v>0.04</v>
      </c>
      <c r="D526">
        <v>2.8000000000000001E-2</v>
      </c>
      <c r="E526">
        <v>23480</v>
      </c>
      <c r="F526">
        <v>18040</v>
      </c>
      <c r="G526">
        <v>23480</v>
      </c>
      <c r="H526">
        <v>16980</v>
      </c>
    </row>
    <row r="527" spans="1:8" x14ac:dyDescent="0.2">
      <c r="A527">
        <v>1974</v>
      </c>
      <c r="B527">
        <v>147500</v>
      </c>
      <c r="C527">
        <v>0.04</v>
      </c>
      <c r="D527">
        <v>2.8000000000000001E-2</v>
      </c>
      <c r="E527">
        <v>23940</v>
      </c>
      <c r="F527">
        <v>18500</v>
      </c>
      <c r="G527">
        <v>23940</v>
      </c>
      <c r="H527">
        <v>17440</v>
      </c>
    </row>
    <row r="528" spans="1:8" x14ac:dyDescent="0.2">
      <c r="A528">
        <v>1974</v>
      </c>
      <c r="B528">
        <v>200000</v>
      </c>
      <c r="C528">
        <v>0.04</v>
      </c>
      <c r="D528">
        <v>2.8000000000000001E-2</v>
      </c>
      <c r="E528">
        <v>28770</v>
      </c>
      <c r="F528">
        <v>23330</v>
      </c>
      <c r="G528">
        <v>28770</v>
      </c>
      <c r="H528">
        <v>22270</v>
      </c>
    </row>
    <row r="529" spans="1:8" x14ac:dyDescent="0.2">
      <c r="A529">
        <v>1974</v>
      </c>
      <c r="B529">
        <v>2500</v>
      </c>
      <c r="C529">
        <v>0.04</v>
      </c>
      <c r="D529">
        <v>0.03</v>
      </c>
      <c r="E529">
        <v>690</v>
      </c>
      <c r="F529">
        <v>570</v>
      </c>
      <c r="G529">
        <v>690</v>
      </c>
      <c r="H529">
        <v>470</v>
      </c>
    </row>
    <row r="530" spans="1:8" x14ac:dyDescent="0.2">
      <c r="A530">
        <v>1974</v>
      </c>
      <c r="B530">
        <v>7500</v>
      </c>
      <c r="C530">
        <v>0.04</v>
      </c>
      <c r="D530">
        <v>0.03</v>
      </c>
      <c r="E530">
        <v>2090</v>
      </c>
      <c r="F530">
        <v>1730</v>
      </c>
      <c r="G530">
        <v>2090</v>
      </c>
      <c r="H530">
        <v>1430</v>
      </c>
    </row>
    <row r="531" spans="1:8" x14ac:dyDescent="0.2">
      <c r="A531">
        <v>1974</v>
      </c>
      <c r="B531">
        <v>12500</v>
      </c>
      <c r="C531">
        <v>0.04</v>
      </c>
      <c r="D531">
        <v>0.03</v>
      </c>
      <c r="E531">
        <v>3500</v>
      </c>
      <c r="F531">
        <v>2890</v>
      </c>
      <c r="G531">
        <v>3500</v>
      </c>
      <c r="H531">
        <v>2400</v>
      </c>
    </row>
    <row r="532" spans="1:8" x14ac:dyDescent="0.2">
      <c r="A532">
        <v>1974</v>
      </c>
      <c r="B532">
        <v>17500</v>
      </c>
      <c r="C532">
        <v>0.04</v>
      </c>
      <c r="D532">
        <v>0.03</v>
      </c>
      <c r="E532">
        <v>4900</v>
      </c>
      <c r="F532">
        <v>4040</v>
      </c>
      <c r="G532">
        <v>4900</v>
      </c>
      <c r="H532">
        <v>3360</v>
      </c>
    </row>
    <row r="533" spans="1:8" x14ac:dyDescent="0.2">
      <c r="A533">
        <v>1974</v>
      </c>
      <c r="B533">
        <v>22500</v>
      </c>
      <c r="C533">
        <v>0.04</v>
      </c>
      <c r="D533">
        <v>0.03</v>
      </c>
      <c r="E533">
        <v>6310</v>
      </c>
      <c r="F533">
        <v>5210</v>
      </c>
      <c r="G533">
        <v>6310</v>
      </c>
      <c r="H533">
        <v>4330</v>
      </c>
    </row>
    <row r="534" spans="1:8" x14ac:dyDescent="0.2">
      <c r="A534">
        <v>1974</v>
      </c>
      <c r="B534">
        <v>27500</v>
      </c>
      <c r="C534">
        <v>0.04</v>
      </c>
      <c r="D534">
        <v>0.03</v>
      </c>
      <c r="E534">
        <v>7720</v>
      </c>
      <c r="F534">
        <v>6370</v>
      </c>
      <c r="G534">
        <v>7720</v>
      </c>
      <c r="H534">
        <v>5300</v>
      </c>
    </row>
    <row r="535" spans="1:8" x14ac:dyDescent="0.2">
      <c r="A535">
        <v>1974</v>
      </c>
      <c r="B535">
        <v>32500</v>
      </c>
      <c r="C535">
        <v>0.04</v>
      </c>
      <c r="D535">
        <v>0.03</v>
      </c>
      <c r="E535">
        <v>9110</v>
      </c>
      <c r="F535">
        <v>7290</v>
      </c>
      <c r="G535">
        <v>9110</v>
      </c>
      <c r="H535">
        <v>6090</v>
      </c>
    </row>
    <row r="536" spans="1:8" x14ac:dyDescent="0.2">
      <c r="A536">
        <v>1974</v>
      </c>
      <c r="B536">
        <v>37500</v>
      </c>
      <c r="C536">
        <v>0.04</v>
      </c>
      <c r="D536">
        <v>0.03</v>
      </c>
      <c r="E536">
        <v>10520</v>
      </c>
      <c r="F536">
        <v>7930</v>
      </c>
      <c r="G536">
        <v>10520</v>
      </c>
      <c r="H536">
        <v>6680</v>
      </c>
    </row>
    <row r="537" spans="1:8" x14ac:dyDescent="0.2">
      <c r="A537">
        <v>1974</v>
      </c>
      <c r="B537">
        <v>42500</v>
      </c>
      <c r="C537">
        <v>0.04</v>
      </c>
      <c r="D537">
        <v>0.03</v>
      </c>
      <c r="E537">
        <v>11920</v>
      </c>
      <c r="F537">
        <v>8420</v>
      </c>
      <c r="G537">
        <v>11920</v>
      </c>
      <c r="H537">
        <v>7170</v>
      </c>
    </row>
    <row r="538" spans="1:8" x14ac:dyDescent="0.2">
      <c r="A538">
        <v>1974</v>
      </c>
      <c r="B538">
        <v>47500</v>
      </c>
      <c r="C538">
        <v>0.04</v>
      </c>
      <c r="D538">
        <v>0.03</v>
      </c>
      <c r="E538">
        <v>13330</v>
      </c>
      <c r="F538">
        <v>8910</v>
      </c>
      <c r="G538">
        <v>13330</v>
      </c>
      <c r="H538">
        <v>7660</v>
      </c>
    </row>
    <row r="539" spans="1:8" x14ac:dyDescent="0.2">
      <c r="A539">
        <v>1974</v>
      </c>
      <c r="B539">
        <v>52500</v>
      </c>
      <c r="C539">
        <v>0.04</v>
      </c>
      <c r="D539">
        <v>0.03</v>
      </c>
      <c r="E539">
        <v>14640</v>
      </c>
      <c r="F539">
        <v>9380</v>
      </c>
      <c r="G539">
        <v>14640</v>
      </c>
      <c r="H539">
        <v>8130</v>
      </c>
    </row>
    <row r="540" spans="1:8" x14ac:dyDescent="0.2">
      <c r="A540">
        <v>1974</v>
      </c>
      <c r="B540">
        <v>57500</v>
      </c>
      <c r="C540">
        <v>0.04</v>
      </c>
      <c r="D540">
        <v>0.03</v>
      </c>
      <c r="E540">
        <v>15510</v>
      </c>
      <c r="F540">
        <v>9870</v>
      </c>
      <c r="G540">
        <v>15510</v>
      </c>
      <c r="H540">
        <v>8620</v>
      </c>
    </row>
    <row r="541" spans="1:8" x14ac:dyDescent="0.2">
      <c r="A541">
        <v>1974</v>
      </c>
      <c r="B541">
        <v>62500</v>
      </c>
      <c r="C541">
        <v>0.04</v>
      </c>
      <c r="D541">
        <v>0.03</v>
      </c>
      <c r="E541">
        <v>16010</v>
      </c>
      <c r="F541">
        <v>10340</v>
      </c>
      <c r="G541">
        <v>16010</v>
      </c>
      <c r="H541">
        <v>9090</v>
      </c>
    </row>
    <row r="542" spans="1:8" x14ac:dyDescent="0.2">
      <c r="A542">
        <v>1974</v>
      </c>
      <c r="B542">
        <v>67500</v>
      </c>
      <c r="C542">
        <v>0.04</v>
      </c>
      <c r="D542">
        <v>0.03</v>
      </c>
      <c r="E542">
        <v>16450</v>
      </c>
      <c r="F542">
        <v>10780</v>
      </c>
      <c r="G542">
        <v>16450</v>
      </c>
      <c r="H542">
        <v>9530</v>
      </c>
    </row>
    <row r="543" spans="1:8" x14ac:dyDescent="0.2">
      <c r="A543">
        <v>1974</v>
      </c>
      <c r="B543">
        <v>72500</v>
      </c>
      <c r="C543">
        <v>0.04</v>
      </c>
      <c r="D543">
        <v>0.03</v>
      </c>
      <c r="E543">
        <v>16890</v>
      </c>
      <c r="F543">
        <v>11220</v>
      </c>
      <c r="G543">
        <v>16890</v>
      </c>
      <c r="H543">
        <v>9970</v>
      </c>
    </row>
    <row r="544" spans="1:8" x14ac:dyDescent="0.2">
      <c r="A544">
        <v>1974</v>
      </c>
      <c r="B544">
        <v>77500</v>
      </c>
      <c r="C544">
        <v>0.04</v>
      </c>
      <c r="D544">
        <v>0.03</v>
      </c>
      <c r="E544">
        <v>17340</v>
      </c>
      <c r="F544">
        <v>11670</v>
      </c>
      <c r="G544">
        <v>17340</v>
      </c>
      <c r="H544">
        <v>10420</v>
      </c>
    </row>
    <row r="545" spans="1:8" x14ac:dyDescent="0.2">
      <c r="A545">
        <v>1974</v>
      </c>
      <c r="B545">
        <v>82500</v>
      </c>
      <c r="C545">
        <v>0.04</v>
      </c>
      <c r="D545">
        <v>0.03</v>
      </c>
      <c r="E545">
        <v>17780</v>
      </c>
      <c r="F545">
        <v>12110</v>
      </c>
      <c r="G545">
        <v>17780</v>
      </c>
      <c r="H545">
        <v>10860</v>
      </c>
    </row>
    <row r="546" spans="1:8" x14ac:dyDescent="0.2">
      <c r="A546">
        <v>1974</v>
      </c>
      <c r="B546">
        <v>87500</v>
      </c>
      <c r="C546">
        <v>0.04</v>
      </c>
      <c r="D546">
        <v>0.03</v>
      </c>
      <c r="E546">
        <v>18220</v>
      </c>
      <c r="F546">
        <v>12550</v>
      </c>
      <c r="G546">
        <v>18220</v>
      </c>
      <c r="H546">
        <v>11300</v>
      </c>
    </row>
    <row r="547" spans="1:8" x14ac:dyDescent="0.2">
      <c r="A547">
        <v>1974</v>
      </c>
      <c r="B547">
        <v>92500</v>
      </c>
      <c r="C547">
        <v>0.04</v>
      </c>
      <c r="D547">
        <v>0.03</v>
      </c>
      <c r="E547">
        <v>18670</v>
      </c>
      <c r="F547">
        <v>13000</v>
      </c>
      <c r="G547">
        <v>18670</v>
      </c>
      <c r="H547">
        <v>11750</v>
      </c>
    </row>
    <row r="548" spans="1:8" x14ac:dyDescent="0.2">
      <c r="A548">
        <v>1974</v>
      </c>
      <c r="B548">
        <v>97500</v>
      </c>
      <c r="C548">
        <v>0.04</v>
      </c>
      <c r="D548">
        <v>0.03</v>
      </c>
      <c r="E548">
        <v>19110</v>
      </c>
      <c r="F548">
        <v>13440</v>
      </c>
      <c r="G548">
        <v>19110</v>
      </c>
      <c r="H548">
        <v>12190</v>
      </c>
    </row>
    <row r="549" spans="1:8" x14ac:dyDescent="0.2">
      <c r="A549">
        <v>1974</v>
      </c>
      <c r="B549">
        <v>102500</v>
      </c>
      <c r="C549">
        <v>0.04</v>
      </c>
      <c r="D549">
        <v>0.03</v>
      </c>
      <c r="E549">
        <v>19550</v>
      </c>
      <c r="F549">
        <v>13880</v>
      </c>
      <c r="G549">
        <v>19550</v>
      </c>
      <c r="H549">
        <v>12630</v>
      </c>
    </row>
    <row r="550" spans="1:8" x14ac:dyDescent="0.2">
      <c r="A550">
        <v>1974</v>
      </c>
      <c r="B550">
        <v>107500</v>
      </c>
      <c r="C550">
        <v>0.04</v>
      </c>
      <c r="D550">
        <v>0.03</v>
      </c>
      <c r="E550">
        <v>20000</v>
      </c>
      <c r="F550">
        <v>14330</v>
      </c>
      <c r="G550">
        <v>20000</v>
      </c>
      <c r="H550">
        <v>13080</v>
      </c>
    </row>
    <row r="551" spans="1:8" x14ac:dyDescent="0.2">
      <c r="A551">
        <v>1974</v>
      </c>
      <c r="B551">
        <v>112500</v>
      </c>
      <c r="C551">
        <v>0.04</v>
      </c>
      <c r="D551">
        <v>0.03</v>
      </c>
      <c r="E551">
        <v>20440</v>
      </c>
      <c r="F551">
        <v>14770</v>
      </c>
      <c r="G551">
        <v>20440</v>
      </c>
      <c r="H551">
        <v>13520</v>
      </c>
    </row>
    <row r="552" spans="1:8" x14ac:dyDescent="0.2">
      <c r="A552">
        <v>1974</v>
      </c>
      <c r="B552">
        <v>117500</v>
      </c>
      <c r="C552">
        <v>0.04</v>
      </c>
      <c r="D552">
        <v>0.03</v>
      </c>
      <c r="E552">
        <v>20880</v>
      </c>
      <c r="F552">
        <v>15210</v>
      </c>
      <c r="G552">
        <v>20880</v>
      </c>
      <c r="H552">
        <v>13960</v>
      </c>
    </row>
    <row r="553" spans="1:8" x14ac:dyDescent="0.2">
      <c r="A553">
        <v>1974</v>
      </c>
      <c r="B553">
        <v>122500</v>
      </c>
      <c r="C553">
        <v>0.04</v>
      </c>
      <c r="D553">
        <v>0.03</v>
      </c>
      <c r="E553">
        <v>21330</v>
      </c>
      <c r="F553">
        <v>15660</v>
      </c>
      <c r="G553">
        <v>21330</v>
      </c>
      <c r="H553">
        <v>14410</v>
      </c>
    </row>
    <row r="554" spans="1:8" x14ac:dyDescent="0.2">
      <c r="A554">
        <v>1974</v>
      </c>
      <c r="B554">
        <v>127500</v>
      </c>
      <c r="C554">
        <v>0.04</v>
      </c>
      <c r="D554">
        <v>0.03</v>
      </c>
      <c r="E554">
        <v>21770</v>
      </c>
      <c r="F554">
        <v>16100</v>
      </c>
      <c r="G554">
        <v>21770</v>
      </c>
      <c r="H554">
        <v>14850</v>
      </c>
    </row>
    <row r="555" spans="1:8" x14ac:dyDescent="0.2">
      <c r="A555">
        <v>1974</v>
      </c>
      <c r="B555">
        <v>132500</v>
      </c>
      <c r="C555">
        <v>0.04</v>
      </c>
      <c r="D555">
        <v>0.03</v>
      </c>
      <c r="E555">
        <v>22220</v>
      </c>
      <c r="F555">
        <v>16540</v>
      </c>
      <c r="G555">
        <v>22220</v>
      </c>
      <c r="H555">
        <v>15290</v>
      </c>
    </row>
    <row r="556" spans="1:8" x14ac:dyDescent="0.2">
      <c r="A556">
        <v>1974</v>
      </c>
      <c r="B556">
        <v>137500</v>
      </c>
      <c r="C556">
        <v>0.04</v>
      </c>
      <c r="D556">
        <v>0.03</v>
      </c>
      <c r="E556">
        <v>22660</v>
      </c>
      <c r="F556">
        <v>16990</v>
      </c>
      <c r="G556">
        <v>22660</v>
      </c>
      <c r="H556">
        <v>15740</v>
      </c>
    </row>
    <row r="557" spans="1:8" x14ac:dyDescent="0.2">
      <c r="A557">
        <v>1974</v>
      </c>
      <c r="B557">
        <v>142500</v>
      </c>
      <c r="C557">
        <v>0.04</v>
      </c>
      <c r="D557">
        <v>0.03</v>
      </c>
      <c r="E557">
        <v>23100</v>
      </c>
      <c r="F557">
        <v>17430</v>
      </c>
      <c r="G557">
        <v>23100</v>
      </c>
      <c r="H557">
        <v>16180</v>
      </c>
    </row>
    <row r="558" spans="1:8" x14ac:dyDescent="0.2">
      <c r="A558">
        <v>1974</v>
      </c>
      <c r="B558">
        <v>147500</v>
      </c>
      <c r="C558">
        <v>0.04</v>
      </c>
      <c r="D558">
        <v>0.03</v>
      </c>
      <c r="E558">
        <v>23550</v>
      </c>
      <c r="F558">
        <v>17880</v>
      </c>
      <c r="G558">
        <v>23550</v>
      </c>
      <c r="H558">
        <v>16630</v>
      </c>
    </row>
    <row r="559" spans="1:8" x14ac:dyDescent="0.2">
      <c r="A559">
        <v>1974</v>
      </c>
      <c r="B559">
        <v>200000</v>
      </c>
      <c r="C559">
        <v>0.04</v>
      </c>
      <c r="D559">
        <v>0.03</v>
      </c>
      <c r="E559">
        <v>28200</v>
      </c>
      <c r="F559">
        <v>22530</v>
      </c>
      <c r="G559">
        <v>28200</v>
      </c>
      <c r="H559">
        <v>21280</v>
      </c>
    </row>
    <row r="560" spans="1:8" x14ac:dyDescent="0.2">
      <c r="A560">
        <v>1969</v>
      </c>
      <c r="B560">
        <v>2500</v>
      </c>
      <c r="C560">
        <v>0.04</v>
      </c>
      <c r="D560">
        <v>2.5000000000000001E-2</v>
      </c>
      <c r="E560">
        <v>520</v>
      </c>
      <c r="F560">
        <v>450</v>
      </c>
      <c r="G560">
        <v>520</v>
      </c>
      <c r="H560">
        <v>410</v>
      </c>
    </row>
    <row r="561" spans="1:8" x14ac:dyDescent="0.2">
      <c r="A561">
        <v>1969</v>
      </c>
      <c r="B561">
        <v>7500</v>
      </c>
      <c r="C561">
        <v>0.04</v>
      </c>
      <c r="D561">
        <v>2.5000000000000001E-2</v>
      </c>
      <c r="E561">
        <v>1570</v>
      </c>
      <c r="F561">
        <v>1360</v>
      </c>
      <c r="G561">
        <v>1570</v>
      </c>
      <c r="H561">
        <v>1240</v>
      </c>
    </row>
    <row r="562" spans="1:8" x14ac:dyDescent="0.2">
      <c r="A562">
        <v>1969</v>
      </c>
      <c r="B562">
        <v>12500</v>
      </c>
      <c r="C562">
        <v>0.04</v>
      </c>
      <c r="D562">
        <v>2.5000000000000001E-2</v>
      </c>
      <c r="E562">
        <v>2630</v>
      </c>
      <c r="F562">
        <v>2280</v>
      </c>
      <c r="G562">
        <v>2630</v>
      </c>
      <c r="H562">
        <v>2080</v>
      </c>
    </row>
    <row r="563" spans="1:8" x14ac:dyDescent="0.2">
      <c r="A563">
        <v>1969</v>
      </c>
      <c r="B563">
        <v>17500</v>
      </c>
      <c r="C563">
        <v>0.04</v>
      </c>
      <c r="D563">
        <v>2.5000000000000001E-2</v>
      </c>
      <c r="E563">
        <v>3690</v>
      </c>
      <c r="F563">
        <v>3200</v>
      </c>
      <c r="G563">
        <v>3690</v>
      </c>
      <c r="H563">
        <v>2920</v>
      </c>
    </row>
    <row r="564" spans="1:8" x14ac:dyDescent="0.2">
      <c r="A564">
        <v>1969</v>
      </c>
      <c r="B564">
        <v>22500</v>
      </c>
      <c r="C564">
        <v>0.04</v>
      </c>
      <c r="D564">
        <v>2.5000000000000001E-2</v>
      </c>
      <c r="E564">
        <v>4740</v>
      </c>
      <c r="F564">
        <v>4110</v>
      </c>
      <c r="G564">
        <v>4740</v>
      </c>
      <c r="H564">
        <v>3750</v>
      </c>
    </row>
    <row r="565" spans="1:8" x14ac:dyDescent="0.2">
      <c r="A565">
        <v>1969</v>
      </c>
      <c r="B565">
        <v>27500</v>
      </c>
      <c r="C565">
        <v>0.04</v>
      </c>
      <c r="D565">
        <v>2.5000000000000001E-2</v>
      </c>
      <c r="E565">
        <v>5800</v>
      </c>
      <c r="F565">
        <v>5030</v>
      </c>
      <c r="G565">
        <v>5800</v>
      </c>
      <c r="H565">
        <v>4590</v>
      </c>
    </row>
    <row r="566" spans="1:8" x14ac:dyDescent="0.2">
      <c r="A566">
        <v>1969</v>
      </c>
      <c r="B566">
        <v>32500</v>
      </c>
      <c r="C566">
        <v>0.04</v>
      </c>
      <c r="D566">
        <v>2.5000000000000001E-2</v>
      </c>
      <c r="E566">
        <v>6850</v>
      </c>
      <c r="F566">
        <v>5880</v>
      </c>
      <c r="G566">
        <v>6850</v>
      </c>
      <c r="H566">
        <v>5370</v>
      </c>
    </row>
    <row r="567" spans="1:8" x14ac:dyDescent="0.2">
      <c r="A567">
        <v>1969</v>
      </c>
      <c r="B567">
        <v>37500</v>
      </c>
      <c r="C567">
        <v>0.04</v>
      </c>
      <c r="D567">
        <v>2.5000000000000001E-2</v>
      </c>
      <c r="E567">
        <v>7910</v>
      </c>
      <c r="F567">
        <v>6460</v>
      </c>
      <c r="G567">
        <v>7910</v>
      </c>
      <c r="H567">
        <v>5920</v>
      </c>
    </row>
    <row r="568" spans="1:8" x14ac:dyDescent="0.2">
      <c r="A568">
        <v>1969</v>
      </c>
      <c r="B568">
        <v>42500</v>
      </c>
      <c r="C568">
        <v>0.04</v>
      </c>
      <c r="D568">
        <v>2.5000000000000001E-2</v>
      </c>
      <c r="E568">
        <v>8960</v>
      </c>
      <c r="F568">
        <v>6830</v>
      </c>
      <c r="G568">
        <v>8960</v>
      </c>
      <c r="H568">
        <v>6290</v>
      </c>
    </row>
    <row r="569" spans="1:8" x14ac:dyDescent="0.2">
      <c r="A569">
        <v>1969</v>
      </c>
      <c r="B569">
        <v>47500</v>
      </c>
      <c r="C569">
        <v>0.04</v>
      </c>
      <c r="D569">
        <v>2.5000000000000001E-2</v>
      </c>
      <c r="E569">
        <v>10020</v>
      </c>
      <c r="F569">
        <v>7220</v>
      </c>
      <c r="G569">
        <v>10020</v>
      </c>
      <c r="H569">
        <v>6680</v>
      </c>
    </row>
    <row r="570" spans="1:8" x14ac:dyDescent="0.2">
      <c r="A570">
        <v>1969</v>
      </c>
      <c r="B570">
        <v>52500</v>
      </c>
      <c r="C570">
        <v>0.04</v>
      </c>
      <c r="D570">
        <v>2.5000000000000001E-2</v>
      </c>
      <c r="E570">
        <v>10980</v>
      </c>
      <c r="F570">
        <v>7600</v>
      </c>
      <c r="G570">
        <v>10980</v>
      </c>
      <c r="H570">
        <v>7060</v>
      </c>
    </row>
    <row r="571" spans="1:8" x14ac:dyDescent="0.2">
      <c r="A571">
        <v>1969</v>
      </c>
      <c r="B571">
        <v>57500</v>
      </c>
      <c r="C571">
        <v>0.04</v>
      </c>
      <c r="D571">
        <v>2.5000000000000001E-2</v>
      </c>
      <c r="E571">
        <v>11590</v>
      </c>
      <c r="F571">
        <v>7970</v>
      </c>
      <c r="G571">
        <v>11590</v>
      </c>
      <c r="H571">
        <v>7430</v>
      </c>
    </row>
    <row r="572" spans="1:8" x14ac:dyDescent="0.2">
      <c r="A572">
        <v>1969</v>
      </c>
      <c r="B572">
        <v>62500</v>
      </c>
      <c r="C572">
        <v>0.04</v>
      </c>
      <c r="D572">
        <v>2.5000000000000001E-2</v>
      </c>
      <c r="E572">
        <v>11970</v>
      </c>
      <c r="F572">
        <v>8330</v>
      </c>
      <c r="G572">
        <v>11970</v>
      </c>
      <c r="H572">
        <v>7790</v>
      </c>
    </row>
    <row r="573" spans="1:8" x14ac:dyDescent="0.2">
      <c r="A573">
        <v>1969</v>
      </c>
      <c r="B573">
        <v>67500</v>
      </c>
      <c r="C573">
        <v>0.04</v>
      </c>
      <c r="D573">
        <v>2.5000000000000001E-2</v>
      </c>
      <c r="E573">
        <v>12300</v>
      </c>
      <c r="F573">
        <v>8660</v>
      </c>
      <c r="G573">
        <v>12300</v>
      </c>
      <c r="H573">
        <v>8120</v>
      </c>
    </row>
    <row r="574" spans="1:8" x14ac:dyDescent="0.2">
      <c r="A574">
        <v>1969</v>
      </c>
      <c r="B574">
        <v>72500</v>
      </c>
      <c r="C574">
        <v>0.04</v>
      </c>
      <c r="D574">
        <v>2.5000000000000001E-2</v>
      </c>
      <c r="E574">
        <v>12640</v>
      </c>
      <c r="F574">
        <v>9000</v>
      </c>
      <c r="G574">
        <v>12640</v>
      </c>
      <c r="H574">
        <v>8460</v>
      </c>
    </row>
    <row r="575" spans="1:8" x14ac:dyDescent="0.2">
      <c r="A575">
        <v>1969</v>
      </c>
      <c r="B575">
        <v>77500</v>
      </c>
      <c r="C575">
        <v>0.04</v>
      </c>
      <c r="D575">
        <v>2.5000000000000001E-2</v>
      </c>
      <c r="E575">
        <v>12980</v>
      </c>
      <c r="F575">
        <v>9340</v>
      </c>
      <c r="G575">
        <v>12980</v>
      </c>
      <c r="H575">
        <v>8800</v>
      </c>
    </row>
    <row r="576" spans="1:8" x14ac:dyDescent="0.2">
      <c r="A576">
        <v>1969</v>
      </c>
      <c r="B576">
        <v>82500</v>
      </c>
      <c r="C576">
        <v>0.04</v>
      </c>
      <c r="D576">
        <v>2.5000000000000001E-2</v>
      </c>
      <c r="E576">
        <v>13310</v>
      </c>
      <c r="F576">
        <v>9670</v>
      </c>
      <c r="G576">
        <v>13310</v>
      </c>
      <c r="H576">
        <v>9130</v>
      </c>
    </row>
    <row r="577" spans="1:8" x14ac:dyDescent="0.2">
      <c r="A577">
        <v>1969</v>
      </c>
      <c r="B577">
        <v>87500</v>
      </c>
      <c r="C577">
        <v>0.04</v>
      </c>
      <c r="D577">
        <v>2.5000000000000001E-2</v>
      </c>
      <c r="E577">
        <v>13650</v>
      </c>
      <c r="F577">
        <v>10010</v>
      </c>
      <c r="G577">
        <v>13650</v>
      </c>
      <c r="H577">
        <v>9470</v>
      </c>
    </row>
    <row r="578" spans="1:8" x14ac:dyDescent="0.2">
      <c r="A578">
        <v>1969</v>
      </c>
      <c r="B578">
        <v>92500</v>
      </c>
      <c r="C578">
        <v>0.04</v>
      </c>
      <c r="D578">
        <v>2.5000000000000001E-2</v>
      </c>
      <c r="E578">
        <v>13990</v>
      </c>
      <c r="F578">
        <v>10350</v>
      </c>
      <c r="G578">
        <v>13990</v>
      </c>
      <c r="H578">
        <v>9810</v>
      </c>
    </row>
    <row r="579" spans="1:8" x14ac:dyDescent="0.2">
      <c r="A579">
        <v>1969</v>
      </c>
      <c r="B579">
        <v>97500</v>
      </c>
      <c r="C579">
        <v>0.04</v>
      </c>
      <c r="D579">
        <v>2.5000000000000001E-2</v>
      </c>
      <c r="E579">
        <v>14320</v>
      </c>
      <c r="F579">
        <v>10680</v>
      </c>
      <c r="G579">
        <v>14320</v>
      </c>
      <c r="H579">
        <v>10140</v>
      </c>
    </row>
    <row r="580" spans="1:8" x14ac:dyDescent="0.2">
      <c r="A580">
        <v>1969</v>
      </c>
      <c r="B580">
        <v>102500</v>
      </c>
      <c r="C580">
        <v>0.04</v>
      </c>
      <c r="D580">
        <v>2.5000000000000001E-2</v>
      </c>
      <c r="E580">
        <v>14660</v>
      </c>
      <c r="F580">
        <v>11020</v>
      </c>
      <c r="G580">
        <v>14660</v>
      </c>
      <c r="H580">
        <v>10480</v>
      </c>
    </row>
    <row r="581" spans="1:8" x14ac:dyDescent="0.2">
      <c r="A581">
        <v>1969</v>
      </c>
      <c r="B581">
        <v>107500</v>
      </c>
      <c r="C581">
        <v>0.04</v>
      </c>
      <c r="D581">
        <v>2.5000000000000001E-2</v>
      </c>
      <c r="E581">
        <v>15000</v>
      </c>
      <c r="F581">
        <v>11350</v>
      </c>
      <c r="G581">
        <v>15000</v>
      </c>
      <c r="H581">
        <v>10810</v>
      </c>
    </row>
    <row r="582" spans="1:8" x14ac:dyDescent="0.2">
      <c r="A582">
        <v>1969</v>
      </c>
      <c r="B582">
        <v>112500</v>
      </c>
      <c r="C582">
        <v>0.04</v>
      </c>
      <c r="D582">
        <v>2.5000000000000001E-2</v>
      </c>
      <c r="E582">
        <v>15330</v>
      </c>
      <c r="F582">
        <v>11690</v>
      </c>
      <c r="G582">
        <v>15330</v>
      </c>
      <c r="H582">
        <v>11150</v>
      </c>
    </row>
    <row r="583" spans="1:8" x14ac:dyDescent="0.2">
      <c r="A583">
        <v>1969</v>
      </c>
      <c r="B583">
        <v>117500</v>
      </c>
      <c r="C583">
        <v>0.04</v>
      </c>
      <c r="D583">
        <v>2.5000000000000001E-2</v>
      </c>
      <c r="E583">
        <v>15670</v>
      </c>
      <c r="F583">
        <v>12030</v>
      </c>
      <c r="G583">
        <v>15670</v>
      </c>
      <c r="H583">
        <v>11490</v>
      </c>
    </row>
    <row r="584" spans="1:8" x14ac:dyDescent="0.2">
      <c r="A584">
        <v>1969</v>
      </c>
      <c r="B584">
        <v>122500</v>
      </c>
      <c r="C584">
        <v>0.04</v>
      </c>
      <c r="D584">
        <v>2.5000000000000001E-2</v>
      </c>
      <c r="E584">
        <v>16010</v>
      </c>
      <c r="F584">
        <v>12360</v>
      </c>
      <c r="G584">
        <v>16010</v>
      </c>
      <c r="H584">
        <v>11820</v>
      </c>
    </row>
    <row r="585" spans="1:8" x14ac:dyDescent="0.2">
      <c r="A585">
        <v>1969</v>
      </c>
      <c r="B585">
        <v>127500</v>
      </c>
      <c r="C585">
        <v>0.04</v>
      </c>
      <c r="D585">
        <v>2.5000000000000001E-2</v>
      </c>
      <c r="E585">
        <v>16340</v>
      </c>
      <c r="F585">
        <v>12700</v>
      </c>
      <c r="G585">
        <v>16340</v>
      </c>
      <c r="H585">
        <v>12160</v>
      </c>
    </row>
    <row r="586" spans="1:8" x14ac:dyDescent="0.2">
      <c r="A586">
        <v>1969</v>
      </c>
      <c r="B586">
        <v>132500</v>
      </c>
      <c r="C586">
        <v>0.04</v>
      </c>
      <c r="D586">
        <v>2.5000000000000001E-2</v>
      </c>
      <c r="E586">
        <v>16680</v>
      </c>
      <c r="F586">
        <v>13040</v>
      </c>
      <c r="G586">
        <v>16680</v>
      </c>
      <c r="H586">
        <v>12500</v>
      </c>
    </row>
    <row r="587" spans="1:8" x14ac:dyDescent="0.2">
      <c r="A587">
        <v>1969</v>
      </c>
      <c r="B587">
        <v>137500</v>
      </c>
      <c r="C587">
        <v>0.04</v>
      </c>
      <c r="D587">
        <v>2.5000000000000001E-2</v>
      </c>
      <c r="E587">
        <v>17020</v>
      </c>
      <c r="F587">
        <v>13370</v>
      </c>
      <c r="G587">
        <v>17020</v>
      </c>
      <c r="H587">
        <v>12830</v>
      </c>
    </row>
    <row r="588" spans="1:8" x14ac:dyDescent="0.2">
      <c r="A588">
        <v>1969</v>
      </c>
      <c r="B588">
        <v>142500</v>
      </c>
      <c r="C588">
        <v>0.04</v>
      </c>
      <c r="D588">
        <v>2.5000000000000001E-2</v>
      </c>
      <c r="E588">
        <v>17350</v>
      </c>
      <c r="F588">
        <v>13710</v>
      </c>
      <c r="G588">
        <v>17350</v>
      </c>
      <c r="H588">
        <v>13170</v>
      </c>
    </row>
    <row r="589" spans="1:8" x14ac:dyDescent="0.2">
      <c r="A589">
        <v>1969</v>
      </c>
      <c r="B589">
        <v>147500</v>
      </c>
      <c r="C589">
        <v>0.04</v>
      </c>
      <c r="D589">
        <v>2.5000000000000001E-2</v>
      </c>
      <c r="E589">
        <v>17690</v>
      </c>
      <c r="F589">
        <v>14050</v>
      </c>
      <c r="G589">
        <v>17690</v>
      </c>
      <c r="H589">
        <v>13510</v>
      </c>
    </row>
    <row r="590" spans="1:8" x14ac:dyDescent="0.2">
      <c r="A590">
        <v>1969</v>
      </c>
      <c r="B590">
        <v>200000</v>
      </c>
      <c r="C590">
        <v>0.04</v>
      </c>
      <c r="D590">
        <v>2.5000000000000001E-2</v>
      </c>
      <c r="E590">
        <v>21220</v>
      </c>
      <c r="F590">
        <v>17580</v>
      </c>
      <c r="G590">
        <v>21220</v>
      </c>
      <c r="H590">
        <v>17040</v>
      </c>
    </row>
    <row r="591" spans="1:8" x14ac:dyDescent="0.2">
      <c r="A591">
        <v>1969</v>
      </c>
      <c r="B591">
        <v>2500</v>
      </c>
      <c r="C591">
        <v>0.04</v>
      </c>
      <c r="D591">
        <v>2.8000000000000001E-2</v>
      </c>
      <c r="E591">
        <v>510</v>
      </c>
      <c r="F591">
        <v>430</v>
      </c>
      <c r="G591">
        <v>510</v>
      </c>
      <c r="H591">
        <v>370</v>
      </c>
    </row>
    <row r="592" spans="1:8" x14ac:dyDescent="0.2">
      <c r="A592">
        <v>1969</v>
      </c>
      <c r="B592">
        <v>7500</v>
      </c>
      <c r="C592">
        <v>0.04</v>
      </c>
      <c r="D592">
        <v>2.8000000000000001E-2</v>
      </c>
      <c r="E592">
        <v>1540</v>
      </c>
      <c r="F592">
        <v>1310</v>
      </c>
      <c r="G592">
        <v>1540</v>
      </c>
      <c r="H592">
        <v>1130</v>
      </c>
    </row>
    <row r="593" spans="1:8" x14ac:dyDescent="0.2">
      <c r="A593">
        <v>1969</v>
      </c>
      <c r="B593">
        <v>12500</v>
      </c>
      <c r="C593">
        <v>0.04</v>
      </c>
      <c r="D593">
        <v>2.8000000000000001E-2</v>
      </c>
      <c r="E593">
        <v>2570</v>
      </c>
      <c r="F593">
        <v>2200</v>
      </c>
      <c r="G593">
        <v>2570</v>
      </c>
      <c r="H593">
        <v>1900</v>
      </c>
    </row>
    <row r="594" spans="1:8" x14ac:dyDescent="0.2">
      <c r="A594">
        <v>1969</v>
      </c>
      <c r="B594">
        <v>17500</v>
      </c>
      <c r="C594">
        <v>0.04</v>
      </c>
      <c r="D594">
        <v>2.8000000000000001E-2</v>
      </c>
      <c r="E594">
        <v>3610</v>
      </c>
      <c r="F594">
        <v>3090</v>
      </c>
      <c r="G594">
        <v>3610</v>
      </c>
      <c r="H594">
        <v>2670</v>
      </c>
    </row>
    <row r="595" spans="1:8" x14ac:dyDescent="0.2">
      <c r="A595">
        <v>1969</v>
      </c>
      <c r="B595">
        <v>22500</v>
      </c>
      <c r="C595">
        <v>0.04</v>
      </c>
      <c r="D595">
        <v>2.8000000000000001E-2</v>
      </c>
      <c r="E595">
        <v>4640</v>
      </c>
      <c r="F595">
        <v>3960</v>
      </c>
      <c r="G595">
        <v>4640</v>
      </c>
      <c r="H595">
        <v>3420</v>
      </c>
    </row>
    <row r="596" spans="1:8" x14ac:dyDescent="0.2">
      <c r="A596">
        <v>1969</v>
      </c>
      <c r="B596">
        <v>27500</v>
      </c>
      <c r="C596">
        <v>0.04</v>
      </c>
      <c r="D596">
        <v>2.8000000000000001E-2</v>
      </c>
      <c r="E596">
        <v>5680</v>
      </c>
      <c r="F596">
        <v>4850</v>
      </c>
      <c r="G596">
        <v>5680</v>
      </c>
      <c r="H596">
        <v>4200</v>
      </c>
    </row>
    <row r="597" spans="1:8" x14ac:dyDescent="0.2">
      <c r="A597">
        <v>1969</v>
      </c>
      <c r="B597">
        <v>32500</v>
      </c>
      <c r="C597">
        <v>0.04</v>
      </c>
      <c r="D597">
        <v>2.8000000000000001E-2</v>
      </c>
      <c r="E597">
        <v>6710</v>
      </c>
      <c r="F597">
        <v>5670</v>
      </c>
      <c r="G597">
        <v>6710</v>
      </c>
      <c r="H597">
        <v>4910</v>
      </c>
    </row>
    <row r="598" spans="1:8" x14ac:dyDescent="0.2">
      <c r="A598">
        <v>1969</v>
      </c>
      <c r="B598">
        <v>37500</v>
      </c>
      <c r="C598">
        <v>0.04</v>
      </c>
      <c r="D598">
        <v>2.8000000000000001E-2</v>
      </c>
      <c r="E598">
        <v>7740</v>
      </c>
      <c r="F598">
        <v>6230</v>
      </c>
      <c r="G598">
        <v>7740</v>
      </c>
      <c r="H598">
        <v>5420</v>
      </c>
    </row>
    <row r="599" spans="1:8" x14ac:dyDescent="0.2">
      <c r="A599">
        <v>1969</v>
      </c>
      <c r="B599">
        <v>42500</v>
      </c>
      <c r="C599">
        <v>0.04</v>
      </c>
      <c r="D599">
        <v>2.8000000000000001E-2</v>
      </c>
      <c r="E599">
        <v>8770</v>
      </c>
      <c r="F599">
        <v>6590</v>
      </c>
      <c r="G599">
        <v>8770</v>
      </c>
      <c r="H599">
        <v>5780</v>
      </c>
    </row>
    <row r="600" spans="1:8" x14ac:dyDescent="0.2">
      <c r="A600">
        <v>1969</v>
      </c>
      <c r="B600">
        <v>47500</v>
      </c>
      <c r="C600">
        <v>0.04</v>
      </c>
      <c r="D600">
        <v>2.8000000000000001E-2</v>
      </c>
      <c r="E600">
        <v>9810</v>
      </c>
      <c r="F600">
        <v>6960</v>
      </c>
      <c r="G600">
        <v>9810</v>
      </c>
      <c r="H600">
        <v>6150</v>
      </c>
    </row>
    <row r="601" spans="1:8" x14ac:dyDescent="0.2">
      <c r="A601">
        <v>1969</v>
      </c>
      <c r="B601">
        <v>52500</v>
      </c>
      <c r="C601">
        <v>0.04</v>
      </c>
      <c r="D601">
        <v>2.8000000000000001E-2</v>
      </c>
      <c r="E601">
        <v>10810</v>
      </c>
      <c r="F601">
        <v>7330</v>
      </c>
      <c r="G601">
        <v>10810</v>
      </c>
      <c r="H601">
        <v>6520</v>
      </c>
    </row>
    <row r="602" spans="1:8" x14ac:dyDescent="0.2">
      <c r="A602">
        <v>1969</v>
      </c>
      <c r="B602">
        <v>57500</v>
      </c>
      <c r="C602">
        <v>0.04</v>
      </c>
      <c r="D602">
        <v>2.8000000000000001E-2</v>
      </c>
      <c r="E602">
        <v>11500</v>
      </c>
      <c r="F602">
        <v>7690</v>
      </c>
      <c r="G602">
        <v>11500</v>
      </c>
      <c r="H602">
        <v>6880</v>
      </c>
    </row>
    <row r="603" spans="1:8" x14ac:dyDescent="0.2">
      <c r="A603">
        <v>1969</v>
      </c>
      <c r="B603">
        <v>62500</v>
      </c>
      <c r="C603">
        <v>0.04</v>
      </c>
      <c r="D603">
        <v>2.8000000000000001E-2</v>
      </c>
      <c r="E603">
        <v>11870</v>
      </c>
      <c r="F603">
        <v>8040</v>
      </c>
      <c r="G603">
        <v>11870</v>
      </c>
      <c r="H603">
        <v>7230</v>
      </c>
    </row>
    <row r="604" spans="1:8" x14ac:dyDescent="0.2">
      <c r="A604">
        <v>1969</v>
      </c>
      <c r="B604">
        <v>67500</v>
      </c>
      <c r="C604">
        <v>0.04</v>
      </c>
      <c r="D604">
        <v>2.8000000000000001E-2</v>
      </c>
      <c r="E604">
        <v>12190</v>
      </c>
      <c r="F604">
        <v>8360</v>
      </c>
      <c r="G604">
        <v>12190</v>
      </c>
      <c r="H604">
        <v>7550</v>
      </c>
    </row>
    <row r="605" spans="1:8" x14ac:dyDescent="0.2">
      <c r="A605">
        <v>1969</v>
      </c>
      <c r="B605">
        <v>72500</v>
      </c>
      <c r="C605">
        <v>0.04</v>
      </c>
      <c r="D605">
        <v>2.8000000000000001E-2</v>
      </c>
      <c r="E605">
        <v>12520</v>
      </c>
      <c r="F605">
        <v>8680</v>
      </c>
      <c r="G605">
        <v>12520</v>
      </c>
      <c r="H605">
        <v>7870</v>
      </c>
    </row>
    <row r="606" spans="1:8" x14ac:dyDescent="0.2">
      <c r="A606">
        <v>1969</v>
      </c>
      <c r="B606">
        <v>77500</v>
      </c>
      <c r="C606">
        <v>0.04</v>
      </c>
      <c r="D606">
        <v>2.8000000000000001E-2</v>
      </c>
      <c r="E606">
        <v>12840</v>
      </c>
      <c r="F606">
        <v>9010</v>
      </c>
      <c r="G606">
        <v>12840</v>
      </c>
      <c r="H606">
        <v>8200</v>
      </c>
    </row>
    <row r="607" spans="1:8" x14ac:dyDescent="0.2">
      <c r="A607">
        <v>1969</v>
      </c>
      <c r="B607">
        <v>82500</v>
      </c>
      <c r="C607">
        <v>0.04</v>
      </c>
      <c r="D607">
        <v>2.8000000000000001E-2</v>
      </c>
      <c r="E607">
        <v>13160</v>
      </c>
      <c r="F607">
        <v>9330</v>
      </c>
      <c r="G607">
        <v>13160</v>
      </c>
      <c r="H607">
        <v>8520</v>
      </c>
    </row>
    <row r="608" spans="1:8" x14ac:dyDescent="0.2">
      <c r="A608">
        <v>1969</v>
      </c>
      <c r="B608">
        <v>87500</v>
      </c>
      <c r="C608">
        <v>0.04</v>
      </c>
      <c r="D608">
        <v>2.8000000000000001E-2</v>
      </c>
      <c r="E608">
        <v>13490</v>
      </c>
      <c r="F608">
        <v>9650</v>
      </c>
      <c r="G608">
        <v>13490</v>
      </c>
      <c r="H608">
        <v>8840</v>
      </c>
    </row>
    <row r="609" spans="1:8" x14ac:dyDescent="0.2">
      <c r="A609">
        <v>1969</v>
      </c>
      <c r="B609">
        <v>92500</v>
      </c>
      <c r="C609">
        <v>0.04</v>
      </c>
      <c r="D609">
        <v>2.8000000000000001E-2</v>
      </c>
      <c r="E609">
        <v>13810</v>
      </c>
      <c r="F609">
        <v>9980</v>
      </c>
      <c r="G609">
        <v>13810</v>
      </c>
      <c r="H609">
        <v>9170</v>
      </c>
    </row>
    <row r="610" spans="1:8" x14ac:dyDescent="0.2">
      <c r="A610">
        <v>1969</v>
      </c>
      <c r="B610">
        <v>97500</v>
      </c>
      <c r="C610">
        <v>0.04</v>
      </c>
      <c r="D610">
        <v>2.8000000000000001E-2</v>
      </c>
      <c r="E610">
        <v>14130</v>
      </c>
      <c r="F610">
        <v>10300</v>
      </c>
      <c r="G610">
        <v>14130</v>
      </c>
      <c r="H610">
        <v>9490</v>
      </c>
    </row>
    <row r="611" spans="1:8" x14ac:dyDescent="0.2">
      <c r="A611">
        <v>1969</v>
      </c>
      <c r="B611">
        <v>102500</v>
      </c>
      <c r="C611">
        <v>0.04</v>
      </c>
      <c r="D611">
        <v>2.8000000000000001E-2</v>
      </c>
      <c r="E611">
        <v>14460</v>
      </c>
      <c r="F611">
        <v>10630</v>
      </c>
      <c r="G611">
        <v>14460</v>
      </c>
      <c r="H611">
        <v>9820</v>
      </c>
    </row>
    <row r="612" spans="1:8" x14ac:dyDescent="0.2">
      <c r="A612">
        <v>1969</v>
      </c>
      <c r="B612">
        <v>107500</v>
      </c>
      <c r="C612">
        <v>0.04</v>
      </c>
      <c r="D612">
        <v>2.8000000000000001E-2</v>
      </c>
      <c r="E612">
        <v>14780</v>
      </c>
      <c r="F612">
        <v>10950</v>
      </c>
      <c r="G612">
        <v>14780</v>
      </c>
      <c r="H612">
        <v>10140</v>
      </c>
    </row>
    <row r="613" spans="1:8" x14ac:dyDescent="0.2">
      <c r="A613">
        <v>1969</v>
      </c>
      <c r="B613">
        <v>112500</v>
      </c>
      <c r="C613">
        <v>0.04</v>
      </c>
      <c r="D613">
        <v>2.8000000000000001E-2</v>
      </c>
      <c r="E613">
        <v>15100</v>
      </c>
      <c r="F613">
        <v>11270</v>
      </c>
      <c r="G613">
        <v>15100</v>
      </c>
      <c r="H613">
        <v>10460</v>
      </c>
    </row>
    <row r="614" spans="1:8" x14ac:dyDescent="0.2">
      <c r="A614">
        <v>1969</v>
      </c>
      <c r="B614">
        <v>117500</v>
      </c>
      <c r="C614">
        <v>0.04</v>
      </c>
      <c r="D614">
        <v>2.8000000000000001E-2</v>
      </c>
      <c r="E614">
        <v>15430</v>
      </c>
      <c r="F614">
        <v>11600</v>
      </c>
      <c r="G614">
        <v>15430</v>
      </c>
      <c r="H614">
        <v>10790</v>
      </c>
    </row>
    <row r="615" spans="1:8" x14ac:dyDescent="0.2">
      <c r="A615">
        <v>1969</v>
      </c>
      <c r="B615">
        <v>122500</v>
      </c>
      <c r="C615">
        <v>0.04</v>
      </c>
      <c r="D615">
        <v>2.8000000000000001E-2</v>
      </c>
      <c r="E615">
        <v>15750</v>
      </c>
      <c r="F615">
        <v>11920</v>
      </c>
      <c r="G615">
        <v>15750</v>
      </c>
      <c r="H615">
        <v>11110</v>
      </c>
    </row>
    <row r="616" spans="1:8" x14ac:dyDescent="0.2">
      <c r="A616">
        <v>1969</v>
      </c>
      <c r="B616">
        <v>127500</v>
      </c>
      <c r="C616">
        <v>0.04</v>
      </c>
      <c r="D616">
        <v>2.8000000000000001E-2</v>
      </c>
      <c r="E616">
        <v>16070</v>
      </c>
      <c r="F616">
        <v>12240</v>
      </c>
      <c r="G616">
        <v>16070</v>
      </c>
      <c r="H616">
        <v>11430</v>
      </c>
    </row>
    <row r="617" spans="1:8" x14ac:dyDescent="0.2">
      <c r="A617">
        <v>1969</v>
      </c>
      <c r="B617">
        <v>132500</v>
      </c>
      <c r="C617">
        <v>0.04</v>
      </c>
      <c r="D617">
        <v>2.8000000000000001E-2</v>
      </c>
      <c r="E617">
        <v>16400</v>
      </c>
      <c r="F617">
        <v>12570</v>
      </c>
      <c r="G617">
        <v>16400</v>
      </c>
      <c r="H617">
        <v>11760</v>
      </c>
    </row>
    <row r="618" spans="1:8" x14ac:dyDescent="0.2">
      <c r="A618">
        <v>1969</v>
      </c>
      <c r="B618">
        <v>137500</v>
      </c>
      <c r="C618">
        <v>0.04</v>
      </c>
      <c r="D618">
        <v>2.8000000000000001E-2</v>
      </c>
      <c r="E618">
        <v>16720</v>
      </c>
      <c r="F618">
        <v>12890</v>
      </c>
      <c r="G618">
        <v>16720</v>
      </c>
      <c r="H618">
        <v>12080</v>
      </c>
    </row>
    <row r="619" spans="1:8" x14ac:dyDescent="0.2">
      <c r="A619">
        <v>1969</v>
      </c>
      <c r="B619">
        <v>142500</v>
      </c>
      <c r="C619">
        <v>0.04</v>
      </c>
      <c r="D619">
        <v>2.8000000000000001E-2</v>
      </c>
      <c r="E619">
        <v>17050</v>
      </c>
      <c r="F619">
        <v>13210</v>
      </c>
      <c r="G619">
        <v>17050</v>
      </c>
      <c r="H619">
        <v>12400</v>
      </c>
    </row>
    <row r="620" spans="1:8" x14ac:dyDescent="0.2">
      <c r="A620">
        <v>1969</v>
      </c>
      <c r="B620">
        <v>147500</v>
      </c>
      <c r="C620">
        <v>0.04</v>
      </c>
      <c r="D620">
        <v>2.8000000000000001E-2</v>
      </c>
      <c r="E620">
        <v>17370</v>
      </c>
      <c r="F620">
        <v>13540</v>
      </c>
      <c r="G620">
        <v>17370</v>
      </c>
      <c r="H620">
        <v>12730</v>
      </c>
    </row>
    <row r="621" spans="1:8" x14ac:dyDescent="0.2">
      <c r="A621">
        <v>1969</v>
      </c>
      <c r="B621">
        <v>200000</v>
      </c>
      <c r="C621">
        <v>0.04</v>
      </c>
      <c r="D621">
        <v>2.8000000000000001E-2</v>
      </c>
      <c r="E621">
        <v>20770</v>
      </c>
      <c r="F621">
        <v>16930</v>
      </c>
      <c r="G621">
        <v>20770</v>
      </c>
      <c r="H621">
        <v>16120</v>
      </c>
    </row>
    <row r="622" spans="1:8" x14ac:dyDescent="0.2">
      <c r="A622">
        <v>1969</v>
      </c>
      <c r="B622">
        <v>2500</v>
      </c>
      <c r="C622">
        <v>0.04</v>
      </c>
      <c r="D622">
        <v>0.03</v>
      </c>
      <c r="E622">
        <v>500</v>
      </c>
      <c r="F622">
        <v>420</v>
      </c>
      <c r="G622">
        <v>500</v>
      </c>
      <c r="H622">
        <v>350</v>
      </c>
    </row>
    <row r="623" spans="1:8" x14ac:dyDescent="0.2">
      <c r="A623">
        <v>1969</v>
      </c>
      <c r="B623">
        <v>7500</v>
      </c>
      <c r="C623">
        <v>0.04</v>
      </c>
      <c r="D623">
        <v>0.03</v>
      </c>
      <c r="E623">
        <v>1510</v>
      </c>
      <c r="F623">
        <v>1280</v>
      </c>
      <c r="G623">
        <v>1510</v>
      </c>
      <c r="H623">
        <v>1060</v>
      </c>
    </row>
    <row r="624" spans="1:8" x14ac:dyDescent="0.2">
      <c r="A624">
        <v>1969</v>
      </c>
      <c r="B624">
        <v>12500</v>
      </c>
      <c r="C624">
        <v>0.04</v>
      </c>
      <c r="D624">
        <v>0.03</v>
      </c>
      <c r="E624">
        <v>2540</v>
      </c>
      <c r="F624">
        <v>2150</v>
      </c>
      <c r="G624">
        <v>2540</v>
      </c>
      <c r="H624">
        <v>1790</v>
      </c>
    </row>
    <row r="625" spans="1:8" x14ac:dyDescent="0.2">
      <c r="A625">
        <v>1969</v>
      </c>
      <c r="B625">
        <v>17500</v>
      </c>
      <c r="C625">
        <v>0.04</v>
      </c>
      <c r="D625">
        <v>0.03</v>
      </c>
      <c r="E625">
        <v>3550</v>
      </c>
      <c r="F625">
        <v>3000</v>
      </c>
      <c r="G625">
        <v>3550</v>
      </c>
      <c r="H625">
        <v>2500</v>
      </c>
    </row>
    <row r="626" spans="1:8" x14ac:dyDescent="0.2">
      <c r="A626">
        <v>1969</v>
      </c>
      <c r="B626">
        <v>22500</v>
      </c>
      <c r="C626">
        <v>0.04</v>
      </c>
      <c r="D626">
        <v>0.03</v>
      </c>
      <c r="E626">
        <v>4570</v>
      </c>
      <c r="F626">
        <v>3870</v>
      </c>
      <c r="G626">
        <v>4570</v>
      </c>
      <c r="H626">
        <v>3230</v>
      </c>
    </row>
    <row r="627" spans="1:8" x14ac:dyDescent="0.2">
      <c r="A627">
        <v>1969</v>
      </c>
      <c r="B627">
        <v>27500</v>
      </c>
      <c r="C627">
        <v>0.04</v>
      </c>
      <c r="D627">
        <v>0.03</v>
      </c>
      <c r="E627">
        <v>5600</v>
      </c>
      <c r="F627">
        <v>4740</v>
      </c>
      <c r="G627">
        <v>5600</v>
      </c>
      <c r="H627">
        <v>3960</v>
      </c>
    </row>
    <row r="628" spans="1:8" x14ac:dyDescent="0.2">
      <c r="A628">
        <v>1969</v>
      </c>
      <c r="B628">
        <v>32500</v>
      </c>
      <c r="C628">
        <v>0.04</v>
      </c>
      <c r="D628">
        <v>0.03</v>
      </c>
      <c r="E628">
        <v>6610</v>
      </c>
      <c r="F628">
        <v>5540</v>
      </c>
      <c r="G628">
        <v>6610</v>
      </c>
      <c r="H628">
        <v>4630</v>
      </c>
    </row>
    <row r="629" spans="1:8" x14ac:dyDescent="0.2">
      <c r="A629">
        <v>1969</v>
      </c>
      <c r="B629">
        <v>37500</v>
      </c>
      <c r="C629">
        <v>0.04</v>
      </c>
      <c r="D629">
        <v>0.03</v>
      </c>
      <c r="E629">
        <v>7630</v>
      </c>
      <c r="F629">
        <v>6070</v>
      </c>
      <c r="G629">
        <v>7630</v>
      </c>
      <c r="H629">
        <v>5110</v>
      </c>
    </row>
    <row r="630" spans="1:8" x14ac:dyDescent="0.2">
      <c r="A630">
        <v>1969</v>
      </c>
      <c r="B630">
        <v>42500</v>
      </c>
      <c r="C630">
        <v>0.04</v>
      </c>
      <c r="D630">
        <v>0.03</v>
      </c>
      <c r="E630">
        <v>8650</v>
      </c>
      <c r="F630">
        <v>6430</v>
      </c>
      <c r="G630">
        <v>8650</v>
      </c>
      <c r="H630">
        <v>5470</v>
      </c>
    </row>
    <row r="631" spans="1:8" x14ac:dyDescent="0.2">
      <c r="A631">
        <v>1969</v>
      </c>
      <c r="B631">
        <v>47500</v>
      </c>
      <c r="C631">
        <v>0.04</v>
      </c>
      <c r="D631">
        <v>0.03</v>
      </c>
      <c r="E631">
        <v>9670</v>
      </c>
      <c r="F631">
        <v>6790</v>
      </c>
      <c r="G631">
        <v>9670</v>
      </c>
      <c r="H631">
        <v>5830</v>
      </c>
    </row>
    <row r="632" spans="1:8" x14ac:dyDescent="0.2">
      <c r="A632">
        <v>1969</v>
      </c>
      <c r="B632">
        <v>52500</v>
      </c>
      <c r="C632">
        <v>0.04</v>
      </c>
      <c r="D632">
        <v>0.03</v>
      </c>
      <c r="E632">
        <v>10680</v>
      </c>
      <c r="F632">
        <v>7150</v>
      </c>
      <c r="G632">
        <v>10680</v>
      </c>
      <c r="H632">
        <v>6190</v>
      </c>
    </row>
    <row r="633" spans="1:8" x14ac:dyDescent="0.2">
      <c r="A633">
        <v>1969</v>
      </c>
      <c r="B633">
        <v>57500</v>
      </c>
      <c r="C633">
        <v>0.04</v>
      </c>
      <c r="D633">
        <v>0.03</v>
      </c>
      <c r="E633">
        <v>11440</v>
      </c>
      <c r="F633">
        <v>7510</v>
      </c>
      <c r="G633">
        <v>11440</v>
      </c>
      <c r="H633">
        <v>6550</v>
      </c>
    </row>
    <row r="634" spans="1:8" x14ac:dyDescent="0.2">
      <c r="A634">
        <v>1969</v>
      </c>
      <c r="B634">
        <v>62500</v>
      </c>
      <c r="C634">
        <v>0.04</v>
      </c>
      <c r="D634">
        <v>0.03</v>
      </c>
      <c r="E634">
        <v>11800</v>
      </c>
      <c r="F634">
        <v>7840</v>
      </c>
      <c r="G634">
        <v>11800</v>
      </c>
      <c r="H634">
        <v>6880</v>
      </c>
    </row>
    <row r="635" spans="1:8" x14ac:dyDescent="0.2">
      <c r="A635">
        <v>1969</v>
      </c>
      <c r="B635">
        <v>67500</v>
      </c>
      <c r="C635">
        <v>0.04</v>
      </c>
      <c r="D635">
        <v>0.03</v>
      </c>
      <c r="E635">
        <v>12120</v>
      </c>
      <c r="F635">
        <v>8160</v>
      </c>
      <c r="G635">
        <v>12120</v>
      </c>
      <c r="H635">
        <v>7200</v>
      </c>
    </row>
    <row r="636" spans="1:8" x14ac:dyDescent="0.2">
      <c r="A636">
        <v>1969</v>
      </c>
      <c r="B636">
        <v>72500</v>
      </c>
      <c r="C636">
        <v>0.04</v>
      </c>
      <c r="D636">
        <v>0.03</v>
      </c>
      <c r="E636">
        <v>12430</v>
      </c>
      <c r="F636">
        <v>8470</v>
      </c>
      <c r="G636">
        <v>12430</v>
      </c>
      <c r="H636">
        <v>7510</v>
      </c>
    </row>
    <row r="637" spans="1:8" x14ac:dyDescent="0.2">
      <c r="A637">
        <v>1969</v>
      </c>
      <c r="B637">
        <v>77500</v>
      </c>
      <c r="C637">
        <v>0.04</v>
      </c>
      <c r="D637">
        <v>0.03</v>
      </c>
      <c r="E637">
        <v>12750</v>
      </c>
      <c r="F637">
        <v>8790</v>
      </c>
      <c r="G637">
        <v>12750</v>
      </c>
      <c r="H637">
        <v>7830</v>
      </c>
    </row>
    <row r="638" spans="1:8" x14ac:dyDescent="0.2">
      <c r="A638">
        <v>1969</v>
      </c>
      <c r="B638">
        <v>82500</v>
      </c>
      <c r="C638">
        <v>0.04</v>
      </c>
      <c r="D638">
        <v>0.03</v>
      </c>
      <c r="E638">
        <v>13060</v>
      </c>
      <c r="F638">
        <v>9100</v>
      </c>
      <c r="G638">
        <v>13060</v>
      </c>
      <c r="H638">
        <v>8140</v>
      </c>
    </row>
    <row r="639" spans="1:8" x14ac:dyDescent="0.2">
      <c r="A639">
        <v>1969</v>
      </c>
      <c r="B639">
        <v>87500</v>
      </c>
      <c r="C639">
        <v>0.04</v>
      </c>
      <c r="D639">
        <v>0.03</v>
      </c>
      <c r="E639">
        <v>13380</v>
      </c>
      <c r="F639">
        <v>9420</v>
      </c>
      <c r="G639">
        <v>13380</v>
      </c>
      <c r="H639">
        <v>8460</v>
      </c>
    </row>
    <row r="640" spans="1:8" x14ac:dyDescent="0.2">
      <c r="A640">
        <v>1969</v>
      </c>
      <c r="B640">
        <v>92500</v>
      </c>
      <c r="C640">
        <v>0.04</v>
      </c>
      <c r="D640">
        <v>0.03</v>
      </c>
      <c r="E640">
        <v>13690</v>
      </c>
      <c r="F640">
        <v>9730</v>
      </c>
      <c r="G640">
        <v>13690</v>
      </c>
      <c r="H640">
        <v>8770</v>
      </c>
    </row>
    <row r="641" spans="1:8" x14ac:dyDescent="0.2">
      <c r="A641">
        <v>1969</v>
      </c>
      <c r="B641">
        <v>97500</v>
      </c>
      <c r="C641">
        <v>0.04</v>
      </c>
      <c r="D641">
        <v>0.03</v>
      </c>
      <c r="E641">
        <v>14010</v>
      </c>
      <c r="F641">
        <v>10050</v>
      </c>
      <c r="G641">
        <v>14010</v>
      </c>
      <c r="H641">
        <v>9090</v>
      </c>
    </row>
    <row r="642" spans="1:8" x14ac:dyDescent="0.2">
      <c r="A642">
        <v>1969</v>
      </c>
      <c r="B642">
        <v>102500</v>
      </c>
      <c r="C642">
        <v>0.04</v>
      </c>
      <c r="D642">
        <v>0.03</v>
      </c>
      <c r="E642">
        <v>14320</v>
      </c>
      <c r="F642">
        <v>10360</v>
      </c>
      <c r="G642">
        <v>14320</v>
      </c>
      <c r="H642">
        <v>9400</v>
      </c>
    </row>
    <row r="643" spans="1:8" x14ac:dyDescent="0.2">
      <c r="A643">
        <v>1969</v>
      </c>
      <c r="B643">
        <v>107500</v>
      </c>
      <c r="C643">
        <v>0.04</v>
      </c>
      <c r="D643">
        <v>0.03</v>
      </c>
      <c r="E643">
        <v>14640</v>
      </c>
      <c r="F643">
        <v>10680</v>
      </c>
      <c r="G643">
        <v>14640</v>
      </c>
      <c r="H643">
        <v>9720</v>
      </c>
    </row>
    <row r="644" spans="1:8" x14ac:dyDescent="0.2">
      <c r="A644">
        <v>1969</v>
      </c>
      <c r="B644">
        <v>112500</v>
      </c>
      <c r="C644">
        <v>0.04</v>
      </c>
      <c r="D644">
        <v>0.03</v>
      </c>
      <c r="E644">
        <v>14950</v>
      </c>
      <c r="F644">
        <v>10990</v>
      </c>
      <c r="G644">
        <v>14950</v>
      </c>
      <c r="H644">
        <v>10030</v>
      </c>
    </row>
    <row r="645" spans="1:8" x14ac:dyDescent="0.2">
      <c r="A645">
        <v>1969</v>
      </c>
      <c r="B645">
        <v>117500</v>
      </c>
      <c r="C645">
        <v>0.04</v>
      </c>
      <c r="D645">
        <v>0.03</v>
      </c>
      <c r="E645">
        <v>15270</v>
      </c>
      <c r="F645">
        <v>11310</v>
      </c>
      <c r="G645">
        <v>15270</v>
      </c>
      <c r="H645">
        <v>10350</v>
      </c>
    </row>
    <row r="646" spans="1:8" x14ac:dyDescent="0.2">
      <c r="A646">
        <v>1969</v>
      </c>
      <c r="B646">
        <v>122500</v>
      </c>
      <c r="C646">
        <v>0.04</v>
      </c>
      <c r="D646">
        <v>0.03</v>
      </c>
      <c r="E646">
        <v>15580</v>
      </c>
      <c r="F646">
        <v>11620</v>
      </c>
      <c r="G646">
        <v>15580</v>
      </c>
      <c r="H646">
        <v>10660</v>
      </c>
    </row>
    <row r="647" spans="1:8" x14ac:dyDescent="0.2">
      <c r="A647">
        <v>1969</v>
      </c>
      <c r="B647">
        <v>127500</v>
      </c>
      <c r="C647">
        <v>0.04</v>
      </c>
      <c r="D647">
        <v>0.03</v>
      </c>
      <c r="E647">
        <v>15900</v>
      </c>
      <c r="F647">
        <v>11940</v>
      </c>
      <c r="G647">
        <v>15900</v>
      </c>
      <c r="H647">
        <v>10980</v>
      </c>
    </row>
    <row r="648" spans="1:8" x14ac:dyDescent="0.2">
      <c r="A648">
        <v>1969</v>
      </c>
      <c r="B648">
        <v>132500</v>
      </c>
      <c r="C648">
        <v>0.04</v>
      </c>
      <c r="D648">
        <v>0.03</v>
      </c>
      <c r="E648">
        <v>16210</v>
      </c>
      <c r="F648">
        <v>12250</v>
      </c>
      <c r="G648">
        <v>16210</v>
      </c>
      <c r="H648">
        <v>11290</v>
      </c>
    </row>
    <row r="649" spans="1:8" x14ac:dyDescent="0.2">
      <c r="A649">
        <v>1969</v>
      </c>
      <c r="B649">
        <v>137500</v>
      </c>
      <c r="C649">
        <v>0.04</v>
      </c>
      <c r="D649">
        <v>0.03</v>
      </c>
      <c r="E649">
        <v>16530</v>
      </c>
      <c r="F649">
        <v>12570</v>
      </c>
      <c r="G649">
        <v>16530</v>
      </c>
      <c r="H649">
        <v>11610</v>
      </c>
    </row>
    <row r="650" spans="1:8" x14ac:dyDescent="0.2">
      <c r="A650">
        <v>1969</v>
      </c>
      <c r="B650">
        <v>142500</v>
      </c>
      <c r="C650">
        <v>0.04</v>
      </c>
      <c r="D650">
        <v>0.03</v>
      </c>
      <c r="E650">
        <v>16840</v>
      </c>
      <c r="F650">
        <v>12880</v>
      </c>
      <c r="G650">
        <v>16840</v>
      </c>
      <c r="H650">
        <v>11920</v>
      </c>
    </row>
    <row r="651" spans="1:8" x14ac:dyDescent="0.2">
      <c r="A651">
        <v>1969</v>
      </c>
      <c r="B651">
        <v>147500</v>
      </c>
      <c r="C651">
        <v>0.04</v>
      </c>
      <c r="D651">
        <v>0.03</v>
      </c>
      <c r="E651">
        <v>17160</v>
      </c>
      <c r="F651">
        <v>13200</v>
      </c>
      <c r="G651">
        <v>17160</v>
      </c>
      <c r="H651">
        <v>12240</v>
      </c>
    </row>
    <row r="652" spans="1:8" x14ac:dyDescent="0.2">
      <c r="A652">
        <v>1969</v>
      </c>
      <c r="B652">
        <v>200000</v>
      </c>
      <c r="C652">
        <v>0.04</v>
      </c>
      <c r="D652">
        <v>0.03</v>
      </c>
      <c r="E652">
        <v>20470</v>
      </c>
      <c r="F652">
        <v>16510</v>
      </c>
      <c r="G652">
        <v>20470</v>
      </c>
      <c r="H652">
        <v>15550</v>
      </c>
    </row>
    <row r="653" spans="1:8" x14ac:dyDescent="0.2">
      <c r="A653">
        <v>1964</v>
      </c>
      <c r="B653">
        <v>2500</v>
      </c>
      <c r="C653">
        <v>0.04</v>
      </c>
      <c r="D653">
        <v>2.5000000000000001E-2</v>
      </c>
      <c r="E653">
        <v>330</v>
      </c>
      <c r="F653">
        <v>290</v>
      </c>
      <c r="G653">
        <v>330</v>
      </c>
      <c r="H653">
        <v>260</v>
      </c>
    </row>
    <row r="654" spans="1:8" x14ac:dyDescent="0.2">
      <c r="A654">
        <v>1964</v>
      </c>
      <c r="B654">
        <v>7500</v>
      </c>
      <c r="C654">
        <v>0.04</v>
      </c>
      <c r="D654">
        <v>2.5000000000000001E-2</v>
      </c>
      <c r="E654">
        <v>990</v>
      </c>
      <c r="F654">
        <v>870</v>
      </c>
      <c r="G654">
        <v>990</v>
      </c>
      <c r="H654">
        <v>790</v>
      </c>
    </row>
    <row r="655" spans="1:8" x14ac:dyDescent="0.2">
      <c r="A655">
        <v>1964</v>
      </c>
      <c r="B655">
        <v>12500</v>
      </c>
      <c r="C655">
        <v>0.04</v>
      </c>
      <c r="D655">
        <v>2.5000000000000001E-2</v>
      </c>
      <c r="E655">
        <v>1660</v>
      </c>
      <c r="F655">
        <v>1460</v>
      </c>
      <c r="G655">
        <v>1660</v>
      </c>
      <c r="H655">
        <v>1330</v>
      </c>
    </row>
    <row r="656" spans="1:8" x14ac:dyDescent="0.2">
      <c r="A656">
        <v>1964</v>
      </c>
      <c r="B656">
        <v>17500</v>
      </c>
      <c r="C656">
        <v>0.04</v>
      </c>
      <c r="D656">
        <v>2.5000000000000001E-2</v>
      </c>
      <c r="E656">
        <v>2330</v>
      </c>
      <c r="F656">
        <v>2050</v>
      </c>
      <c r="G656">
        <v>2330</v>
      </c>
      <c r="H656">
        <v>1880</v>
      </c>
    </row>
    <row r="657" spans="1:8" x14ac:dyDescent="0.2">
      <c r="A657">
        <v>1964</v>
      </c>
      <c r="B657">
        <v>22500</v>
      </c>
      <c r="C657">
        <v>0.04</v>
      </c>
      <c r="D657">
        <v>2.5000000000000001E-2</v>
      </c>
      <c r="E657">
        <v>2990</v>
      </c>
      <c r="F657">
        <v>2630</v>
      </c>
      <c r="G657">
        <v>2990</v>
      </c>
      <c r="H657">
        <v>2410</v>
      </c>
    </row>
    <row r="658" spans="1:8" x14ac:dyDescent="0.2">
      <c r="A658">
        <v>1964</v>
      </c>
      <c r="B658">
        <v>27500</v>
      </c>
      <c r="C658">
        <v>0.04</v>
      </c>
      <c r="D658">
        <v>2.5000000000000001E-2</v>
      </c>
      <c r="E658">
        <v>3660</v>
      </c>
      <c r="F658">
        <v>3230</v>
      </c>
      <c r="G658">
        <v>3660</v>
      </c>
      <c r="H658">
        <v>2960</v>
      </c>
    </row>
    <row r="659" spans="1:8" x14ac:dyDescent="0.2">
      <c r="A659">
        <v>1964</v>
      </c>
      <c r="B659">
        <v>32500</v>
      </c>
      <c r="C659">
        <v>0.04</v>
      </c>
      <c r="D659">
        <v>2.5000000000000001E-2</v>
      </c>
      <c r="E659">
        <v>4320</v>
      </c>
      <c r="F659">
        <v>3810</v>
      </c>
      <c r="G659">
        <v>4320</v>
      </c>
      <c r="H659">
        <v>3490</v>
      </c>
    </row>
    <row r="660" spans="1:8" x14ac:dyDescent="0.2">
      <c r="A660">
        <v>1964</v>
      </c>
      <c r="B660">
        <v>37500</v>
      </c>
      <c r="C660">
        <v>0.04</v>
      </c>
      <c r="D660">
        <v>2.5000000000000001E-2</v>
      </c>
      <c r="E660">
        <v>4990</v>
      </c>
      <c r="F660">
        <v>4260</v>
      </c>
      <c r="G660">
        <v>4990</v>
      </c>
      <c r="H660">
        <v>3910</v>
      </c>
    </row>
    <row r="661" spans="1:8" x14ac:dyDescent="0.2">
      <c r="A661">
        <v>1964</v>
      </c>
      <c r="B661">
        <v>42500</v>
      </c>
      <c r="C661">
        <v>0.04</v>
      </c>
      <c r="D661">
        <v>2.5000000000000001E-2</v>
      </c>
      <c r="E661">
        <v>5650</v>
      </c>
      <c r="F661">
        <v>4510</v>
      </c>
      <c r="G661">
        <v>5650</v>
      </c>
      <c r="H661">
        <v>4160</v>
      </c>
    </row>
    <row r="662" spans="1:8" x14ac:dyDescent="0.2">
      <c r="A662">
        <v>1964</v>
      </c>
      <c r="B662">
        <v>47500</v>
      </c>
      <c r="C662">
        <v>0.04</v>
      </c>
      <c r="D662">
        <v>2.5000000000000001E-2</v>
      </c>
      <c r="E662">
        <v>6330</v>
      </c>
      <c r="F662">
        <v>4770</v>
      </c>
      <c r="G662">
        <v>6330</v>
      </c>
      <c r="H662">
        <v>4420</v>
      </c>
    </row>
    <row r="663" spans="1:8" x14ac:dyDescent="0.2">
      <c r="A663">
        <v>1964</v>
      </c>
      <c r="B663">
        <v>52500</v>
      </c>
      <c r="C663">
        <v>0.04</v>
      </c>
      <c r="D663">
        <v>2.5000000000000001E-2</v>
      </c>
      <c r="E663">
        <v>7000</v>
      </c>
      <c r="F663">
        <v>5020</v>
      </c>
      <c r="G663">
        <v>7000</v>
      </c>
      <c r="H663">
        <v>4670</v>
      </c>
    </row>
    <row r="664" spans="1:8" x14ac:dyDescent="0.2">
      <c r="A664">
        <v>1964</v>
      </c>
      <c r="B664">
        <v>57500</v>
      </c>
      <c r="C664">
        <v>0.04</v>
      </c>
      <c r="D664">
        <v>2.5000000000000001E-2</v>
      </c>
      <c r="E664">
        <v>7490</v>
      </c>
      <c r="F664">
        <v>5260</v>
      </c>
      <c r="G664">
        <v>7490</v>
      </c>
      <c r="H664">
        <v>4910</v>
      </c>
    </row>
    <row r="665" spans="1:8" x14ac:dyDescent="0.2">
      <c r="A665">
        <v>1964</v>
      </c>
      <c r="B665">
        <v>62500</v>
      </c>
      <c r="C665">
        <v>0.04</v>
      </c>
      <c r="D665">
        <v>2.5000000000000001E-2</v>
      </c>
      <c r="E665">
        <v>7740</v>
      </c>
      <c r="F665">
        <v>5490</v>
      </c>
      <c r="G665">
        <v>7740</v>
      </c>
      <c r="H665">
        <v>5140</v>
      </c>
    </row>
    <row r="666" spans="1:8" x14ac:dyDescent="0.2">
      <c r="A666">
        <v>1964</v>
      </c>
      <c r="B666">
        <v>67500</v>
      </c>
      <c r="C666">
        <v>0.04</v>
      </c>
      <c r="D666">
        <v>2.5000000000000001E-2</v>
      </c>
      <c r="E666">
        <v>7940</v>
      </c>
      <c r="F666">
        <v>5700</v>
      </c>
      <c r="G666">
        <v>7940</v>
      </c>
      <c r="H666">
        <v>5350</v>
      </c>
    </row>
    <row r="667" spans="1:8" x14ac:dyDescent="0.2">
      <c r="A667">
        <v>1964</v>
      </c>
      <c r="B667">
        <v>72500</v>
      </c>
      <c r="C667">
        <v>0.04</v>
      </c>
      <c r="D667">
        <v>2.5000000000000001E-2</v>
      </c>
      <c r="E667">
        <v>8150</v>
      </c>
      <c r="F667">
        <v>5900</v>
      </c>
      <c r="G667">
        <v>8150</v>
      </c>
      <c r="H667">
        <v>5550</v>
      </c>
    </row>
    <row r="668" spans="1:8" x14ac:dyDescent="0.2">
      <c r="A668">
        <v>1964</v>
      </c>
      <c r="B668">
        <v>77500</v>
      </c>
      <c r="C668">
        <v>0.04</v>
      </c>
      <c r="D668">
        <v>2.5000000000000001E-2</v>
      </c>
      <c r="E668">
        <v>8360</v>
      </c>
      <c r="F668">
        <v>6110</v>
      </c>
      <c r="G668">
        <v>8360</v>
      </c>
      <c r="H668">
        <v>5760</v>
      </c>
    </row>
    <row r="669" spans="1:8" x14ac:dyDescent="0.2">
      <c r="A669">
        <v>1964</v>
      </c>
      <c r="B669">
        <v>82500</v>
      </c>
      <c r="C669">
        <v>0.04</v>
      </c>
      <c r="D669">
        <v>2.5000000000000001E-2</v>
      </c>
      <c r="E669">
        <v>8560</v>
      </c>
      <c r="F669">
        <v>6310</v>
      </c>
      <c r="G669">
        <v>8560</v>
      </c>
      <c r="H669">
        <v>5960</v>
      </c>
    </row>
    <row r="670" spans="1:8" x14ac:dyDescent="0.2">
      <c r="A670">
        <v>1964</v>
      </c>
      <c r="B670">
        <v>87500</v>
      </c>
      <c r="C670">
        <v>0.04</v>
      </c>
      <c r="D670">
        <v>2.5000000000000001E-2</v>
      </c>
      <c r="E670">
        <v>8770</v>
      </c>
      <c r="F670">
        <v>6520</v>
      </c>
      <c r="G670">
        <v>8770</v>
      </c>
      <c r="H670">
        <v>6170</v>
      </c>
    </row>
    <row r="671" spans="1:8" x14ac:dyDescent="0.2">
      <c r="A671">
        <v>1964</v>
      </c>
      <c r="B671">
        <v>92500</v>
      </c>
      <c r="C671">
        <v>0.04</v>
      </c>
      <c r="D671">
        <v>2.5000000000000001E-2</v>
      </c>
      <c r="E671">
        <v>8980</v>
      </c>
      <c r="F671">
        <v>6730</v>
      </c>
      <c r="G671">
        <v>8980</v>
      </c>
      <c r="H671">
        <v>6380</v>
      </c>
    </row>
    <row r="672" spans="1:8" x14ac:dyDescent="0.2">
      <c r="A672">
        <v>1964</v>
      </c>
      <c r="B672">
        <v>97500</v>
      </c>
      <c r="C672">
        <v>0.04</v>
      </c>
      <c r="D672">
        <v>2.5000000000000001E-2</v>
      </c>
      <c r="E672">
        <v>9180</v>
      </c>
      <c r="F672">
        <v>6930</v>
      </c>
      <c r="G672">
        <v>9180</v>
      </c>
      <c r="H672">
        <v>6580</v>
      </c>
    </row>
    <row r="673" spans="1:8" x14ac:dyDescent="0.2">
      <c r="A673">
        <v>1964</v>
      </c>
      <c r="B673">
        <v>102500</v>
      </c>
      <c r="C673">
        <v>0.04</v>
      </c>
      <c r="D673">
        <v>2.5000000000000001E-2</v>
      </c>
      <c r="E673">
        <v>9390</v>
      </c>
      <c r="F673">
        <v>7140</v>
      </c>
      <c r="G673">
        <v>9390</v>
      </c>
      <c r="H673">
        <v>6790</v>
      </c>
    </row>
    <row r="674" spans="1:8" x14ac:dyDescent="0.2">
      <c r="A674">
        <v>1964</v>
      </c>
      <c r="B674">
        <v>107500</v>
      </c>
      <c r="C674">
        <v>0.04</v>
      </c>
      <c r="D674">
        <v>2.5000000000000001E-2</v>
      </c>
      <c r="E674">
        <v>9590</v>
      </c>
      <c r="F674">
        <v>7340</v>
      </c>
      <c r="G674">
        <v>9590</v>
      </c>
      <c r="H674">
        <v>6990</v>
      </c>
    </row>
    <row r="675" spans="1:8" x14ac:dyDescent="0.2">
      <c r="A675">
        <v>1964</v>
      </c>
      <c r="B675">
        <v>112500</v>
      </c>
      <c r="C675">
        <v>0.04</v>
      </c>
      <c r="D675">
        <v>2.5000000000000001E-2</v>
      </c>
      <c r="E675">
        <v>9800</v>
      </c>
      <c r="F675">
        <v>7550</v>
      </c>
      <c r="G675">
        <v>9800</v>
      </c>
      <c r="H675">
        <v>7200</v>
      </c>
    </row>
    <row r="676" spans="1:8" x14ac:dyDescent="0.2">
      <c r="A676">
        <v>1964</v>
      </c>
      <c r="B676">
        <v>117500</v>
      </c>
      <c r="C676">
        <v>0.04</v>
      </c>
      <c r="D676">
        <v>2.5000000000000001E-2</v>
      </c>
      <c r="E676">
        <v>10010</v>
      </c>
      <c r="F676">
        <v>7760</v>
      </c>
      <c r="G676">
        <v>10010</v>
      </c>
      <c r="H676">
        <v>7410</v>
      </c>
    </row>
    <row r="677" spans="1:8" x14ac:dyDescent="0.2">
      <c r="A677">
        <v>1964</v>
      </c>
      <c r="B677">
        <v>122500</v>
      </c>
      <c r="C677">
        <v>0.04</v>
      </c>
      <c r="D677">
        <v>2.5000000000000001E-2</v>
      </c>
      <c r="E677">
        <v>10210</v>
      </c>
      <c r="F677">
        <v>7960</v>
      </c>
      <c r="G677">
        <v>10210</v>
      </c>
      <c r="H677">
        <v>7610</v>
      </c>
    </row>
    <row r="678" spans="1:8" x14ac:dyDescent="0.2">
      <c r="A678">
        <v>1964</v>
      </c>
      <c r="B678">
        <v>127500</v>
      </c>
      <c r="C678">
        <v>0.04</v>
      </c>
      <c r="D678">
        <v>2.5000000000000001E-2</v>
      </c>
      <c r="E678">
        <v>10420</v>
      </c>
      <c r="F678">
        <v>8170</v>
      </c>
      <c r="G678">
        <v>10420</v>
      </c>
      <c r="H678">
        <v>7820</v>
      </c>
    </row>
    <row r="679" spans="1:8" x14ac:dyDescent="0.2">
      <c r="A679">
        <v>1964</v>
      </c>
      <c r="B679">
        <v>132500</v>
      </c>
      <c r="C679">
        <v>0.04</v>
      </c>
      <c r="D679">
        <v>2.5000000000000001E-2</v>
      </c>
      <c r="E679">
        <v>10620</v>
      </c>
      <c r="F679">
        <v>8370</v>
      </c>
      <c r="G679">
        <v>10620</v>
      </c>
      <c r="H679">
        <v>8020</v>
      </c>
    </row>
    <row r="680" spans="1:8" x14ac:dyDescent="0.2">
      <c r="A680">
        <v>1964</v>
      </c>
      <c r="B680">
        <v>137500</v>
      </c>
      <c r="C680">
        <v>0.04</v>
      </c>
      <c r="D680">
        <v>2.5000000000000001E-2</v>
      </c>
      <c r="E680">
        <v>10830</v>
      </c>
      <c r="F680">
        <v>8580</v>
      </c>
      <c r="G680">
        <v>10830</v>
      </c>
      <c r="H680">
        <v>8230</v>
      </c>
    </row>
    <row r="681" spans="1:8" x14ac:dyDescent="0.2">
      <c r="A681">
        <v>1964</v>
      </c>
      <c r="B681">
        <v>142500</v>
      </c>
      <c r="C681">
        <v>0.04</v>
      </c>
      <c r="D681">
        <v>2.5000000000000001E-2</v>
      </c>
      <c r="E681">
        <v>11040</v>
      </c>
      <c r="F681">
        <v>8790</v>
      </c>
      <c r="G681">
        <v>11040</v>
      </c>
      <c r="H681">
        <v>8440</v>
      </c>
    </row>
    <row r="682" spans="1:8" x14ac:dyDescent="0.2">
      <c r="A682">
        <v>1964</v>
      </c>
      <c r="B682">
        <v>147500</v>
      </c>
      <c r="C682">
        <v>0.04</v>
      </c>
      <c r="D682">
        <v>2.5000000000000001E-2</v>
      </c>
      <c r="E682">
        <v>11240</v>
      </c>
      <c r="F682">
        <v>8990</v>
      </c>
      <c r="G682">
        <v>11240</v>
      </c>
      <c r="H682">
        <v>8640</v>
      </c>
    </row>
    <row r="683" spans="1:8" x14ac:dyDescent="0.2">
      <c r="A683">
        <v>1964</v>
      </c>
      <c r="B683">
        <v>200000</v>
      </c>
      <c r="C683">
        <v>0.04</v>
      </c>
      <c r="D683">
        <v>2.5000000000000001E-2</v>
      </c>
      <c r="E683">
        <v>13410</v>
      </c>
      <c r="F683">
        <v>11160</v>
      </c>
      <c r="G683">
        <v>13410</v>
      </c>
      <c r="H683">
        <v>10810</v>
      </c>
    </row>
    <row r="684" spans="1:8" x14ac:dyDescent="0.2">
      <c r="A684">
        <v>1964</v>
      </c>
      <c r="B684">
        <v>2500</v>
      </c>
      <c r="C684">
        <v>0.04</v>
      </c>
      <c r="D684">
        <v>2.8000000000000001E-2</v>
      </c>
      <c r="E684">
        <v>320</v>
      </c>
      <c r="F684">
        <v>280</v>
      </c>
      <c r="G684">
        <v>320</v>
      </c>
      <c r="H684">
        <v>240</v>
      </c>
    </row>
    <row r="685" spans="1:8" x14ac:dyDescent="0.2">
      <c r="A685">
        <v>1964</v>
      </c>
      <c r="B685">
        <v>7500</v>
      </c>
      <c r="C685">
        <v>0.04</v>
      </c>
      <c r="D685">
        <v>2.8000000000000001E-2</v>
      </c>
      <c r="E685">
        <v>970</v>
      </c>
      <c r="F685">
        <v>850</v>
      </c>
      <c r="G685">
        <v>970</v>
      </c>
      <c r="H685">
        <v>740</v>
      </c>
    </row>
    <row r="686" spans="1:8" x14ac:dyDescent="0.2">
      <c r="A686">
        <v>1964</v>
      </c>
      <c r="B686">
        <v>12500</v>
      </c>
      <c r="C686">
        <v>0.04</v>
      </c>
      <c r="D686">
        <v>2.8000000000000001E-2</v>
      </c>
      <c r="E686">
        <v>1630</v>
      </c>
      <c r="F686">
        <v>1430</v>
      </c>
      <c r="G686">
        <v>1630</v>
      </c>
      <c r="H686">
        <v>1240</v>
      </c>
    </row>
    <row r="687" spans="1:8" x14ac:dyDescent="0.2">
      <c r="A687">
        <v>1964</v>
      </c>
      <c r="B687">
        <v>17500</v>
      </c>
      <c r="C687">
        <v>0.04</v>
      </c>
      <c r="D687">
        <v>2.8000000000000001E-2</v>
      </c>
      <c r="E687">
        <v>2300</v>
      </c>
      <c r="F687">
        <v>2010</v>
      </c>
      <c r="G687">
        <v>2300</v>
      </c>
      <c r="H687">
        <v>1750</v>
      </c>
    </row>
    <row r="688" spans="1:8" x14ac:dyDescent="0.2">
      <c r="A688">
        <v>1964</v>
      </c>
      <c r="B688">
        <v>22500</v>
      </c>
      <c r="C688">
        <v>0.04</v>
      </c>
      <c r="D688">
        <v>2.8000000000000001E-2</v>
      </c>
      <c r="E688">
        <v>2950</v>
      </c>
      <c r="F688">
        <v>2580</v>
      </c>
      <c r="G688">
        <v>2950</v>
      </c>
      <c r="H688">
        <v>2240</v>
      </c>
    </row>
    <row r="689" spans="1:8" x14ac:dyDescent="0.2">
      <c r="A689">
        <v>1964</v>
      </c>
      <c r="B689">
        <v>27500</v>
      </c>
      <c r="C689">
        <v>0.04</v>
      </c>
      <c r="D689">
        <v>2.8000000000000001E-2</v>
      </c>
      <c r="E689">
        <v>3610</v>
      </c>
      <c r="F689">
        <v>3160</v>
      </c>
      <c r="G689">
        <v>3610</v>
      </c>
      <c r="H689">
        <v>2750</v>
      </c>
    </row>
    <row r="690" spans="1:8" x14ac:dyDescent="0.2">
      <c r="A690">
        <v>1964</v>
      </c>
      <c r="B690">
        <v>32500</v>
      </c>
      <c r="C690">
        <v>0.04</v>
      </c>
      <c r="D690">
        <v>2.8000000000000001E-2</v>
      </c>
      <c r="E690">
        <v>4260</v>
      </c>
      <c r="F690">
        <v>3730</v>
      </c>
      <c r="G690">
        <v>4260</v>
      </c>
      <c r="H690">
        <v>3250</v>
      </c>
    </row>
    <row r="691" spans="1:8" x14ac:dyDescent="0.2">
      <c r="A691">
        <v>1964</v>
      </c>
      <c r="B691">
        <v>37500</v>
      </c>
      <c r="C691">
        <v>0.04</v>
      </c>
      <c r="D691">
        <v>2.8000000000000001E-2</v>
      </c>
      <c r="E691">
        <v>4920</v>
      </c>
      <c r="F691">
        <v>4170</v>
      </c>
      <c r="G691">
        <v>4920</v>
      </c>
      <c r="H691">
        <v>3640</v>
      </c>
    </row>
    <row r="692" spans="1:8" x14ac:dyDescent="0.2">
      <c r="A692">
        <v>1964</v>
      </c>
      <c r="B692">
        <v>42500</v>
      </c>
      <c r="C692">
        <v>0.04</v>
      </c>
      <c r="D692">
        <v>2.8000000000000001E-2</v>
      </c>
      <c r="E692">
        <v>5580</v>
      </c>
      <c r="F692">
        <v>4420</v>
      </c>
      <c r="G692">
        <v>5580</v>
      </c>
      <c r="H692">
        <v>3890</v>
      </c>
    </row>
    <row r="693" spans="1:8" x14ac:dyDescent="0.2">
      <c r="A693">
        <v>1964</v>
      </c>
      <c r="B693">
        <v>47500</v>
      </c>
      <c r="C693">
        <v>0.04</v>
      </c>
      <c r="D693">
        <v>2.8000000000000001E-2</v>
      </c>
      <c r="E693">
        <v>6240</v>
      </c>
      <c r="F693">
        <v>4670</v>
      </c>
      <c r="G693">
        <v>6240</v>
      </c>
      <c r="H693">
        <v>4140</v>
      </c>
    </row>
    <row r="694" spans="1:8" x14ac:dyDescent="0.2">
      <c r="A694">
        <v>1964</v>
      </c>
      <c r="B694">
        <v>52500</v>
      </c>
      <c r="C694">
        <v>0.04</v>
      </c>
      <c r="D694">
        <v>2.8000000000000001E-2</v>
      </c>
      <c r="E694">
        <v>6900</v>
      </c>
      <c r="F694">
        <v>4920</v>
      </c>
      <c r="G694">
        <v>6900</v>
      </c>
      <c r="H694">
        <v>4390</v>
      </c>
    </row>
    <row r="695" spans="1:8" x14ac:dyDescent="0.2">
      <c r="A695">
        <v>1964</v>
      </c>
      <c r="B695">
        <v>57500</v>
      </c>
      <c r="C695">
        <v>0.04</v>
      </c>
      <c r="D695">
        <v>2.8000000000000001E-2</v>
      </c>
      <c r="E695">
        <v>7450</v>
      </c>
      <c r="F695">
        <v>5150</v>
      </c>
      <c r="G695">
        <v>7450</v>
      </c>
      <c r="H695">
        <v>4620</v>
      </c>
    </row>
    <row r="696" spans="1:8" x14ac:dyDescent="0.2">
      <c r="A696">
        <v>1964</v>
      </c>
      <c r="B696">
        <v>62500</v>
      </c>
      <c r="C696">
        <v>0.04</v>
      </c>
      <c r="D696">
        <v>2.8000000000000001E-2</v>
      </c>
      <c r="E696">
        <v>7700</v>
      </c>
      <c r="F696">
        <v>5380</v>
      </c>
      <c r="G696">
        <v>7700</v>
      </c>
      <c r="H696">
        <v>4850</v>
      </c>
    </row>
    <row r="697" spans="1:8" x14ac:dyDescent="0.2">
      <c r="A697">
        <v>1964</v>
      </c>
      <c r="B697">
        <v>67500</v>
      </c>
      <c r="C697">
        <v>0.04</v>
      </c>
      <c r="D697">
        <v>2.8000000000000001E-2</v>
      </c>
      <c r="E697">
        <v>7900</v>
      </c>
      <c r="F697">
        <v>5580</v>
      </c>
      <c r="G697">
        <v>7900</v>
      </c>
      <c r="H697">
        <v>5050</v>
      </c>
    </row>
    <row r="698" spans="1:8" x14ac:dyDescent="0.2">
      <c r="A698">
        <v>1964</v>
      </c>
      <c r="B698">
        <v>72500</v>
      </c>
      <c r="C698">
        <v>0.04</v>
      </c>
      <c r="D698">
        <v>2.8000000000000001E-2</v>
      </c>
      <c r="E698">
        <v>8100</v>
      </c>
      <c r="F698">
        <v>5780</v>
      </c>
      <c r="G698">
        <v>8100</v>
      </c>
      <c r="H698">
        <v>5250</v>
      </c>
    </row>
    <row r="699" spans="1:8" x14ac:dyDescent="0.2">
      <c r="A699">
        <v>1964</v>
      </c>
      <c r="B699">
        <v>77500</v>
      </c>
      <c r="C699">
        <v>0.04</v>
      </c>
      <c r="D699">
        <v>2.8000000000000001E-2</v>
      </c>
      <c r="E699">
        <v>8300</v>
      </c>
      <c r="F699">
        <v>5980</v>
      </c>
      <c r="G699">
        <v>8300</v>
      </c>
      <c r="H699">
        <v>5450</v>
      </c>
    </row>
    <row r="700" spans="1:8" x14ac:dyDescent="0.2">
      <c r="A700">
        <v>1964</v>
      </c>
      <c r="B700">
        <v>82500</v>
      </c>
      <c r="C700">
        <v>0.04</v>
      </c>
      <c r="D700">
        <v>2.8000000000000001E-2</v>
      </c>
      <c r="E700">
        <v>8500</v>
      </c>
      <c r="F700">
        <v>6180</v>
      </c>
      <c r="G700">
        <v>8500</v>
      </c>
      <c r="H700">
        <v>5650</v>
      </c>
    </row>
    <row r="701" spans="1:8" x14ac:dyDescent="0.2">
      <c r="A701">
        <v>1964</v>
      </c>
      <c r="B701">
        <v>87500</v>
      </c>
      <c r="C701">
        <v>0.04</v>
      </c>
      <c r="D701">
        <v>2.8000000000000001E-2</v>
      </c>
      <c r="E701">
        <v>8700</v>
      </c>
      <c r="F701">
        <v>6380</v>
      </c>
      <c r="G701">
        <v>8700</v>
      </c>
      <c r="H701">
        <v>5850</v>
      </c>
    </row>
    <row r="702" spans="1:8" x14ac:dyDescent="0.2">
      <c r="A702">
        <v>1964</v>
      </c>
      <c r="B702">
        <v>92500</v>
      </c>
      <c r="C702">
        <v>0.04</v>
      </c>
      <c r="D702">
        <v>2.8000000000000001E-2</v>
      </c>
      <c r="E702">
        <v>8900</v>
      </c>
      <c r="F702">
        <v>6580</v>
      </c>
      <c r="G702">
        <v>8900</v>
      </c>
      <c r="H702">
        <v>6050</v>
      </c>
    </row>
    <row r="703" spans="1:8" x14ac:dyDescent="0.2">
      <c r="A703">
        <v>1964</v>
      </c>
      <c r="B703">
        <v>97500</v>
      </c>
      <c r="C703">
        <v>0.04</v>
      </c>
      <c r="D703">
        <v>2.8000000000000001E-2</v>
      </c>
      <c r="E703">
        <v>9100</v>
      </c>
      <c r="F703">
        <v>6780</v>
      </c>
      <c r="G703">
        <v>9100</v>
      </c>
      <c r="H703">
        <v>6250</v>
      </c>
    </row>
    <row r="704" spans="1:8" x14ac:dyDescent="0.2">
      <c r="A704">
        <v>1964</v>
      </c>
      <c r="B704">
        <v>102500</v>
      </c>
      <c r="C704">
        <v>0.04</v>
      </c>
      <c r="D704">
        <v>2.8000000000000001E-2</v>
      </c>
      <c r="E704">
        <v>9300</v>
      </c>
      <c r="F704">
        <v>6980</v>
      </c>
      <c r="G704">
        <v>9300</v>
      </c>
      <c r="H704">
        <v>6450</v>
      </c>
    </row>
    <row r="705" spans="1:8" x14ac:dyDescent="0.2">
      <c r="A705">
        <v>1964</v>
      </c>
      <c r="B705">
        <v>107500</v>
      </c>
      <c r="C705">
        <v>0.04</v>
      </c>
      <c r="D705">
        <v>2.8000000000000001E-2</v>
      </c>
      <c r="E705">
        <v>9500</v>
      </c>
      <c r="F705">
        <v>7180</v>
      </c>
      <c r="G705">
        <v>9500</v>
      </c>
      <c r="H705">
        <v>6650</v>
      </c>
    </row>
    <row r="706" spans="1:8" x14ac:dyDescent="0.2">
      <c r="A706">
        <v>1964</v>
      </c>
      <c r="B706">
        <v>112500</v>
      </c>
      <c r="C706">
        <v>0.04</v>
      </c>
      <c r="D706">
        <v>2.8000000000000001E-2</v>
      </c>
      <c r="E706">
        <v>9710</v>
      </c>
      <c r="F706">
        <v>7390</v>
      </c>
      <c r="G706">
        <v>9710</v>
      </c>
      <c r="H706">
        <v>6860</v>
      </c>
    </row>
    <row r="707" spans="1:8" x14ac:dyDescent="0.2">
      <c r="A707">
        <v>1964</v>
      </c>
      <c r="B707">
        <v>117500</v>
      </c>
      <c r="C707">
        <v>0.04</v>
      </c>
      <c r="D707">
        <v>2.8000000000000001E-2</v>
      </c>
      <c r="E707">
        <v>9910</v>
      </c>
      <c r="F707">
        <v>7590</v>
      </c>
      <c r="G707">
        <v>9910</v>
      </c>
      <c r="H707">
        <v>7060</v>
      </c>
    </row>
    <row r="708" spans="1:8" x14ac:dyDescent="0.2">
      <c r="A708">
        <v>1964</v>
      </c>
      <c r="B708">
        <v>122500</v>
      </c>
      <c r="C708">
        <v>0.04</v>
      </c>
      <c r="D708">
        <v>2.8000000000000001E-2</v>
      </c>
      <c r="E708">
        <v>10110</v>
      </c>
      <c r="F708">
        <v>7790</v>
      </c>
      <c r="G708">
        <v>10110</v>
      </c>
      <c r="H708">
        <v>7260</v>
      </c>
    </row>
    <row r="709" spans="1:8" x14ac:dyDescent="0.2">
      <c r="A709">
        <v>1964</v>
      </c>
      <c r="B709">
        <v>127500</v>
      </c>
      <c r="C709">
        <v>0.04</v>
      </c>
      <c r="D709">
        <v>2.8000000000000001E-2</v>
      </c>
      <c r="E709">
        <v>10310</v>
      </c>
      <c r="F709">
        <v>7990</v>
      </c>
      <c r="G709">
        <v>10310</v>
      </c>
      <c r="H709">
        <v>7460</v>
      </c>
    </row>
    <row r="710" spans="1:8" x14ac:dyDescent="0.2">
      <c r="A710">
        <v>1964</v>
      </c>
      <c r="B710">
        <v>132500</v>
      </c>
      <c r="C710">
        <v>0.04</v>
      </c>
      <c r="D710">
        <v>2.8000000000000001E-2</v>
      </c>
      <c r="E710">
        <v>10510</v>
      </c>
      <c r="F710">
        <v>8190</v>
      </c>
      <c r="G710">
        <v>10510</v>
      </c>
      <c r="H710">
        <v>7660</v>
      </c>
    </row>
    <row r="711" spans="1:8" x14ac:dyDescent="0.2">
      <c r="A711">
        <v>1964</v>
      </c>
      <c r="B711">
        <v>137500</v>
      </c>
      <c r="C711">
        <v>0.04</v>
      </c>
      <c r="D711">
        <v>2.8000000000000001E-2</v>
      </c>
      <c r="E711">
        <v>10710</v>
      </c>
      <c r="F711">
        <v>8390</v>
      </c>
      <c r="G711">
        <v>10710</v>
      </c>
      <c r="H711">
        <v>7860</v>
      </c>
    </row>
    <row r="712" spans="1:8" x14ac:dyDescent="0.2">
      <c r="A712">
        <v>1964</v>
      </c>
      <c r="B712">
        <v>142500</v>
      </c>
      <c r="C712">
        <v>0.04</v>
      </c>
      <c r="D712">
        <v>2.8000000000000001E-2</v>
      </c>
      <c r="E712">
        <v>10910</v>
      </c>
      <c r="F712">
        <v>8590</v>
      </c>
      <c r="G712">
        <v>10910</v>
      </c>
      <c r="H712">
        <v>8060</v>
      </c>
    </row>
    <row r="713" spans="1:8" x14ac:dyDescent="0.2">
      <c r="A713">
        <v>1964</v>
      </c>
      <c r="B713">
        <v>147500</v>
      </c>
      <c r="C713">
        <v>0.04</v>
      </c>
      <c r="D713">
        <v>2.8000000000000001E-2</v>
      </c>
      <c r="E713">
        <v>11110</v>
      </c>
      <c r="F713">
        <v>8790</v>
      </c>
      <c r="G713">
        <v>11110</v>
      </c>
      <c r="H713">
        <v>8260</v>
      </c>
    </row>
    <row r="714" spans="1:8" x14ac:dyDescent="0.2">
      <c r="A714">
        <v>1964</v>
      </c>
      <c r="B714">
        <v>200000</v>
      </c>
      <c r="C714">
        <v>0.04</v>
      </c>
      <c r="D714">
        <v>2.8000000000000001E-2</v>
      </c>
      <c r="E714">
        <v>13220</v>
      </c>
      <c r="F714">
        <v>10900</v>
      </c>
      <c r="G714">
        <v>13220</v>
      </c>
      <c r="H714">
        <v>10370</v>
      </c>
    </row>
    <row r="715" spans="1:8" x14ac:dyDescent="0.2">
      <c r="A715">
        <v>1964</v>
      </c>
      <c r="B715">
        <v>2500</v>
      </c>
      <c r="C715">
        <v>0.04</v>
      </c>
      <c r="D715">
        <v>0.03</v>
      </c>
      <c r="E715">
        <v>320</v>
      </c>
      <c r="F715">
        <v>280</v>
      </c>
      <c r="G715">
        <v>320</v>
      </c>
      <c r="H715">
        <v>230</v>
      </c>
    </row>
    <row r="716" spans="1:8" x14ac:dyDescent="0.2">
      <c r="A716">
        <v>1964</v>
      </c>
      <c r="B716">
        <v>7500</v>
      </c>
      <c r="C716">
        <v>0.04</v>
      </c>
      <c r="D716">
        <v>0.03</v>
      </c>
      <c r="E716">
        <v>960</v>
      </c>
      <c r="F716">
        <v>840</v>
      </c>
      <c r="G716">
        <v>960</v>
      </c>
      <c r="H716">
        <v>700</v>
      </c>
    </row>
    <row r="717" spans="1:8" x14ac:dyDescent="0.2">
      <c r="A717">
        <v>1964</v>
      </c>
      <c r="B717">
        <v>12500</v>
      </c>
      <c r="C717">
        <v>0.04</v>
      </c>
      <c r="D717">
        <v>0.03</v>
      </c>
      <c r="E717">
        <v>1620</v>
      </c>
      <c r="F717">
        <v>1410</v>
      </c>
      <c r="G717">
        <v>1620</v>
      </c>
      <c r="H717">
        <v>1180</v>
      </c>
    </row>
    <row r="718" spans="1:8" x14ac:dyDescent="0.2">
      <c r="A718">
        <v>1964</v>
      </c>
      <c r="B718">
        <v>17500</v>
      </c>
      <c r="C718">
        <v>0.04</v>
      </c>
      <c r="D718">
        <v>0.03</v>
      </c>
      <c r="E718">
        <v>2270</v>
      </c>
      <c r="F718">
        <v>1970</v>
      </c>
      <c r="G718">
        <v>2270</v>
      </c>
      <c r="H718">
        <v>1650</v>
      </c>
    </row>
    <row r="719" spans="1:8" x14ac:dyDescent="0.2">
      <c r="A719">
        <v>1964</v>
      </c>
      <c r="B719">
        <v>22500</v>
      </c>
      <c r="C719">
        <v>0.04</v>
      </c>
      <c r="D719">
        <v>0.03</v>
      </c>
      <c r="E719">
        <v>2920</v>
      </c>
      <c r="F719">
        <v>2540</v>
      </c>
      <c r="G719">
        <v>2920</v>
      </c>
      <c r="H719">
        <v>2140</v>
      </c>
    </row>
    <row r="720" spans="1:8" x14ac:dyDescent="0.2">
      <c r="A720">
        <v>1964</v>
      </c>
      <c r="B720">
        <v>27500</v>
      </c>
      <c r="C720">
        <v>0.04</v>
      </c>
      <c r="D720">
        <v>0.03</v>
      </c>
      <c r="E720">
        <v>3580</v>
      </c>
      <c r="F720">
        <v>3110</v>
      </c>
      <c r="G720">
        <v>3580</v>
      </c>
      <c r="H720">
        <v>2620</v>
      </c>
    </row>
    <row r="721" spans="1:8" x14ac:dyDescent="0.2">
      <c r="A721">
        <v>1964</v>
      </c>
      <c r="B721">
        <v>32500</v>
      </c>
      <c r="C721">
        <v>0.04</v>
      </c>
      <c r="D721">
        <v>0.03</v>
      </c>
      <c r="E721">
        <v>4220</v>
      </c>
      <c r="F721">
        <v>3670</v>
      </c>
      <c r="G721">
        <v>4220</v>
      </c>
      <c r="H721">
        <v>3090</v>
      </c>
    </row>
    <row r="722" spans="1:8" x14ac:dyDescent="0.2">
      <c r="A722">
        <v>1964</v>
      </c>
      <c r="B722">
        <v>37500</v>
      </c>
      <c r="C722">
        <v>0.04</v>
      </c>
      <c r="D722">
        <v>0.03</v>
      </c>
      <c r="E722">
        <v>4880</v>
      </c>
      <c r="F722">
        <v>4110</v>
      </c>
      <c r="G722">
        <v>4880</v>
      </c>
      <c r="H722">
        <v>3470</v>
      </c>
    </row>
    <row r="723" spans="1:8" x14ac:dyDescent="0.2">
      <c r="A723">
        <v>1964</v>
      </c>
      <c r="B723">
        <v>42500</v>
      </c>
      <c r="C723">
        <v>0.04</v>
      </c>
      <c r="D723">
        <v>0.03</v>
      </c>
      <c r="E723">
        <v>5530</v>
      </c>
      <c r="F723">
        <v>4350</v>
      </c>
      <c r="G723">
        <v>5530</v>
      </c>
      <c r="H723">
        <v>3710</v>
      </c>
    </row>
    <row r="724" spans="1:8" x14ac:dyDescent="0.2">
      <c r="A724">
        <v>1964</v>
      </c>
      <c r="B724">
        <v>47500</v>
      </c>
      <c r="C724">
        <v>0.04</v>
      </c>
      <c r="D724">
        <v>0.03</v>
      </c>
      <c r="E724">
        <v>6180</v>
      </c>
      <c r="F724">
        <v>4600</v>
      </c>
      <c r="G724">
        <v>6180</v>
      </c>
      <c r="H724">
        <v>3960</v>
      </c>
    </row>
    <row r="725" spans="1:8" x14ac:dyDescent="0.2">
      <c r="A725">
        <v>1964</v>
      </c>
      <c r="B725">
        <v>52500</v>
      </c>
      <c r="C725">
        <v>0.04</v>
      </c>
      <c r="D725">
        <v>0.03</v>
      </c>
      <c r="E725">
        <v>6830</v>
      </c>
      <c r="F725">
        <v>4840</v>
      </c>
      <c r="G725">
        <v>6830</v>
      </c>
      <c r="H725">
        <v>4200</v>
      </c>
    </row>
    <row r="726" spans="1:8" x14ac:dyDescent="0.2">
      <c r="A726">
        <v>1964</v>
      </c>
      <c r="B726">
        <v>57500</v>
      </c>
      <c r="C726">
        <v>0.04</v>
      </c>
      <c r="D726">
        <v>0.03</v>
      </c>
      <c r="E726">
        <v>7410</v>
      </c>
      <c r="F726">
        <v>5080</v>
      </c>
      <c r="G726">
        <v>7410</v>
      </c>
      <c r="H726">
        <v>4440</v>
      </c>
    </row>
    <row r="727" spans="1:8" x14ac:dyDescent="0.2">
      <c r="A727">
        <v>1964</v>
      </c>
      <c r="B727">
        <v>62500</v>
      </c>
      <c r="C727">
        <v>0.04</v>
      </c>
      <c r="D727">
        <v>0.03</v>
      </c>
      <c r="E727">
        <v>7660</v>
      </c>
      <c r="F727">
        <v>5300</v>
      </c>
      <c r="G727">
        <v>7660</v>
      </c>
      <c r="H727">
        <v>4660</v>
      </c>
    </row>
    <row r="728" spans="1:8" x14ac:dyDescent="0.2">
      <c r="A728">
        <v>1964</v>
      </c>
      <c r="B728">
        <v>67500</v>
      </c>
      <c r="C728">
        <v>0.04</v>
      </c>
      <c r="D728">
        <v>0.03</v>
      </c>
      <c r="E728">
        <v>7860</v>
      </c>
      <c r="F728">
        <v>5500</v>
      </c>
      <c r="G728">
        <v>7860</v>
      </c>
      <c r="H728">
        <v>4860</v>
      </c>
    </row>
    <row r="729" spans="1:8" x14ac:dyDescent="0.2">
      <c r="A729">
        <v>1964</v>
      </c>
      <c r="B729">
        <v>72500</v>
      </c>
      <c r="C729">
        <v>0.04</v>
      </c>
      <c r="D729">
        <v>0.03</v>
      </c>
      <c r="E729">
        <v>8060</v>
      </c>
      <c r="F729">
        <v>5690</v>
      </c>
      <c r="G729">
        <v>8060</v>
      </c>
      <c r="H729">
        <v>5050</v>
      </c>
    </row>
    <row r="730" spans="1:8" x14ac:dyDescent="0.2">
      <c r="A730">
        <v>1964</v>
      </c>
      <c r="B730">
        <v>77500</v>
      </c>
      <c r="C730">
        <v>0.04</v>
      </c>
      <c r="D730">
        <v>0.03</v>
      </c>
      <c r="E730">
        <v>8260</v>
      </c>
      <c r="F730">
        <v>5890</v>
      </c>
      <c r="G730">
        <v>8260</v>
      </c>
      <c r="H730">
        <v>5250</v>
      </c>
    </row>
    <row r="731" spans="1:8" x14ac:dyDescent="0.2">
      <c r="A731">
        <v>1964</v>
      </c>
      <c r="B731">
        <v>82500</v>
      </c>
      <c r="C731">
        <v>0.04</v>
      </c>
      <c r="D731">
        <v>0.03</v>
      </c>
      <c r="E731">
        <v>8450</v>
      </c>
      <c r="F731">
        <v>6090</v>
      </c>
      <c r="G731">
        <v>8450</v>
      </c>
      <c r="H731">
        <v>5450</v>
      </c>
    </row>
    <row r="732" spans="1:8" x14ac:dyDescent="0.2">
      <c r="A732">
        <v>1964</v>
      </c>
      <c r="B732">
        <v>87500</v>
      </c>
      <c r="C732">
        <v>0.04</v>
      </c>
      <c r="D732">
        <v>0.03</v>
      </c>
      <c r="E732">
        <v>8650</v>
      </c>
      <c r="F732">
        <v>6290</v>
      </c>
      <c r="G732">
        <v>8650</v>
      </c>
      <c r="H732">
        <v>5650</v>
      </c>
    </row>
    <row r="733" spans="1:8" x14ac:dyDescent="0.2">
      <c r="A733">
        <v>1964</v>
      </c>
      <c r="B733">
        <v>92500</v>
      </c>
      <c r="C733">
        <v>0.04</v>
      </c>
      <c r="D733">
        <v>0.03</v>
      </c>
      <c r="E733">
        <v>8850</v>
      </c>
      <c r="F733">
        <v>6490</v>
      </c>
      <c r="G733">
        <v>8850</v>
      </c>
      <c r="H733">
        <v>5850</v>
      </c>
    </row>
    <row r="734" spans="1:8" x14ac:dyDescent="0.2">
      <c r="A734">
        <v>1964</v>
      </c>
      <c r="B734">
        <v>97500</v>
      </c>
      <c r="C734">
        <v>0.04</v>
      </c>
      <c r="D734">
        <v>0.03</v>
      </c>
      <c r="E734">
        <v>9050</v>
      </c>
      <c r="F734">
        <v>6680</v>
      </c>
      <c r="G734">
        <v>9050</v>
      </c>
      <c r="H734">
        <v>6040</v>
      </c>
    </row>
    <row r="735" spans="1:8" x14ac:dyDescent="0.2">
      <c r="A735">
        <v>1964</v>
      </c>
      <c r="B735">
        <v>102500</v>
      </c>
      <c r="C735">
        <v>0.04</v>
      </c>
      <c r="D735">
        <v>0.03</v>
      </c>
      <c r="E735">
        <v>9240</v>
      </c>
      <c r="F735">
        <v>6880</v>
      </c>
      <c r="G735">
        <v>9240</v>
      </c>
      <c r="H735">
        <v>6240</v>
      </c>
    </row>
    <row r="736" spans="1:8" x14ac:dyDescent="0.2">
      <c r="A736">
        <v>1964</v>
      </c>
      <c r="B736">
        <v>107500</v>
      </c>
      <c r="C736">
        <v>0.04</v>
      </c>
      <c r="D736">
        <v>0.03</v>
      </c>
      <c r="E736">
        <v>9440</v>
      </c>
      <c r="F736">
        <v>7080</v>
      </c>
      <c r="G736">
        <v>9440</v>
      </c>
      <c r="H736">
        <v>6440</v>
      </c>
    </row>
    <row r="737" spans="1:8" x14ac:dyDescent="0.2">
      <c r="A737">
        <v>1964</v>
      </c>
      <c r="B737">
        <v>112500</v>
      </c>
      <c r="C737">
        <v>0.04</v>
      </c>
      <c r="D737">
        <v>0.03</v>
      </c>
      <c r="E737">
        <v>9640</v>
      </c>
      <c r="F737">
        <v>7280</v>
      </c>
      <c r="G737">
        <v>9640</v>
      </c>
      <c r="H737">
        <v>6640</v>
      </c>
    </row>
    <row r="738" spans="1:8" x14ac:dyDescent="0.2">
      <c r="A738">
        <v>1964</v>
      </c>
      <c r="B738">
        <v>117500</v>
      </c>
      <c r="C738">
        <v>0.04</v>
      </c>
      <c r="D738">
        <v>0.03</v>
      </c>
      <c r="E738">
        <v>9840</v>
      </c>
      <c r="F738">
        <v>7470</v>
      </c>
      <c r="G738">
        <v>9840</v>
      </c>
      <c r="H738">
        <v>6830</v>
      </c>
    </row>
    <row r="739" spans="1:8" x14ac:dyDescent="0.2">
      <c r="A739">
        <v>1964</v>
      </c>
      <c r="B739">
        <v>122500</v>
      </c>
      <c r="C739">
        <v>0.04</v>
      </c>
      <c r="D739">
        <v>0.03</v>
      </c>
      <c r="E739">
        <v>10040</v>
      </c>
      <c r="F739">
        <v>7670</v>
      </c>
      <c r="G739">
        <v>10040</v>
      </c>
      <c r="H739">
        <v>7030</v>
      </c>
    </row>
    <row r="740" spans="1:8" x14ac:dyDescent="0.2">
      <c r="A740">
        <v>1964</v>
      </c>
      <c r="B740">
        <v>127500</v>
      </c>
      <c r="C740">
        <v>0.04</v>
      </c>
      <c r="D740">
        <v>0.03</v>
      </c>
      <c r="E740">
        <v>10230</v>
      </c>
      <c r="F740">
        <v>7870</v>
      </c>
      <c r="G740">
        <v>10230</v>
      </c>
      <c r="H740">
        <v>7230</v>
      </c>
    </row>
    <row r="741" spans="1:8" x14ac:dyDescent="0.2">
      <c r="A741">
        <v>1964</v>
      </c>
      <c r="B741">
        <v>132500</v>
      </c>
      <c r="C741">
        <v>0.04</v>
      </c>
      <c r="D741">
        <v>0.03</v>
      </c>
      <c r="E741">
        <v>10430</v>
      </c>
      <c r="F741">
        <v>8070</v>
      </c>
      <c r="G741">
        <v>10430</v>
      </c>
      <c r="H741">
        <v>7430</v>
      </c>
    </row>
    <row r="742" spans="1:8" x14ac:dyDescent="0.2">
      <c r="A742">
        <v>1964</v>
      </c>
      <c r="B742">
        <v>137500</v>
      </c>
      <c r="C742">
        <v>0.04</v>
      </c>
      <c r="D742">
        <v>0.03</v>
      </c>
      <c r="E742">
        <v>10630</v>
      </c>
      <c r="F742">
        <v>8270</v>
      </c>
      <c r="G742">
        <v>10630</v>
      </c>
      <c r="H742">
        <v>7630</v>
      </c>
    </row>
    <row r="743" spans="1:8" x14ac:dyDescent="0.2">
      <c r="A743">
        <v>1964</v>
      </c>
      <c r="B743">
        <v>142500</v>
      </c>
      <c r="C743">
        <v>0.04</v>
      </c>
      <c r="D743">
        <v>0.03</v>
      </c>
      <c r="E743">
        <v>10830</v>
      </c>
      <c r="F743">
        <v>8460</v>
      </c>
      <c r="G743">
        <v>10830</v>
      </c>
      <c r="H743">
        <v>7820</v>
      </c>
    </row>
    <row r="744" spans="1:8" x14ac:dyDescent="0.2">
      <c r="A744">
        <v>1964</v>
      </c>
      <c r="B744">
        <v>147500</v>
      </c>
      <c r="C744">
        <v>0.04</v>
      </c>
      <c r="D744">
        <v>0.03</v>
      </c>
      <c r="E744">
        <v>11020</v>
      </c>
      <c r="F744">
        <v>8660</v>
      </c>
      <c r="G744">
        <v>11020</v>
      </c>
      <c r="H744">
        <v>8020</v>
      </c>
    </row>
    <row r="745" spans="1:8" x14ac:dyDescent="0.2">
      <c r="A745">
        <v>1964</v>
      </c>
      <c r="B745">
        <v>200000</v>
      </c>
      <c r="C745">
        <v>0.04</v>
      </c>
      <c r="D745">
        <v>0.03</v>
      </c>
      <c r="E745">
        <v>13100</v>
      </c>
      <c r="F745">
        <v>10740</v>
      </c>
      <c r="G745">
        <v>13100</v>
      </c>
      <c r="H745">
        <v>10100</v>
      </c>
    </row>
    <row r="746" spans="1:8" x14ac:dyDescent="0.2">
      <c r="A746">
        <v>1959</v>
      </c>
      <c r="B746">
        <v>2500</v>
      </c>
      <c r="C746">
        <v>0.04</v>
      </c>
      <c r="D746">
        <v>2.5000000000000001E-2</v>
      </c>
      <c r="E746">
        <v>140</v>
      </c>
      <c r="F746">
        <v>130</v>
      </c>
      <c r="G746">
        <v>140</v>
      </c>
      <c r="H746">
        <v>120</v>
      </c>
    </row>
    <row r="747" spans="1:8" x14ac:dyDescent="0.2">
      <c r="A747">
        <v>1959</v>
      </c>
      <c r="B747">
        <v>7500</v>
      </c>
      <c r="C747">
        <v>0.04</v>
      </c>
      <c r="D747">
        <v>2.5000000000000001E-2</v>
      </c>
      <c r="E747">
        <v>440</v>
      </c>
      <c r="F747">
        <v>400</v>
      </c>
      <c r="G747">
        <v>440</v>
      </c>
      <c r="H747">
        <v>370</v>
      </c>
    </row>
    <row r="748" spans="1:8" x14ac:dyDescent="0.2">
      <c r="A748">
        <v>1959</v>
      </c>
      <c r="B748">
        <v>12500</v>
      </c>
      <c r="C748">
        <v>0.04</v>
      </c>
      <c r="D748">
        <v>2.5000000000000001E-2</v>
      </c>
      <c r="E748">
        <v>750</v>
      </c>
      <c r="F748">
        <v>680</v>
      </c>
      <c r="G748">
        <v>750</v>
      </c>
      <c r="H748">
        <v>630</v>
      </c>
    </row>
    <row r="749" spans="1:8" x14ac:dyDescent="0.2">
      <c r="A749">
        <v>1959</v>
      </c>
      <c r="B749">
        <v>17500</v>
      </c>
      <c r="C749">
        <v>0.04</v>
      </c>
      <c r="D749">
        <v>2.5000000000000001E-2</v>
      </c>
      <c r="E749">
        <v>1060</v>
      </c>
      <c r="F749">
        <v>960</v>
      </c>
      <c r="G749">
        <v>1060</v>
      </c>
      <c r="H749">
        <v>890</v>
      </c>
    </row>
    <row r="750" spans="1:8" x14ac:dyDescent="0.2">
      <c r="A750">
        <v>1959</v>
      </c>
      <c r="B750">
        <v>22500</v>
      </c>
      <c r="C750">
        <v>0.04</v>
      </c>
      <c r="D750">
        <v>2.5000000000000001E-2</v>
      </c>
      <c r="E750">
        <v>1360</v>
      </c>
      <c r="F750">
        <v>1230</v>
      </c>
      <c r="G750">
        <v>1360</v>
      </c>
      <c r="H750">
        <v>1140</v>
      </c>
    </row>
    <row r="751" spans="1:8" x14ac:dyDescent="0.2">
      <c r="A751">
        <v>1959</v>
      </c>
      <c r="B751">
        <v>27500</v>
      </c>
      <c r="C751">
        <v>0.04</v>
      </c>
      <c r="D751">
        <v>2.5000000000000001E-2</v>
      </c>
      <c r="E751">
        <v>1670</v>
      </c>
      <c r="F751">
        <v>1510</v>
      </c>
      <c r="G751">
        <v>1670</v>
      </c>
      <c r="H751">
        <v>1400</v>
      </c>
    </row>
    <row r="752" spans="1:8" x14ac:dyDescent="0.2">
      <c r="A752">
        <v>1959</v>
      </c>
      <c r="B752">
        <v>32500</v>
      </c>
      <c r="C752">
        <v>0.04</v>
      </c>
      <c r="D752">
        <v>2.5000000000000001E-2</v>
      </c>
      <c r="E752">
        <v>1970</v>
      </c>
      <c r="F752">
        <v>1780</v>
      </c>
      <c r="G752">
        <v>1970</v>
      </c>
      <c r="H752">
        <v>1650</v>
      </c>
    </row>
    <row r="753" spans="1:8" x14ac:dyDescent="0.2">
      <c r="A753">
        <v>1959</v>
      </c>
      <c r="B753">
        <v>37500</v>
      </c>
      <c r="C753">
        <v>0.04</v>
      </c>
      <c r="D753">
        <v>2.5000000000000001E-2</v>
      </c>
      <c r="E753">
        <v>2280</v>
      </c>
      <c r="F753">
        <v>2050</v>
      </c>
      <c r="G753">
        <v>2280</v>
      </c>
      <c r="H753">
        <v>1900</v>
      </c>
    </row>
    <row r="754" spans="1:8" x14ac:dyDescent="0.2">
      <c r="A754">
        <v>1959</v>
      </c>
      <c r="B754">
        <v>42500</v>
      </c>
      <c r="C754">
        <v>0.04</v>
      </c>
      <c r="D754">
        <v>2.5000000000000001E-2</v>
      </c>
      <c r="E754">
        <v>2580</v>
      </c>
      <c r="F754">
        <v>2190</v>
      </c>
      <c r="G754">
        <v>2580</v>
      </c>
      <c r="H754">
        <v>2040</v>
      </c>
    </row>
    <row r="755" spans="1:8" x14ac:dyDescent="0.2">
      <c r="A755">
        <v>1959</v>
      </c>
      <c r="B755">
        <v>47500</v>
      </c>
      <c r="C755">
        <v>0.04</v>
      </c>
      <c r="D755">
        <v>2.5000000000000001E-2</v>
      </c>
      <c r="E755">
        <v>2890</v>
      </c>
      <c r="F755">
        <v>2330</v>
      </c>
      <c r="G755">
        <v>2890</v>
      </c>
      <c r="H755">
        <v>2180</v>
      </c>
    </row>
    <row r="756" spans="1:8" x14ac:dyDescent="0.2">
      <c r="A756">
        <v>1959</v>
      </c>
      <c r="B756">
        <v>52500</v>
      </c>
      <c r="C756">
        <v>0.04</v>
      </c>
      <c r="D756">
        <v>2.5000000000000001E-2</v>
      </c>
      <c r="E756">
        <v>3200</v>
      </c>
      <c r="F756">
        <v>2470</v>
      </c>
      <c r="G756">
        <v>3200</v>
      </c>
      <c r="H756">
        <v>2320</v>
      </c>
    </row>
    <row r="757" spans="1:8" x14ac:dyDescent="0.2">
      <c r="A757">
        <v>1959</v>
      </c>
      <c r="B757">
        <v>57500</v>
      </c>
      <c r="C757">
        <v>0.04</v>
      </c>
      <c r="D757">
        <v>2.5000000000000001E-2</v>
      </c>
      <c r="E757">
        <v>3490</v>
      </c>
      <c r="F757">
        <v>2600</v>
      </c>
      <c r="G757">
        <v>3490</v>
      </c>
      <c r="H757">
        <v>2450</v>
      </c>
    </row>
    <row r="758" spans="1:8" x14ac:dyDescent="0.2">
      <c r="A758">
        <v>1959</v>
      </c>
      <c r="B758">
        <v>62500</v>
      </c>
      <c r="C758">
        <v>0.04</v>
      </c>
      <c r="D758">
        <v>2.5000000000000001E-2</v>
      </c>
      <c r="E758">
        <v>3620</v>
      </c>
      <c r="F758">
        <v>2710</v>
      </c>
      <c r="G758">
        <v>3620</v>
      </c>
      <c r="H758">
        <v>2560</v>
      </c>
    </row>
    <row r="759" spans="1:8" x14ac:dyDescent="0.2">
      <c r="A759">
        <v>1959</v>
      </c>
      <c r="B759">
        <v>67500</v>
      </c>
      <c r="C759">
        <v>0.04</v>
      </c>
      <c r="D759">
        <v>2.5000000000000001E-2</v>
      </c>
      <c r="E759">
        <v>3710</v>
      </c>
      <c r="F759">
        <v>2810</v>
      </c>
      <c r="G759">
        <v>3710</v>
      </c>
      <c r="H759">
        <v>2660</v>
      </c>
    </row>
    <row r="760" spans="1:8" x14ac:dyDescent="0.2">
      <c r="A760">
        <v>1959</v>
      </c>
      <c r="B760">
        <v>72500</v>
      </c>
      <c r="C760">
        <v>0.04</v>
      </c>
      <c r="D760">
        <v>2.5000000000000001E-2</v>
      </c>
      <c r="E760">
        <v>3810</v>
      </c>
      <c r="F760">
        <v>2900</v>
      </c>
      <c r="G760">
        <v>3810</v>
      </c>
      <c r="H760">
        <v>2750</v>
      </c>
    </row>
    <row r="761" spans="1:8" x14ac:dyDescent="0.2">
      <c r="A761">
        <v>1959</v>
      </c>
      <c r="B761">
        <v>77500</v>
      </c>
      <c r="C761">
        <v>0.04</v>
      </c>
      <c r="D761">
        <v>2.5000000000000001E-2</v>
      </c>
      <c r="E761">
        <v>3900</v>
      </c>
      <c r="F761">
        <v>2990</v>
      </c>
      <c r="G761">
        <v>3900</v>
      </c>
      <c r="H761">
        <v>2840</v>
      </c>
    </row>
    <row r="762" spans="1:8" x14ac:dyDescent="0.2">
      <c r="A762">
        <v>1959</v>
      </c>
      <c r="B762">
        <v>82500</v>
      </c>
      <c r="C762">
        <v>0.04</v>
      </c>
      <c r="D762">
        <v>2.5000000000000001E-2</v>
      </c>
      <c r="E762">
        <v>3990</v>
      </c>
      <c r="F762">
        <v>3080</v>
      </c>
      <c r="G762">
        <v>3990</v>
      </c>
      <c r="H762">
        <v>2930</v>
      </c>
    </row>
    <row r="763" spans="1:8" x14ac:dyDescent="0.2">
      <c r="A763">
        <v>1959</v>
      </c>
      <c r="B763">
        <v>87500</v>
      </c>
      <c r="C763">
        <v>0.04</v>
      </c>
      <c r="D763">
        <v>2.5000000000000001E-2</v>
      </c>
      <c r="E763">
        <v>4080</v>
      </c>
      <c r="F763">
        <v>3170</v>
      </c>
      <c r="G763">
        <v>4080</v>
      </c>
      <c r="H763">
        <v>3020</v>
      </c>
    </row>
    <row r="764" spans="1:8" x14ac:dyDescent="0.2">
      <c r="A764">
        <v>1959</v>
      </c>
      <c r="B764">
        <v>92500</v>
      </c>
      <c r="C764">
        <v>0.04</v>
      </c>
      <c r="D764">
        <v>2.5000000000000001E-2</v>
      </c>
      <c r="E764">
        <v>4170</v>
      </c>
      <c r="F764">
        <v>3270</v>
      </c>
      <c r="G764">
        <v>4170</v>
      </c>
      <c r="H764">
        <v>3120</v>
      </c>
    </row>
    <row r="765" spans="1:8" x14ac:dyDescent="0.2">
      <c r="A765">
        <v>1959</v>
      </c>
      <c r="B765">
        <v>97500</v>
      </c>
      <c r="C765">
        <v>0.04</v>
      </c>
      <c r="D765">
        <v>2.5000000000000001E-2</v>
      </c>
      <c r="E765">
        <v>4270</v>
      </c>
      <c r="F765">
        <v>3360</v>
      </c>
      <c r="G765">
        <v>4270</v>
      </c>
      <c r="H765">
        <v>3210</v>
      </c>
    </row>
    <row r="766" spans="1:8" x14ac:dyDescent="0.2">
      <c r="A766">
        <v>1959</v>
      </c>
      <c r="B766">
        <v>102500</v>
      </c>
      <c r="C766">
        <v>0.04</v>
      </c>
      <c r="D766">
        <v>2.5000000000000001E-2</v>
      </c>
      <c r="E766">
        <v>4360</v>
      </c>
      <c r="F766">
        <v>3450</v>
      </c>
      <c r="G766">
        <v>4360</v>
      </c>
      <c r="H766">
        <v>3300</v>
      </c>
    </row>
    <row r="767" spans="1:8" x14ac:dyDescent="0.2">
      <c r="A767">
        <v>1959</v>
      </c>
      <c r="B767">
        <v>107500</v>
      </c>
      <c r="C767">
        <v>0.04</v>
      </c>
      <c r="D767">
        <v>2.5000000000000001E-2</v>
      </c>
      <c r="E767">
        <v>4450</v>
      </c>
      <c r="F767">
        <v>3540</v>
      </c>
      <c r="G767">
        <v>4450</v>
      </c>
      <c r="H767">
        <v>3390</v>
      </c>
    </row>
    <row r="768" spans="1:8" x14ac:dyDescent="0.2">
      <c r="A768">
        <v>1959</v>
      </c>
      <c r="B768">
        <v>112500</v>
      </c>
      <c r="C768">
        <v>0.04</v>
      </c>
      <c r="D768">
        <v>2.5000000000000001E-2</v>
      </c>
      <c r="E768">
        <v>4540</v>
      </c>
      <c r="F768">
        <v>3630</v>
      </c>
      <c r="G768">
        <v>4540</v>
      </c>
      <c r="H768">
        <v>3480</v>
      </c>
    </row>
    <row r="769" spans="1:8" x14ac:dyDescent="0.2">
      <c r="A769">
        <v>1959</v>
      </c>
      <c r="B769">
        <v>117500</v>
      </c>
      <c r="C769">
        <v>0.04</v>
      </c>
      <c r="D769">
        <v>2.5000000000000001E-2</v>
      </c>
      <c r="E769">
        <v>4630</v>
      </c>
      <c r="F769">
        <v>3730</v>
      </c>
      <c r="G769">
        <v>4630</v>
      </c>
      <c r="H769">
        <v>3580</v>
      </c>
    </row>
    <row r="770" spans="1:8" x14ac:dyDescent="0.2">
      <c r="A770">
        <v>1959</v>
      </c>
      <c r="B770">
        <v>122500</v>
      </c>
      <c r="C770">
        <v>0.04</v>
      </c>
      <c r="D770">
        <v>2.5000000000000001E-2</v>
      </c>
      <c r="E770">
        <v>4730</v>
      </c>
      <c r="F770">
        <v>3820</v>
      </c>
      <c r="G770">
        <v>4730</v>
      </c>
      <c r="H770">
        <v>3670</v>
      </c>
    </row>
    <row r="771" spans="1:8" x14ac:dyDescent="0.2">
      <c r="A771">
        <v>1959</v>
      </c>
      <c r="B771">
        <v>127500</v>
      </c>
      <c r="C771">
        <v>0.04</v>
      </c>
      <c r="D771">
        <v>2.5000000000000001E-2</v>
      </c>
      <c r="E771">
        <v>4820</v>
      </c>
      <c r="F771">
        <v>3910</v>
      </c>
      <c r="G771">
        <v>4820</v>
      </c>
      <c r="H771">
        <v>3760</v>
      </c>
    </row>
    <row r="772" spans="1:8" x14ac:dyDescent="0.2">
      <c r="A772">
        <v>1959</v>
      </c>
      <c r="B772">
        <v>132500</v>
      </c>
      <c r="C772">
        <v>0.04</v>
      </c>
      <c r="D772">
        <v>2.5000000000000001E-2</v>
      </c>
      <c r="E772">
        <v>4910</v>
      </c>
      <c r="F772">
        <v>4000</v>
      </c>
      <c r="G772">
        <v>4910</v>
      </c>
      <c r="H772">
        <v>3850</v>
      </c>
    </row>
    <row r="773" spans="1:8" x14ac:dyDescent="0.2">
      <c r="A773">
        <v>1959</v>
      </c>
      <c r="B773">
        <v>137500</v>
      </c>
      <c r="C773">
        <v>0.04</v>
      </c>
      <c r="D773">
        <v>2.5000000000000001E-2</v>
      </c>
      <c r="E773">
        <v>5000</v>
      </c>
      <c r="F773">
        <v>4090</v>
      </c>
      <c r="G773">
        <v>5000</v>
      </c>
      <c r="H773">
        <v>3940</v>
      </c>
    </row>
    <row r="774" spans="1:8" x14ac:dyDescent="0.2">
      <c r="A774">
        <v>1959</v>
      </c>
      <c r="B774">
        <v>142500</v>
      </c>
      <c r="C774">
        <v>0.04</v>
      </c>
      <c r="D774">
        <v>2.5000000000000001E-2</v>
      </c>
      <c r="E774">
        <v>5090</v>
      </c>
      <c r="F774">
        <v>4190</v>
      </c>
      <c r="G774">
        <v>5090</v>
      </c>
      <c r="H774">
        <v>4040</v>
      </c>
    </row>
    <row r="775" spans="1:8" x14ac:dyDescent="0.2">
      <c r="A775">
        <v>1959</v>
      </c>
      <c r="B775">
        <v>147500</v>
      </c>
      <c r="C775">
        <v>0.04</v>
      </c>
      <c r="D775">
        <v>2.5000000000000001E-2</v>
      </c>
      <c r="E775">
        <v>5190</v>
      </c>
      <c r="F775">
        <v>4280</v>
      </c>
      <c r="G775">
        <v>5190</v>
      </c>
      <c r="H775">
        <v>4130</v>
      </c>
    </row>
    <row r="776" spans="1:8" x14ac:dyDescent="0.2">
      <c r="A776">
        <v>1959</v>
      </c>
      <c r="B776">
        <v>200000</v>
      </c>
      <c r="C776">
        <v>0.04</v>
      </c>
      <c r="D776">
        <v>2.5000000000000001E-2</v>
      </c>
      <c r="E776">
        <v>6150</v>
      </c>
      <c r="F776">
        <v>5250</v>
      </c>
      <c r="G776">
        <v>6150</v>
      </c>
      <c r="H776">
        <v>5100</v>
      </c>
    </row>
    <row r="777" spans="1:8" x14ac:dyDescent="0.2">
      <c r="A777">
        <v>1959</v>
      </c>
      <c r="B777">
        <v>2500</v>
      </c>
      <c r="C777">
        <v>0.04</v>
      </c>
      <c r="D777">
        <v>2.8000000000000001E-2</v>
      </c>
      <c r="E777">
        <v>140</v>
      </c>
      <c r="F777">
        <v>130</v>
      </c>
      <c r="G777">
        <v>140</v>
      </c>
      <c r="H777">
        <v>110</v>
      </c>
    </row>
    <row r="778" spans="1:8" x14ac:dyDescent="0.2">
      <c r="A778">
        <v>1959</v>
      </c>
      <c r="B778">
        <v>7500</v>
      </c>
      <c r="C778">
        <v>0.04</v>
      </c>
      <c r="D778">
        <v>2.8000000000000001E-2</v>
      </c>
      <c r="E778">
        <v>440</v>
      </c>
      <c r="F778">
        <v>400</v>
      </c>
      <c r="G778">
        <v>440</v>
      </c>
      <c r="H778">
        <v>350</v>
      </c>
    </row>
    <row r="779" spans="1:8" x14ac:dyDescent="0.2">
      <c r="A779">
        <v>1959</v>
      </c>
      <c r="B779">
        <v>12500</v>
      </c>
      <c r="C779">
        <v>0.04</v>
      </c>
      <c r="D779">
        <v>2.8000000000000001E-2</v>
      </c>
      <c r="E779">
        <v>750</v>
      </c>
      <c r="F779">
        <v>680</v>
      </c>
      <c r="G779">
        <v>750</v>
      </c>
      <c r="H779">
        <v>600</v>
      </c>
    </row>
    <row r="780" spans="1:8" x14ac:dyDescent="0.2">
      <c r="A780">
        <v>1959</v>
      </c>
      <c r="B780">
        <v>17500</v>
      </c>
      <c r="C780">
        <v>0.04</v>
      </c>
      <c r="D780">
        <v>2.8000000000000001E-2</v>
      </c>
      <c r="E780">
        <v>1060</v>
      </c>
      <c r="F780">
        <v>950</v>
      </c>
      <c r="G780">
        <v>1060</v>
      </c>
      <c r="H780">
        <v>840</v>
      </c>
    </row>
    <row r="781" spans="1:8" x14ac:dyDescent="0.2">
      <c r="A781">
        <v>1959</v>
      </c>
      <c r="B781">
        <v>22500</v>
      </c>
      <c r="C781">
        <v>0.04</v>
      </c>
      <c r="D781">
        <v>2.8000000000000001E-2</v>
      </c>
      <c r="E781">
        <v>1350</v>
      </c>
      <c r="F781">
        <v>1220</v>
      </c>
      <c r="G781">
        <v>1350</v>
      </c>
      <c r="H781">
        <v>1080</v>
      </c>
    </row>
    <row r="782" spans="1:8" x14ac:dyDescent="0.2">
      <c r="A782">
        <v>1959</v>
      </c>
      <c r="B782">
        <v>27500</v>
      </c>
      <c r="C782">
        <v>0.04</v>
      </c>
      <c r="D782">
        <v>2.8000000000000001E-2</v>
      </c>
      <c r="E782">
        <v>1660</v>
      </c>
      <c r="F782">
        <v>1500</v>
      </c>
      <c r="G782">
        <v>1660</v>
      </c>
      <c r="H782">
        <v>1330</v>
      </c>
    </row>
    <row r="783" spans="1:8" x14ac:dyDescent="0.2">
      <c r="A783">
        <v>1959</v>
      </c>
      <c r="B783">
        <v>32500</v>
      </c>
      <c r="C783">
        <v>0.04</v>
      </c>
      <c r="D783">
        <v>2.8000000000000001E-2</v>
      </c>
      <c r="E783">
        <v>1960</v>
      </c>
      <c r="F783">
        <v>1770</v>
      </c>
      <c r="G783">
        <v>1960</v>
      </c>
      <c r="H783">
        <v>1570</v>
      </c>
    </row>
    <row r="784" spans="1:8" x14ac:dyDescent="0.2">
      <c r="A784">
        <v>1959</v>
      </c>
      <c r="B784">
        <v>37500</v>
      </c>
      <c r="C784">
        <v>0.04</v>
      </c>
      <c r="D784">
        <v>2.8000000000000001E-2</v>
      </c>
      <c r="E784">
        <v>2260</v>
      </c>
      <c r="F784">
        <v>2030</v>
      </c>
      <c r="G784">
        <v>2260</v>
      </c>
      <c r="H784">
        <v>1800</v>
      </c>
    </row>
    <row r="785" spans="1:8" x14ac:dyDescent="0.2">
      <c r="A785">
        <v>1959</v>
      </c>
      <c r="B785">
        <v>42500</v>
      </c>
      <c r="C785">
        <v>0.04</v>
      </c>
      <c r="D785">
        <v>2.8000000000000001E-2</v>
      </c>
      <c r="E785">
        <v>2560</v>
      </c>
      <c r="F785">
        <v>2180</v>
      </c>
      <c r="G785">
        <v>2560</v>
      </c>
      <c r="H785">
        <v>1950</v>
      </c>
    </row>
    <row r="786" spans="1:8" x14ac:dyDescent="0.2">
      <c r="A786">
        <v>1959</v>
      </c>
      <c r="B786">
        <v>47500</v>
      </c>
      <c r="C786">
        <v>0.04</v>
      </c>
      <c r="D786">
        <v>2.8000000000000001E-2</v>
      </c>
      <c r="E786">
        <v>2870</v>
      </c>
      <c r="F786">
        <v>2320</v>
      </c>
      <c r="G786">
        <v>2870</v>
      </c>
      <c r="H786">
        <v>2090</v>
      </c>
    </row>
    <row r="787" spans="1:8" x14ac:dyDescent="0.2">
      <c r="A787">
        <v>1959</v>
      </c>
      <c r="B787">
        <v>52500</v>
      </c>
      <c r="C787">
        <v>0.04</v>
      </c>
      <c r="D787">
        <v>2.8000000000000001E-2</v>
      </c>
      <c r="E787">
        <v>3180</v>
      </c>
      <c r="F787">
        <v>2460</v>
      </c>
      <c r="G787">
        <v>3180</v>
      </c>
      <c r="H787">
        <v>2230</v>
      </c>
    </row>
    <row r="788" spans="1:8" x14ac:dyDescent="0.2">
      <c r="A788">
        <v>1959</v>
      </c>
      <c r="B788">
        <v>57500</v>
      </c>
      <c r="C788">
        <v>0.04</v>
      </c>
      <c r="D788">
        <v>2.8000000000000001E-2</v>
      </c>
      <c r="E788">
        <v>3470</v>
      </c>
      <c r="F788">
        <v>2590</v>
      </c>
      <c r="G788">
        <v>3470</v>
      </c>
      <c r="H788">
        <v>2360</v>
      </c>
    </row>
    <row r="789" spans="1:8" x14ac:dyDescent="0.2">
      <c r="A789">
        <v>1959</v>
      </c>
      <c r="B789">
        <v>62500</v>
      </c>
      <c r="C789">
        <v>0.04</v>
      </c>
      <c r="D789">
        <v>2.8000000000000001E-2</v>
      </c>
      <c r="E789">
        <v>3600</v>
      </c>
      <c r="F789">
        <v>2700</v>
      </c>
      <c r="G789">
        <v>3600</v>
      </c>
      <c r="H789">
        <v>2470</v>
      </c>
    </row>
    <row r="790" spans="1:8" x14ac:dyDescent="0.2">
      <c r="A790">
        <v>1959</v>
      </c>
      <c r="B790">
        <v>67500</v>
      </c>
      <c r="C790">
        <v>0.04</v>
      </c>
      <c r="D790">
        <v>2.8000000000000001E-2</v>
      </c>
      <c r="E790">
        <v>3700</v>
      </c>
      <c r="F790">
        <v>2790</v>
      </c>
      <c r="G790">
        <v>3700</v>
      </c>
      <c r="H790">
        <v>2560</v>
      </c>
    </row>
    <row r="791" spans="1:8" x14ac:dyDescent="0.2">
      <c r="A791">
        <v>1959</v>
      </c>
      <c r="B791">
        <v>72500</v>
      </c>
      <c r="C791">
        <v>0.04</v>
      </c>
      <c r="D791">
        <v>2.8000000000000001E-2</v>
      </c>
      <c r="E791">
        <v>3790</v>
      </c>
      <c r="F791">
        <v>2880</v>
      </c>
      <c r="G791">
        <v>3790</v>
      </c>
      <c r="H791">
        <v>2650</v>
      </c>
    </row>
    <row r="792" spans="1:8" x14ac:dyDescent="0.2">
      <c r="A792">
        <v>1959</v>
      </c>
      <c r="B792">
        <v>77500</v>
      </c>
      <c r="C792">
        <v>0.04</v>
      </c>
      <c r="D792">
        <v>2.8000000000000001E-2</v>
      </c>
      <c r="E792">
        <v>3880</v>
      </c>
      <c r="F792">
        <v>2970</v>
      </c>
      <c r="G792">
        <v>3880</v>
      </c>
      <c r="H792">
        <v>2740</v>
      </c>
    </row>
    <row r="793" spans="1:8" x14ac:dyDescent="0.2">
      <c r="A793">
        <v>1959</v>
      </c>
      <c r="B793">
        <v>82500</v>
      </c>
      <c r="C793">
        <v>0.04</v>
      </c>
      <c r="D793">
        <v>2.8000000000000001E-2</v>
      </c>
      <c r="E793">
        <v>3970</v>
      </c>
      <c r="F793">
        <v>3060</v>
      </c>
      <c r="G793">
        <v>3970</v>
      </c>
      <c r="H793">
        <v>2830</v>
      </c>
    </row>
    <row r="794" spans="1:8" x14ac:dyDescent="0.2">
      <c r="A794">
        <v>1959</v>
      </c>
      <c r="B794">
        <v>87500</v>
      </c>
      <c r="C794">
        <v>0.04</v>
      </c>
      <c r="D794">
        <v>2.8000000000000001E-2</v>
      </c>
      <c r="E794">
        <v>4060</v>
      </c>
      <c r="F794">
        <v>3160</v>
      </c>
      <c r="G794">
        <v>4060</v>
      </c>
      <c r="H794">
        <v>2930</v>
      </c>
    </row>
    <row r="795" spans="1:8" x14ac:dyDescent="0.2">
      <c r="A795">
        <v>1959</v>
      </c>
      <c r="B795">
        <v>92500</v>
      </c>
      <c r="C795">
        <v>0.04</v>
      </c>
      <c r="D795">
        <v>2.8000000000000001E-2</v>
      </c>
      <c r="E795">
        <v>4150</v>
      </c>
      <c r="F795">
        <v>3250</v>
      </c>
      <c r="G795">
        <v>4150</v>
      </c>
      <c r="H795">
        <v>3020</v>
      </c>
    </row>
    <row r="796" spans="1:8" x14ac:dyDescent="0.2">
      <c r="A796">
        <v>1959</v>
      </c>
      <c r="B796">
        <v>97500</v>
      </c>
      <c r="C796">
        <v>0.04</v>
      </c>
      <c r="D796">
        <v>2.8000000000000001E-2</v>
      </c>
      <c r="E796">
        <v>4240</v>
      </c>
      <c r="F796">
        <v>3340</v>
      </c>
      <c r="G796">
        <v>4240</v>
      </c>
      <c r="H796">
        <v>3110</v>
      </c>
    </row>
    <row r="797" spans="1:8" x14ac:dyDescent="0.2">
      <c r="A797">
        <v>1959</v>
      </c>
      <c r="B797">
        <v>102500</v>
      </c>
      <c r="C797">
        <v>0.04</v>
      </c>
      <c r="D797">
        <v>2.8000000000000001E-2</v>
      </c>
      <c r="E797">
        <v>4330</v>
      </c>
      <c r="F797">
        <v>3430</v>
      </c>
      <c r="G797">
        <v>4330</v>
      </c>
      <c r="H797">
        <v>3200</v>
      </c>
    </row>
    <row r="798" spans="1:8" x14ac:dyDescent="0.2">
      <c r="A798">
        <v>1959</v>
      </c>
      <c r="B798">
        <v>107500</v>
      </c>
      <c r="C798">
        <v>0.04</v>
      </c>
      <c r="D798">
        <v>2.8000000000000001E-2</v>
      </c>
      <c r="E798">
        <v>4430</v>
      </c>
      <c r="F798">
        <v>3520</v>
      </c>
      <c r="G798">
        <v>4430</v>
      </c>
      <c r="H798">
        <v>3290</v>
      </c>
    </row>
    <row r="799" spans="1:8" x14ac:dyDescent="0.2">
      <c r="A799">
        <v>1959</v>
      </c>
      <c r="B799">
        <v>112500</v>
      </c>
      <c r="C799">
        <v>0.04</v>
      </c>
      <c r="D799">
        <v>2.8000000000000001E-2</v>
      </c>
      <c r="E799">
        <v>4520</v>
      </c>
      <c r="F799">
        <v>3610</v>
      </c>
      <c r="G799">
        <v>4520</v>
      </c>
      <c r="H799">
        <v>3380</v>
      </c>
    </row>
    <row r="800" spans="1:8" x14ac:dyDescent="0.2">
      <c r="A800">
        <v>1959</v>
      </c>
      <c r="B800">
        <v>117500</v>
      </c>
      <c r="C800">
        <v>0.04</v>
      </c>
      <c r="D800">
        <v>2.8000000000000001E-2</v>
      </c>
      <c r="E800">
        <v>4610</v>
      </c>
      <c r="F800">
        <v>3700</v>
      </c>
      <c r="G800">
        <v>4610</v>
      </c>
      <c r="H800">
        <v>3470</v>
      </c>
    </row>
    <row r="801" spans="1:8" x14ac:dyDescent="0.2">
      <c r="A801">
        <v>1959</v>
      </c>
      <c r="B801">
        <v>122500</v>
      </c>
      <c r="C801">
        <v>0.04</v>
      </c>
      <c r="D801">
        <v>2.8000000000000001E-2</v>
      </c>
      <c r="E801">
        <v>4700</v>
      </c>
      <c r="F801">
        <v>3790</v>
      </c>
      <c r="G801">
        <v>4700</v>
      </c>
      <c r="H801">
        <v>3560</v>
      </c>
    </row>
    <row r="802" spans="1:8" x14ac:dyDescent="0.2">
      <c r="A802">
        <v>1959</v>
      </c>
      <c r="B802">
        <v>127500</v>
      </c>
      <c r="C802">
        <v>0.04</v>
      </c>
      <c r="D802">
        <v>2.8000000000000001E-2</v>
      </c>
      <c r="E802">
        <v>4790</v>
      </c>
      <c r="F802">
        <v>3880</v>
      </c>
      <c r="G802">
        <v>4790</v>
      </c>
      <c r="H802">
        <v>3650</v>
      </c>
    </row>
    <row r="803" spans="1:8" x14ac:dyDescent="0.2">
      <c r="A803">
        <v>1959</v>
      </c>
      <c r="B803">
        <v>132500</v>
      </c>
      <c r="C803">
        <v>0.04</v>
      </c>
      <c r="D803">
        <v>2.8000000000000001E-2</v>
      </c>
      <c r="E803">
        <v>4880</v>
      </c>
      <c r="F803">
        <v>3980</v>
      </c>
      <c r="G803">
        <v>4880</v>
      </c>
      <c r="H803">
        <v>3750</v>
      </c>
    </row>
    <row r="804" spans="1:8" x14ac:dyDescent="0.2">
      <c r="A804">
        <v>1959</v>
      </c>
      <c r="B804">
        <v>137500</v>
      </c>
      <c r="C804">
        <v>0.04</v>
      </c>
      <c r="D804">
        <v>2.8000000000000001E-2</v>
      </c>
      <c r="E804">
        <v>4970</v>
      </c>
      <c r="F804">
        <v>4070</v>
      </c>
      <c r="G804">
        <v>4970</v>
      </c>
      <c r="H804">
        <v>3840</v>
      </c>
    </row>
    <row r="805" spans="1:8" x14ac:dyDescent="0.2">
      <c r="A805">
        <v>1959</v>
      </c>
      <c r="B805">
        <v>142500</v>
      </c>
      <c r="C805">
        <v>0.04</v>
      </c>
      <c r="D805">
        <v>2.8000000000000001E-2</v>
      </c>
      <c r="E805">
        <v>5060</v>
      </c>
      <c r="F805">
        <v>4160</v>
      </c>
      <c r="G805">
        <v>5060</v>
      </c>
      <c r="H805">
        <v>3930</v>
      </c>
    </row>
    <row r="806" spans="1:8" x14ac:dyDescent="0.2">
      <c r="A806">
        <v>1959</v>
      </c>
      <c r="B806">
        <v>147500</v>
      </c>
      <c r="C806">
        <v>0.04</v>
      </c>
      <c r="D806">
        <v>2.8000000000000001E-2</v>
      </c>
      <c r="E806">
        <v>5150</v>
      </c>
      <c r="F806">
        <v>4250</v>
      </c>
      <c r="G806">
        <v>5150</v>
      </c>
      <c r="H806">
        <v>4020</v>
      </c>
    </row>
    <row r="807" spans="1:8" x14ac:dyDescent="0.2">
      <c r="A807">
        <v>1959</v>
      </c>
      <c r="B807">
        <v>200000</v>
      </c>
      <c r="C807">
        <v>0.04</v>
      </c>
      <c r="D807">
        <v>2.8000000000000001E-2</v>
      </c>
      <c r="E807">
        <v>6110</v>
      </c>
      <c r="F807">
        <v>5210</v>
      </c>
      <c r="G807">
        <v>6110</v>
      </c>
      <c r="H807">
        <v>4980</v>
      </c>
    </row>
    <row r="808" spans="1:8" x14ac:dyDescent="0.2">
      <c r="A808">
        <v>1959</v>
      </c>
      <c r="B808">
        <v>2500</v>
      </c>
      <c r="C808">
        <v>0.04</v>
      </c>
      <c r="D808">
        <v>0.03</v>
      </c>
      <c r="E808">
        <v>140</v>
      </c>
      <c r="F808">
        <v>130</v>
      </c>
      <c r="G808">
        <v>140</v>
      </c>
      <c r="H808">
        <v>110</v>
      </c>
    </row>
    <row r="809" spans="1:8" x14ac:dyDescent="0.2">
      <c r="A809">
        <v>1959</v>
      </c>
      <c r="B809">
        <v>7500</v>
      </c>
      <c r="C809">
        <v>0.04</v>
      </c>
      <c r="D809">
        <v>0.03</v>
      </c>
      <c r="E809">
        <v>440</v>
      </c>
      <c r="F809">
        <v>390</v>
      </c>
      <c r="G809">
        <v>440</v>
      </c>
      <c r="H809">
        <v>330</v>
      </c>
    </row>
    <row r="810" spans="1:8" x14ac:dyDescent="0.2">
      <c r="A810">
        <v>1959</v>
      </c>
      <c r="B810">
        <v>12500</v>
      </c>
      <c r="C810">
        <v>0.04</v>
      </c>
      <c r="D810">
        <v>0.03</v>
      </c>
      <c r="E810">
        <v>750</v>
      </c>
      <c r="F810">
        <v>670</v>
      </c>
      <c r="G810">
        <v>750</v>
      </c>
      <c r="H810">
        <v>570</v>
      </c>
    </row>
    <row r="811" spans="1:8" x14ac:dyDescent="0.2">
      <c r="A811">
        <v>1959</v>
      </c>
      <c r="B811">
        <v>17500</v>
      </c>
      <c r="C811">
        <v>0.04</v>
      </c>
      <c r="D811">
        <v>0.03</v>
      </c>
      <c r="E811">
        <v>1040</v>
      </c>
      <c r="F811">
        <v>940</v>
      </c>
      <c r="G811">
        <v>1040</v>
      </c>
      <c r="H811">
        <v>810</v>
      </c>
    </row>
    <row r="812" spans="1:8" x14ac:dyDescent="0.2">
      <c r="A812">
        <v>1959</v>
      </c>
      <c r="B812">
        <v>22500</v>
      </c>
      <c r="C812">
        <v>0.04</v>
      </c>
      <c r="D812">
        <v>0.03</v>
      </c>
      <c r="E812">
        <v>1350</v>
      </c>
      <c r="F812">
        <v>1210</v>
      </c>
      <c r="G812">
        <v>1350</v>
      </c>
      <c r="H812">
        <v>1040</v>
      </c>
    </row>
    <row r="813" spans="1:8" x14ac:dyDescent="0.2">
      <c r="A813">
        <v>1959</v>
      </c>
      <c r="B813">
        <v>27500</v>
      </c>
      <c r="C813">
        <v>0.04</v>
      </c>
      <c r="D813">
        <v>0.03</v>
      </c>
      <c r="E813">
        <v>1650</v>
      </c>
      <c r="F813">
        <v>1490</v>
      </c>
      <c r="G813">
        <v>1650</v>
      </c>
      <c r="H813">
        <v>1280</v>
      </c>
    </row>
    <row r="814" spans="1:8" x14ac:dyDescent="0.2">
      <c r="A814">
        <v>1959</v>
      </c>
      <c r="B814">
        <v>32500</v>
      </c>
      <c r="C814">
        <v>0.04</v>
      </c>
      <c r="D814">
        <v>0.03</v>
      </c>
      <c r="E814">
        <v>1950</v>
      </c>
      <c r="F814">
        <v>1760</v>
      </c>
      <c r="G814">
        <v>1950</v>
      </c>
      <c r="H814">
        <v>1520</v>
      </c>
    </row>
    <row r="815" spans="1:8" x14ac:dyDescent="0.2">
      <c r="A815">
        <v>1959</v>
      </c>
      <c r="B815">
        <v>37500</v>
      </c>
      <c r="C815">
        <v>0.04</v>
      </c>
      <c r="D815">
        <v>0.03</v>
      </c>
      <c r="E815">
        <v>2260</v>
      </c>
      <c r="F815">
        <v>2020</v>
      </c>
      <c r="G815">
        <v>2260</v>
      </c>
      <c r="H815">
        <v>1740</v>
      </c>
    </row>
    <row r="816" spans="1:8" x14ac:dyDescent="0.2">
      <c r="A816">
        <v>1959</v>
      </c>
      <c r="B816">
        <v>42500</v>
      </c>
      <c r="C816">
        <v>0.04</v>
      </c>
      <c r="D816">
        <v>0.03</v>
      </c>
      <c r="E816">
        <v>2550</v>
      </c>
      <c r="F816">
        <v>2160</v>
      </c>
      <c r="G816">
        <v>2550</v>
      </c>
      <c r="H816">
        <v>1880</v>
      </c>
    </row>
    <row r="817" spans="1:8" x14ac:dyDescent="0.2">
      <c r="A817">
        <v>1959</v>
      </c>
      <c r="B817">
        <v>47500</v>
      </c>
      <c r="C817">
        <v>0.04</v>
      </c>
      <c r="D817">
        <v>0.03</v>
      </c>
      <c r="E817">
        <v>2860</v>
      </c>
      <c r="F817">
        <v>2300</v>
      </c>
      <c r="G817">
        <v>2860</v>
      </c>
      <c r="H817">
        <v>2020</v>
      </c>
    </row>
    <row r="818" spans="1:8" x14ac:dyDescent="0.2">
      <c r="A818">
        <v>1959</v>
      </c>
      <c r="B818">
        <v>52500</v>
      </c>
      <c r="C818">
        <v>0.04</v>
      </c>
      <c r="D818">
        <v>0.03</v>
      </c>
      <c r="E818">
        <v>3150</v>
      </c>
      <c r="F818">
        <v>2430</v>
      </c>
      <c r="G818">
        <v>3150</v>
      </c>
      <c r="H818">
        <v>2150</v>
      </c>
    </row>
    <row r="819" spans="1:8" x14ac:dyDescent="0.2">
      <c r="A819">
        <v>1959</v>
      </c>
      <c r="B819">
        <v>57500</v>
      </c>
      <c r="C819">
        <v>0.04</v>
      </c>
      <c r="D819">
        <v>0.03</v>
      </c>
      <c r="E819">
        <v>3460</v>
      </c>
      <c r="F819">
        <v>2570</v>
      </c>
      <c r="G819">
        <v>3460</v>
      </c>
      <c r="H819">
        <v>2290</v>
      </c>
    </row>
    <row r="820" spans="1:8" x14ac:dyDescent="0.2">
      <c r="A820">
        <v>1959</v>
      </c>
      <c r="B820">
        <v>62500</v>
      </c>
      <c r="C820">
        <v>0.04</v>
      </c>
      <c r="D820">
        <v>0.03</v>
      </c>
      <c r="E820">
        <v>3600</v>
      </c>
      <c r="F820">
        <v>2680</v>
      </c>
      <c r="G820">
        <v>3600</v>
      </c>
      <c r="H820">
        <v>2400</v>
      </c>
    </row>
    <row r="821" spans="1:8" x14ac:dyDescent="0.2">
      <c r="A821">
        <v>1959</v>
      </c>
      <c r="B821">
        <v>67500</v>
      </c>
      <c r="C821">
        <v>0.04</v>
      </c>
      <c r="D821">
        <v>0.03</v>
      </c>
      <c r="E821">
        <v>3690</v>
      </c>
      <c r="F821">
        <v>2770</v>
      </c>
      <c r="G821">
        <v>3690</v>
      </c>
      <c r="H821">
        <v>2490</v>
      </c>
    </row>
    <row r="822" spans="1:8" x14ac:dyDescent="0.2">
      <c r="A822">
        <v>1959</v>
      </c>
      <c r="B822">
        <v>72500</v>
      </c>
      <c r="C822">
        <v>0.04</v>
      </c>
      <c r="D822">
        <v>0.03</v>
      </c>
      <c r="E822">
        <v>3780</v>
      </c>
      <c r="F822">
        <v>2860</v>
      </c>
      <c r="G822">
        <v>3780</v>
      </c>
      <c r="H822">
        <v>2580</v>
      </c>
    </row>
    <row r="823" spans="1:8" x14ac:dyDescent="0.2">
      <c r="A823">
        <v>1959</v>
      </c>
      <c r="B823">
        <v>77500</v>
      </c>
      <c r="C823">
        <v>0.04</v>
      </c>
      <c r="D823">
        <v>0.03</v>
      </c>
      <c r="E823">
        <v>3870</v>
      </c>
      <c r="F823">
        <v>2950</v>
      </c>
      <c r="G823">
        <v>3870</v>
      </c>
      <c r="H823">
        <v>2670</v>
      </c>
    </row>
    <row r="824" spans="1:8" x14ac:dyDescent="0.2">
      <c r="A824">
        <v>1959</v>
      </c>
      <c r="B824">
        <v>82500</v>
      </c>
      <c r="C824">
        <v>0.04</v>
      </c>
      <c r="D824">
        <v>0.03</v>
      </c>
      <c r="E824">
        <v>3960</v>
      </c>
      <c r="F824">
        <v>3040</v>
      </c>
      <c r="G824">
        <v>3960</v>
      </c>
      <c r="H824">
        <v>2760</v>
      </c>
    </row>
    <row r="825" spans="1:8" x14ac:dyDescent="0.2">
      <c r="A825">
        <v>1959</v>
      </c>
      <c r="B825">
        <v>87500</v>
      </c>
      <c r="C825">
        <v>0.04</v>
      </c>
      <c r="D825">
        <v>0.03</v>
      </c>
      <c r="E825">
        <v>4050</v>
      </c>
      <c r="F825">
        <v>3130</v>
      </c>
      <c r="G825">
        <v>4050</v>
      </c>
      <c r="H825">
        <v>2850</v>
      </c>
    </row>
    <row r="826" spans="1:8" x14ac:dyDescent="0.2">
      <c r="A826">
        <v>1959</v>
      </c>
      <c r="B826">
        <v>92500</v>
      </c>
      <c r="C826">
        <v>0.04</v>
      </c>
      <c r="D826">
        <v>0.03</v>
      </c>
      <c r="E826">
        <v>4140</v>
      </c>
      <c r="F826">
        <v>3220</v>
      </c>
      <c r="G826">
        <v>4140</v>
      </c>
      <c r="H826">
        <v>2940</v>
      </c>
    </row>
    <row r="827" spans="1:8" x14ac:dyDescent="0.2">
      <c r="A827">
        <v>1959</v>
      </c>
      <c r="B827">
        <v>97500</v>
      </c>
      <c r="C827">
        <v>0.04</v>
      </c>
      <c r="D827">
        <v>0.03</v>
      </c>
      <c r="E827">
        <v>4230</v>
      </c>
      <c r="F827">
        <v>3310</v>
      </c>
      <c r="G827">
        <v>4230</v>
      </c>
      <c r="H827">
        <v>3030</v>
      </c>
    </row>
    <row r="828" spans="1:8" x14ac:dyDescent="0.2">
      <c r="A828">
        <v>1959</v>
      </c>
      <c r="B828">
        <v>102500</v>
      </c>
      <c r="C828">
        <v>0.04</v>
      </c>
      <c r="D828">
        <v>0.03</v>
      </c>
      <c r="E828">
        <v>4320</v>
      </c>
      <c r="F828">
        <v>3400</v>
      </c>
      <c r="G828">
        <v>4320</v>
      </c>
      <c r="H828">
        <v>3120</v>
      </c>
    </row>
    <row r="829" spans="1:8" x14ac:dyDescent="0.2">
      <c r="A829">
        <v>1959</v>
      </c>
      <c r="B829">
        <v>107500</v>
      </c>
      <c r="C829">
        <v>0.04</v>
      </c>
      <c r="D829">
        <v>0.03</v>
      </c>
      <c r="E829">
        <v>4420</v>
      </c>
      <c r="F829">
        <v>3490</v>
      </c>
      <c r="G829">
        <v>4420</v>
      </c>
      <c r="H829">
        <v>3210</v>
      </c>
    </row>
    <row r="830" spans="1:8" x14ac:dyDescent="0.2">
      <c r="A830">
        <v>1959</v>
      </c>
      <c r="B830">
        <v>112500</v>
      </c>
      <c r="C830">
        <v>0.04</v>
      </c>
      <c r="D830">
        <v>0.03</v>
      </c>
      <c r="E830">
        <v>4510</v>
      </c>
      <c r="F830">
        <v>3580</v>
      </c>
      <c r="G830">
        <v>4510</v>
      </c>
      <c r="H830">
        <v>3300</v>
      </c>
    </row>
    <row r="831" spans="1:8" x14ac:dyDescent="0.2">
      <c r="A831">
        <v>1959</v>
      </c>
      <c r="B831">
        <v>117500</v>
      </c>
      <c r="C831">
        <v>0.04</v>
      </c>
      <c r="D831">
        <v>0.03</v>
      </c>
      <c r="E831">
        <v>4600</v>
      </c>
      <c r="F831">
        <v>3670</v>
      </c>
      <c r="G831">
        <v>4600</v>
      </c>
      <c r="H831">
        <v>3390</v>
      </c>
    </row>
    <row r="832" spans="1:8" x14ac:dyDescent="0.2">
      <c r="A832">
        <v>1959</v>
      </c>
      <c r="B832">
        <v>122500</v>
      </c>
      <c r="C832">
        <v>0.04</v>
      </c>
      <c r="D832">
        <v>0.03</v>
      </c>
      <c r="E832">
        <v>4690</v>
      </c>
      <c r="F832">
        <v>3760</v>
      </c>
      <c r="G832">
        <v>4690</v>
      </c>
      <c r="H832">
        <v>3480</v>
      </c>
    </row>
    <row r="833" spans="1:8" x14ac:dyDescent="0.2">
      <c r="A833">
        <v>1959</v>
      </c>
      <c r="B833">
        <v>127500</v>
      </c>
      <c r="C833">
        <v>0.04</v>
      </c>
      <c r="D833">
        <v>0.03</v>
      </c>
      <c r="E833">
        <v>4780</v>
      </c>
      <c r="F833">
        <v>3850</v>
      </c>
      <c r="G833">
        <v>4780</v>
      </c>
      <c r="H833">
        <v>3570</v>
      </c>
    </row>
    <row r="834" spans="1:8" x14ac:dyDescent="0.2">
      <c r="A834">
        <v>1959</v>
      </c>
      <c r="B834">
        <v>132500</v>
      </c>
      <c r="C834">
        <v>0.04</v>
      </c>
      <c r="D834">
        <v>0.03</v>
      </c>
      <c r="E834">
        <v>4870</v>
      </c>
      <c r="F834">
        <v>3940</v>
      </c>
      <c r="G834">
        <v>4870</v>
      </c>
      <c r="H834">
        <v>3660</v>
      </c>
    </row>
    <row r="835" spans="1:8" x14ac:dyDescent="0.2">
      <c r="A835">
        <v>1959</v>
      </c>
      <c r="B835">
        <v>137500</v>
      </c>
      <c r="C835">
        <v>0.04</v>
      </c>
      <c r="D835">
        <v>0.03</v>
      </c>
      <c r="E835">
        <v>4960</v>
      </c>
      <c r="F835">
        <v>4040</v>
      </c>
      <c r="G835">
        <v>4960</v>
      </c>
      <c r="H835">
        <v>3760</v>
      </c>
    </row>
    <row r="836" spans="1:8" x14ac:dyDescent="0.2">
      <c r="A836">
        <v>1959</v>
      </c>
      <c r="B836">
        <v>142500</v>
      </c>
      <c r="C836">
        <v>0.04</v>
      </c>
      <c r="D836">
        <v>0.03</v>
      </c>
      <c r="E836">
        <v>5050</v>
      </c>
      <c r="F836">
        <v>4130</v>
      </c>
      <c r="G836">
        <v>5050</v>
      </c>
      <c r="H836">
        <v>3850</v>
      </c>
    </row>
    <row r="837" spans="1:8" x14ac:dyDescent="0.2">
      <c r="A837">
        <v>1959</v>
      </c>
      <c r="B837">
        <v>147500</v>
      </c>
      <c r="C837">
        <v>0.04</v>
      </c>
      <c r="D837">
        <v>0.03</v>
      </c>
      <c r="E837">
        <v>5140</v>
      </c>
      <c r="F837">
        <v>4220</v>
      </c>
      <c r="G837">
        <v>5140</v>
      </c>
      <c r="H837">
        <v>3940</v>
      </c>
    </row>
    <row r="838" spans="1:8" x14ac:dyDescent="0.2">
      <c r="A838">
        <v>1959</v>
      </c>
      <c r="B838">
        <v>200000</v>
      </c>
      <c r="C838">
        <v>0.04</v>
      </c>
      <c r="D838">
        <v>0.03</v>
      </c>
      <c r="E838">
        <v>6090</v>
      </c>
      <c r="F838">
        <v>5170</v>
      </c>
      <c r="G838">
        <v>6090</v>
      </c>
      <c r="H838">
        <v>4890</v>
      </c>
    </row>
    <row r="839" spans="1:8" x14ac:dyDescent="0.2">
      <c r="A839">
        <v>1954</v>
      </c>
      <c r="B839">
        <v>2500</v>
      </c>
      <c r="C839">
        <v>0.04</v>
      </c>
      <c r="D839">
        <v>2.5000000000000001E-2</v>
      </c>
      <c r="E839">
        <v>30</v>
      </c>
      <c r="F839">
        <v>30</v>
      </c>
      <c r="G839">
        <v>30</v>
      </c>
      <c r="H839">
        <v>30</v>
      </c>
    </row>
    <row r="840" spans="1:8" x14ac:dyDescent="0.2">
      <c r="A840">
        <v>1954</v>
      </c>
      <c r="B840">
        <v>7500</v>
      </c>
      <c r="C840">
        <v>0.04</v>
      </c>
      <c r="D840">
        <v>2.5000000000000001E-2</v>
      </c>
      <c r="E840">
        <v>90</v>
      </c>
      <c r="F840">
        <v>90</v>
      </c>
      <c r="G840">
        <v>90</v>
      </c>
      <c r="H840">
        <v>90</v>
      </c>
    </row>
    <row r="841" spans="1:8" x14ac:dyDescent="0.2">
      <c r="A841">
        <v>1954</v>
      </c>
      <c r="B841">
        <v>12500</v>
      </c>
      <c r="C841">
        <v>0.04</v>
      </c>
      <c r="D841">
        <v>2.5000000000000001E-2</v>
      </c>
      <c r="E841">
        <v>160</v>
      </c>
      <c r="F841">
        <v>160</v>
      </c>
      <c r="G841">
        <v>160</v>
      </c>
      <c r="H841">
        <v>160</v>
      </c>
    </row>
    <row r="842" spans="1:8" x14ac:dyDescent="0.2">
      <c r="A842">
        <v>1954</v>
      </c>
      <c r="B842">
        <v>17500</v>
      </c>
      <c r="C842">
        <v>0.04</v>
      </c>
      <c r="D842">
        <v>2.5000000000000001E-2</v>
      </c>
      <c r="E842">
        <v>230</v>
      </c>
      <c r="F842">
        <v>230</v>
      </c>
      <c r="G842">
        <v>230</v>
      </c>
      <c r="H842">
        <v>230</v>
      </c>
    </row>
    <row r="843" spans="1:8" x14ac:dyDescent="0.2">
      <c r="A843">
        <v>1954</v>
      </c>
      <c r="B843">
        <v>22500</v>
      </c>
      <c r="C843">
        <v>0.04</v>
      </c>
      <c r="D843">
        <v>2.5000000000000001E-2</v>
      </c>
      <c r="E843">
        <v>300</v>
      </c>
      <c r="F843">
        <v>300</v>
      </c>
      <c r="G843">
        <v>300</v>
      </c>
      <c r="H843">
        <v>300</v>
      </c>
    </row>
    <row r="844" spans="1:8" x14ac:dyDescent="0.2">
      <c r="A844">
        <v>1954</v>
      </c>
      <c r="B844">
        <v>27500</v>
      </c>
      <c r="C844">
        <v>0.04</v>
      </c>
      <c r="D844">
        <v>2.5000000000000001E-2</v>
      </c>
      <c r="E844">
        <v>360</v>
      </c>
      <c r="F844">
        <v>360</v>
      </c>
      <c r="G844">
        <v>360</v>
      </c>
      <c r="H844">
        <v>360</v>
      </c>
    </row>
    <row r="845" spans="1:8" x14ac:dyDescent="0.2">
      <c r="A845">
        <v>1954</v>
      </c>
      <c r="B845">
        <v>32500</v>
      </c>
      <c r="C845">
        <v>0.04</v>
      </c>
      <c r="D845">
        <v>2.5000000000000001E-2</v>
      </c>
      <c r="E845">
        <v>430</v>
      </c>
      <c r="F845">
        <v>430</v>
      </c>
      <c r="G845">
        <v>430</v>
      </c>
      <c r="H845">
        <v>430</v>
      </c>
    </row>
    <row r="846" spans="1:8" x14ac:dyDescent="0.2">
      <c r="A846">
        <v>1954</v>
      </c>
      <c r="B846">
        <v>37500</v>
      </c>
      <c r="C846">
        <v>0.04</v>
      </c>
      <c r="D846">
        <v>2.5000000000000001E-2</v>
      </c>
      <c r="E846">
        <v>500</v>
      </c>
      <c r="F846">
        <v>500</v>
      </c>
      <c r="G846">
        <v>500</v>
      </c>
      <c r="H846">
        <v>500</v>
      </c>
    </row>
    <row r="847" spans="1:8" x14ac:dyDescent="0.2">
      <c r="A847">
        <v>1954</v>
      </c>
      <c r="B847">
        <v>42500</v>
      </c>
      <c r="C847">
        <v>0.04</v>
      </c>
      <c r="D847">
        <v>2.5000000000000001E-2</v>
      </c>
      <c r="E847">
        <v>560</v>
      </c>
      <c r="F847">
        <v>560</v>
      </c>
      <c r="G847">
        <v>560</v>
      </c>
      <c r="H847">
        <v>560</v>
      </c>
    </row>
    <row r="848" spans="1:8" x14ac:dyDescent="0.2">
      <c r="A848">
        <v>1954</v>
      </c>
      <c r="B848">
        <v>47500</v>
      </c>
      <c r="C848">
        <v>0.04</v>
      </c>
      <c r="D848">
        <v>2.5000000000000001E-2</v>
      </c>
      <c r="E848">
        <v>630</v>
      </c>
      <c r="F848">
        <v>630</v>
      </c>
      <c r="G848">
        <v>630</v>
      </c>
      <c r="H848">
        <v>630</v>
      </c>
    </row>
    <row r="849" spans="1:8" x14ac:dyDescent="0.2">
      <c r="A849">
        <v>1954</v>
      </c>
      <c r="B849">
        <v>52500</v>
      </c>
      <c r="C849">
        <v>0.04</v>
      </c>
      <c r="D849">
        <v>2.5000000000000001E-2</v>
      </c>
      <c r="E849">
        <v>700</v>
      </c>
      <c r="F849">
        <v>700</v>
      </c>
      <c r="G849">
        <v>700</v>
      </c>
      <c r="H849">
        <v>700</v>
      </c>
    </row>
    <row r="850" spans="1:8" x14ac:dyDescent="0.2">
      <c r="A850">
        <v>1954</v>
      </c>
      <c r="B850">
        <v>57500</v>
      </c>
      <c r="C850">
        <v>0.04</v>
      </c>
      <c r="D850">
        <v>2.5000000000000001E-2</v>
      </c>
      <c r="E850">
        <v>760</v>
      </c>
      <c r="F850">
        <v>760</v>
      </c>
      <c r="G850">
        <v>760</v>
      </c>
      <c r="H850">
        <v>760</v>
      </c>
    </row>
    <row r="851" spans="1:8" x14ac:dyDescent="0.2">
      <c r="A851">
        <v>1954</v>
      </c>
      <c r="B851">
        <v>62500</v>
      </c>
      <c r="C851">
        <v>0.04</v>
      </c>
      <c r="D851">
        <v>2.5000000000000001E-2</v>
      </c>
      <c r="E851">
        <v>800</v>
      </c>
      <c r="F851">
        <v>800</v>
      </c>
      <c r="G851">
        <v>800</v>
      </c>
      <c r="H851">
        <v>800</v>
      </c>
    </row>
    <row r="852" spans="1:8" x14ac:dyDescent="0.2">
      <c r="A852">
        <v>1954</v>
      </c>
      <c r="B852">
        <v>67500</v>
      </c>
      <c r="C852">
        <v>0.04</v>
      </c>
      <c r="D852">
        <v>2.5000000000000001E-2</v>
      </c>
      <c r="E852">
        <v>820</v>
      </c>
      <c r="F852">
        <v>820</v>
      </c>
      <c r="G852">
        <v>820</v>
      </c>
      <c r="H852">
        <v>820</v>
      </c>
    </row>
    <row r="853" spans="1:8" x14ac:dyDescent="0.2">
      <c r="A853">
        <v>1954</v>
      </c>
      <c r="B853">
        <v>72500</v>
      </c>
      <c r="C853">
        <v>0.04</v>
      </c>
      <c r="D853">
        <v>2.5000000000000001E-2</v>
      </c>
      <c r="E853">
        <v>840</v>
      </c>
      <c r="F853">
        <v>840</v>
      </c>
      <c r="G853">
        <v>840</v>
      </c>
      <c r="H853">
        <v>840</v>
      </c>
    </row>
    <row r="854" spans="1:8" x14ac:dyDescent="0.2">
      <c r="A854">
        <v>1954</v>
      </c>
      <c r="B854">
        <v>77500</v>
      </c>
      <c r="C854">
        <v>0.04</v>
      </c>
      <c r="D854">
        <v>2.5000000000000001E-2</v>
      </c>
      <c r="E854">
        <v>860</v>
      </c>
      <c r="F854">
        <v>860</v>
      </c>
      <c r="G854">
        <v>860</v>
      </c>
      <c r="H854">
        <v>860</v>
      </c>
    </row>
    <row r="855" spans="1:8" x14ac:dyDescent="0.2">
      <c r="A855">
        <v>1954</v>
      </c>
      <c r="B855">
        <v>82500</v>
      </c>
      <c r="C855">
        <v>0.04</v>
      </c>
      <c r="D855">
        <v>2.5000000000000001E-2</v>
      </c>
      <c r="E855">
        <v>880</v>
      </c>
      <c r="F855">
        <v>880</v>
      </c>
      <c r="G855">
        <v>880</v>
      </c>
      <c r="H855">
        <v>880</v>
      </c>
    </row>
    <row r="856" spans="1:8" x14ac:dyDescent="0.2">
      <c r="A856">
        <v>1954</v>
      </c>
      <c r="B856">
        <v>87500</v>
      </c>
      <c r="C856">
        <v>0.04</v>
      </c>
      <c r="D856">
        <v>2.5000000000000001E-2</v>
      </c>
      <c r="E856">
        <v>900</v>
      </c>
      <c r="F856">
        <v>900</v>
      </c>
      <c r="G856">
        <v>900</v>
      </c>
      <c r="H856">
        <v>900</v>
      </c>
    </row>
    <row r="857" spans="1:8" x14ac:dyDescent="0.2">
      <c r="A857">
        <v>1954</v>
      </c>
      <c r="B857">
        <v>92500</v>
      </c>
      <c r="C857">
        <v>0.04</v>
      </c>
      <c r="D857">
        <v>2.5000000000000001E-2</v>
      </c>
      <c r="E857">
        <v>920</v>
      </c>
      <c r="F857">
        <v>920</v>
      </c>
      <c r="G857">
        <v>920</v>
      </c>
      <c r="H857">
        <v>920</v>
      </c>
    </row>
    <row r="858" spans="1:8" x14ac:dyDescent="0.2">
      <c r="A858">
        <v>1954</v>
      </c>
      <c r="B858">
        <v>97500</v>
      </c>
      <c r="C858">
        <v>0.04</v>
      </c>
      <c r="D858">
        <v>2.5000000000000001E-2</v>
      </c>
      <c r="E858">
        <v>940</v>
      </c>
      <c r="F858">
        <v>940</v>
      </c>
      <c r="G858">
        <v>940</v>
      </c>
      <c r="H858">
        <v>940</v>
      </c>
    </row>
    <row r="859" spans="1:8" x14ac:dyDescent="0.2">
      <c r="A859">
        <v>1954</v>
      </c>
      <c r="B859">
        <v>102500</v>
      </c>
      <c r="C859">
        <v>0.04</v>
      </c>
      <c r="D859">
        <v>2.5000000000000001E-2</v>
      </c>
      <c r="E859">
        <v>960</v>
      </c>
      <c r="F859">
        <v>960</v>
      </c>
      <c r="G859">
        <v>960</v>
      </c>
      <c r="H859">
        <v>960</v>
      </c>
    </row>
    <row r="860" spans="1:8" x14ac:dyDescent="0.2">
      <c r="A860">
        <v>1954</v>
      </c>
      <c r="B860">
        <v>107500</v>
      </c>
      <c r="C860">
        <v>0.04</v>
      </c>
      <c r="D860">
        <v>2.5000000000000001E-2</v>
      </c>
      <c r="E860">
        <v>980</v>
      </c>
      <c r="F860">
        <v>980</v>
      </c>
      <c r="G860">
        <v>980</v>
      </c>
      <c r="H860">
        <v>980</v>
      </c>
    </row>
    <row r="861" spans="1:8" x14ac:dyDescent="0.2">
      <c r="A861">
        <v>1954</v>
      </c>
      <c r="B861">
        <v>112500</v>
      </c>
      <c r="C861">
        <v>0.04</v>
      </c>
      <c r="D861">
        <v>2.5000000000000001E-2</v>
      </c>
      <c r="E861">
        <v>1010</v>
      </c>
      <c r="F861">
        <v>1010</v>
      </c>
      <c r="G861">
        <v>1010</v>
      </c>
      <c r="H861">
        <v>1010</v>
      </c>
    </row>
    <row r="862" spans="1:8" x14ac:dyDescent="0.2">
      <c r="A862">
        <v>1954</v>
      </c>
      <c r="B862">
        <v>117500</v>
      </c>
      <c r="C862">
        <v>0.04</v>
      </c>
      <c r="D862">
        <v>2.5000000000000001E-2</v>
      </c>
      <c r="E862">
        <v>1030</v>
      </c>
      <c r="F862">
        <v>1030</v>
      </c>
      <c r="G862">
        <v>1030</v>
      </c>
      <c r="H862">
        <v>1030</v>
      </c>
    </row>
    <row r="863" spans="1:8" x14ac:dyDescent="0.2">
      <c r="A863">
        <v>1954</v>
      </c>
      <c r="B863">
        <v>122500</v>
      </c>
      <c r="C863">
        <v>0.04</v>
      </c>
      <c r="D863">
        <v>2.5000000000000001E-2</v>
      </c>
      <c r="E863">
        <v>1050</v>
      </c>
      <c r="F863">
        <v>1050</v>
      </c>
      <c r="G863">
        <v>1050</v>
      </c>
      <c r="H863">
        <v>1050</v>
      </c>
    </row>
    <row r="864" spans="1:8" x14ac:dyDescent="0.2">
      <c r="A864">
        <v>1954</v>
      </c>
      <c r="B864">
        <v>127500</v>
      </c>
      <c r="C864">
        <v>0.04</v>
      </c>
      <c r="D864">
        <v>2.5000000000000001E-2</v>
      </c>
      <c r="E864">
        <v>1070</v>
      </c>
      <c r="F864">
        <v>1070</v>
      </c>
      <c r="G864">
        <v>1070</v>
      </c>
      <c r="H864">
        <v>1070</v>
      </c>
    </row>
    <row r="865" spans="1:8" x14ac:dyDescent="0.2">
      <c r="A865">
        <v>1954</v>
      </c>
      <c r="B865">
        <v>132500</v>
      </c>
      <c r="C865">
        <v>0.04</v>
      </c>
      <c r="D865">
        <v>2.5000000000000001E-2</v>
      </c>
      <c r="E865">
        <v>1090</v>
      </c>
      <c r="F865">
        <v>1090</v>
      </c>
      <c r="G865">
        <v>1090</v>
      </c>
      <c r="H865">
        <v>1090</v>
      </c>
    </row>
    <row r="866" spans="1:8" x14ac:dyDescent="0.2">
      <c r="A866">
        <v>1954</v>
      </c>
      <c r="B866">
        <v>137500</v>
      </c>
      <c r="C866">
        <v>0.04</v>
      </c>
      <c r="D866">
        <v>2.5000000000000001E-2</v>
      </c>
      <c r="E866">
        <v>1110</v>
      </c>
      <c r="F866">
        <v>1110</v>
      </c>
      <c r="G866">
        <v>1110</v>
      </c>
      <c r="H866">
        <v>1110</v>
      </c>
    </row>
    <row r="867" spans="1:8" x14ac:dyDescent="0.2">
      <c r="A867">
        <v>1954</v>
      </c>
      <c r="B867">
        <v>142500</v>
      </c>
      <c r="C867">
        <v>0.04</v>
      </c>
      <c r="D867">
        <v>2.5000000000000001E-2</v>
      </c>
      <c r="E867">
        <v>1130</v>
      </c>
      <c r="F867">
        <v>1130</v>
      </c>
      <c r="G867">
        <v>1130</v>
      </c>
      <c r="H867">
        <v>1130</v>
      </c>
    </row>
    <row r="868" spans="1:8" x14ac:dyDescent="0.2">
      <c r="A868">
        <v>1954</v>
      </c>
      <c r="B868">
        <v>147500</v>
      </c>
      <c r="C868">
        <v>0.04</v>
      </c>
      <c r="D868">
        <v>2.5000000000000001E-2</v>
      </c>
      <c r="E868">
        <v>1150</v>
      </c>
      <c r="F868">
        <v>1150</v>
      </c>
      <c r="G868">
        <v>1150</v>
      </c>
      <c r="H868">
        <v>1150</v>
      </c>
    </row>
    <row r="869" spans="1:8" x14ac:dyDescent="0.2">
      <c r="A869">
        <v>1954</v>
      </c>
      <c r="B869">
        <v>200000</v>
      </c>
      <c r="C869">
        <v>0.04</v>
      </c>
      <c r="D869">
        <v>2.5000000000000001E-2</v>
      </c>
      <c r="E869">
        <v>1370</v>
      </c>
      <c r="F869">
        <v>1370</v>
      </c>
      <c r="G869">
        <v>1370</v>
      </c>
      <c r="H869">
        <v>1370</v>
      </c>
    </row>
    <row r="870" spans="1:8" x14ac:dyDescent="0.2">
      <c r="A870">
        <v>1954</v>
      </c>
      <c r="B870">
        <v>2500</v>
      </c>
      <c r="C870">
        <v>0.04</v>
      </c>
      <c r="D870">
        <v>2.8000000000000001E-2</v>
      </c>
      <c r="E870">
        <v>30</v>
      </c>
      <c r="F870">
        <v>30</v>
      </c>
      <c r="G870">
        <v>30</v>
      </c>
      <c r="H870">
        <v>30</v>
      </c>
    </row>
    <row r="871" spans="1:8" x14ac:dyDescent="0.2">
      <c r="A871">
        <v>1954</v>
      </c>
      <c r="B871">
        <v>7500</v>
      </c>
      <c r="C871">
        <v>0.04</v>
      </c>
      <c r="D871">
        <v>2.8000000000000001E-2</v>
      </c>
      <c r="E871">
        <v>90</v>
      </c>
      <c r="F871">
        <v>90</v>
      </c>
      <c r="G871">
        <v>90</v>
      </c>
      <c r="H871">
        <v>90</v>
      </c>
    </row>
    <row r="872" spans="1:8" x14ac:dyDescent="0.2">
      <c r="A872">
        <v>1954</v>
      </c>
      <c r="B872">
        <v>12500</v>
      </c>
      <c r="C872">
        <v>0.04</v>
      </c>
      <c r="D872">
        <v>2.8000000000000001E-2</v>
      </c>
      <c r="E872">
        <v>160</v>
      </c>
      <c r="F872">
        <v>160</v>
      </c>
      <c r="G872">
        <v>160</v>
      </c>
      <c r="H872">
        <v>160</v>
      </c>
    </row>
    <row r="873" spans="1:8" x14ac:dyDescent="0.2">
      <c r="A873">
        <v>1954</v>
      </c>
      <c r="B873">
        <v>17500</v>
      </c>
      <c r="C873">
        <v>0.04</v>
      </c>
      <c r="D873">
        <v>2.8000000000000001E-2</v>
      </c>
      <c r="E873">
        <v>230</v>
      </c>
      <c r="F873">
        <v>230</v>
      </c>
      <c r="G873">
        <v>230</v>
      </c>
      <c r="H873">
        <v>230</v>
      </c>
    </row>
    <row r="874" spans="1:8" x14ac:dyDescent="0.2">
      <c r="A874">
        <v>1954</v>
      </c>
      <c r="B874">
        <v>22500</v>
      </c>
      <c r="C874">
        <v>0.04</v>
      </c>
      <c r="D874">
        <v>2.8000000000000001E-2</v>
      </c>
      <c r="E874">
        <v>300</v>
      </c>
      <c r="F874">
        <v>300</v>
      </c>
      <c r="G874">
        <v>300</v>
      </c>
      <c r="H874">
        <v>300</v>
      </c>
    </row>
    <row r="875" spans="1:8" x14ac:dyDescent="0.2">
      <c r="A875">
        <v>1954</v>
      </c>
      <c r="B875">
        <v>27500</v>
      </c>
      <c r="C875">
        <v>0.04</v>
      </c>
      <c r="D875">
        <v>2.8000000000000001E-2</v>
      </c>
      <c r="E875">
        <v>360</v>
      </c>
      <c r="F875">
        <v>360</v>
      </c>
      <c r="G875">
        <v>360</v>
      </c>
      <c r="H875">
        <v>360</v>
      </c>
    </row>
    <row r="876" spans="1:8" x14ac:dyDescent="0.2">
      <c r="A876">
        <v>1954</v>
      </c>
      <c r="B876">
        <v>32500</v>
      </c>
      <c r="C876">
        <v>0.04</v>
      </c>
      <c r="D876">
        <v>2.8000000000000001E-2</v>
      </c>
      <c r="E876">
        <v>430</v>
      </c>
      <c r="F876">
        <v>430</v>
      </c>
      <c r="G876">
        <v>430</v>
      </c>
      <c r="H876">
        <v>430</v>
      </c>
    </row>
    <row r="877" spans="1:8" x14ac:dyDescent="0.2">
      <c r="A877">
        <v>1954</v>
      </c>
      <c r="B877">
        <v>37500</v>
      </c>
      <c r="C877">
        <v>0.04</v>
      </c>
      <c r="D877">
        <v>2.8000000000000001E-2</v>
      </c>
      <c r="E877">
        <v>500</v>
      </c>
      <c r="F877">
        <v>500</v>
      </c>
      <c r="G877">
        <v>500</v>
      </c>
      <c r="H877">
        <v>500</v>
      </c>
    </row>
    <row r="878" spans="1:8" x14ac:dyDescent="0.2">
      <c r="A878">
        <v>1954</v>
      </c>
      <c r="B878">
        <v>42500</v>
      </c>
      <c r="C878">
        <v>0.04</v>
      </c>
      <c r="D878">
        <v>2.8000000000000001E-2</v>
      </c>
      <c r="E878">
        <v>560</v>
      </c>
      <c r="F878">
        <v>560</v>
      </c>
      <c r="G878">
        <v>560</v>
      </c>
      <c r="H878">
        <v>560</v>
      </c>
    </row>
    <row r="879" spans="1:8" x14ac:dyDescent="0.2">
      <c r="A879">
        <v>1954</v>
      </c>
      <c r="B879">
        <v>47500</v>
      </c>
      <c r="C879">
        <v>0.04</v>
      </c>
      <c r="D879">
        <v>2.8000000000000001E-2</v>
      </c>
      <c r="E879">
        <v>630</v>
      </c>
      <c r="F879">
        <v>630</v>
      </c>
      <c r="G879">
        <v>630</v>
      </c>
      <c r="H879">
        <v>630</v>
      </c>
    </row>
    <row r="880" spans="1:8" x14ac:dyDescent="0.2">
      <c r="A880">
        <v>1954</v>
      </c>
      <c r="B880">
        <v>52500</v>
      </c>
      <c r="C880">
        <v>0.04</v>
      </c>
      <c r="D880">
        <v>2.8000000000000001E-2</v>
      </c>
      <c r="E880">
        <v>700</v>
      </c>
      <c r="F880">
        <v>700</v>
      </c>
      <c r="G880">
        <v>700</v>
      </c>
      <c r="H880">
        <v>700</v>
      </c>
    </row>
    <row r="881" spans="1:8" x14ac:dyDescent="0.2">
      <c r="A881">
        <v>1954</v>
      </c>
      <c r="B881">
        <v>57500</v>
      </c>
      <c r="C881">
        <v>0.04</v>
      </c>
      <c r="D881">
        <v>2.8000000000000001E-2</v>
      </c>
      <c r="E881">
        <v>760</v>
      </c>
      <c r="F881">
        <v>760</v>
      </c>
      <c r="G881">
        <v>760</v>
      </c>
      <c r="H881">
        <v>760</v>
      </c>
    </row>
    <row r="882" spans="1:8" x14ac:dyDescent="0.2">
      <c r="A882">
        <v>1954</v>
      </c>
      <c r="B882">
        <v>62500</v>
      </c>
      <c r="C882">
        <v>0.04</v>
      </c>
      <c r="D882">
        <v>2.8000000000000001E-2</v>
      </c>
      <c r="E882">
        <v>800</v>
      </c>
      <c r="F882">
        <v>800</v>
      </c>
      <c r="G882">
        <v>800</v>
      </c>
      <c r="H882">
        <v>800</v>
      </c>
    </row>
    <row r="883" spans="1:8" x14ac:dyDescent="0.2">
      <c r="A883">
        <v>1954</v>
      </c>
      <c r="B883">
        <v>67500</v>
      </c>
      <c r="C883">
        <v>0.04</v>
      </c>
      <c r="D883">
        <v>2.8000000000000001E-2</v>
      </c>
      <c r="E883">
        <v>820</v>
      </c>
      <c r="F883">
        <v>820</v>
      </c>
      <c r="G883">
        <v>820</v>
      </c>
      <c r="H883">
        <v>820</v>
      </c>
    </row>
    <row r="884" spans="1:8" x14ac:dyDescent="0.2">
      <c r="A884">
        <v>1954</v>
      </c>
      <c r="B884">
        <v>72500</v>
      </c>
      <c r="C884">
        <v>0.04</v>
      </c>
      <c r="D884">
        <v>2.8000000000000001E-2</v>
      </c>
      <c r="E884">
        <v>840</v>
      </c>
      <c r="F884">
        <v>840</v>
      </c>
      <c r="G884">
        <v>840</v>
      </c>
      <c r="H884">
        <v>840</v>
      </c>
    </row>
    <row r="885" spans="1:8" x14ac:dyDescent="0.2">
      <c r="A885">
        <v>1954</v>
      </c>
      <c r="B885">
        <v>77500</v>
      </c>
      <c r="C885">
        <v>0.04</v>
      </c>
      <c r="D885">
        <v>2.8000000000000001E-2</v>
      </c>
      <c r="E885">
        <v>860</v>
      </c>
      <c r="F885">
        <v>860</v>
      </c>
      <c r="G885">
        <v>860</v>
      </c>
      <c r="H885">
        <v>860</v>
      </c>
    </row>
    <row r="886" spans="1:8" x14ac:dyDescent="0.2">
      <c r="A886">
        <v>1954</v>
      </c>
      <c r="B886">
        <v>82500</v>
      </c>
      <c r="C886">
        <v>0.04</v>
      </c>
      <c r="D886">
        <v>2.8000000000000001E-2</v>
      </c>
      <c r="E886">
        <v>880</v>
      </c>
      <c r="F886">
        <v>880</v>
      </c>
      <c r="G886">
        <v>880</v>
      </c>
      <c r="H886">
        <v>880</v>
      </c>
    </row>
    <row r="887" spans="1:8" x14ac:dyDescent="0.2">
      <c r="A887">
        <v>1954</v>
      </c>
      <c r="B887">
        <v>87500</v>
      </c>
      <c r="C887">
        <v>0.04</v>
      </c>
      <c r="D887">
        <v>2.8000000000000001E-2</v>
      </c>
      <c r="E887">
        <v>900</v>
      </c>
      <c r="F887">
        <v>900</v>
      </c>
      <c r="G887">
        <v>900</v>
      </c>
      <c r="H887">
        <v>900</v>
      </c>
    </row>
    <row r="888" spans="1:8" x14ac:dyDescent="0.2">
      <c r="A888">
        <v>1954</v>
      </c>
      <c r="B888">
        <v>92500</v>
      </c>
      <c r="C888">
        <v>0.04</v>
      </c>
      <c r="D888">
        <v>2.8000000000000001E-2</v>
      </c>
      <c r="E888">
        <v>920</v>
      </c>
      <c r="F888">
        <v>920</v>
      </c>
      <c r="G888">
        <v>920</v>
      </c>
      <c r="H888">
        <v>920</v>
      </c>
    </row>
    <row r="889" spans="1:8" x14ac:dyDescent="0.2">
      <c r="A889">
        <v>1954</v>
      </c>
      <c r="B889">
        <v>97500</v>
      </c>
      <c r="C889">
        <v>0.04</v>
      </c>
      <c r="D889">
        <v>2.8000000000000001E-2</v>
      </c>
      <c r="E889">
        <v>940</v>
      </c>
      <c r="F889">
        <v>940</v>
      </c>
      <c r="G889">
        <v>940</v>
      </c>
      <c r="H889">
        <v>940</v>
      </c>
    </row>
    <row r="890" spans="1:8" x14ac:dyDescent="0.2">
      <c r="A890">
        <v>1954</v>
      </c>
      <c r="B890">
        <v>102500</v>
      </c>
      <c r="C890">
        <v>0.04</v>
      </c>
      <c r="D890">
        <v>2.8000000000000001E-2</v>
      </c>
      <c r="E890">
        <v>960</v>
      </c>
      <c r="F890">
        <v>960</v>
      </c>
      <c r="G890">
        <v>960</v>
      </c>
      <c r="H890">
        <v>960</v>
      </c>
    </row>
    <row r="891" spans="1:8" x14ac:dyDescent="0.2">
      <c r="A891">
        <v>1954</v>
      </c>
      <c r="B891">
        <v>107500</v>
      </c>
      <c r="C891">
        <v>0.04</v>
      </c>
      <c r="D891">
        <v>2.8000000000000001E-2</v>
      </c>
      <c r="E891">
        <v>980</v>
      </c>
      <c r="F891">
        <v>980</v>
      </c>
      <c r="G891">
        <v>980</v>
      </c>
      <c r="H891">
        <v>980</v>
      </c>
    </row>
    <row r="892" spans="1:8" x14ac:dyDescent="0.2">
      <c r="A892">
        <v>1954</v>
      </c>
      <c r="B892">
        <v>112500</v>
      </c>
      <c r="C892">
        <v>0.04</v>
      </c>
      <c r="D892">
        <v>2.8000000000000001E-2</v>
      </c>
      <c r="E892">
        <v>1010</v>
      </c>
      <c r="F892">
        <v>1010</v>
      </c>
      <c r="G892">
        <v>1010</v>
      </c>
      <c r="H892">
        <v>1010</v>
      </c>
    </row>
    <row r="893" spans="1:8" x14ac:dyDescent="0.2">
      <c r="A893">
        <v>1954</v>
      </c>
      <c r="B893">
        <v>117500</v>
      </c>
      <c r="C893">
        <v>0.04</v>
      </c>
      <c r="D893">
        <v>2.8000000000000001E-2</v>
      </c>
      <c r="E893">
        <v>1030</v>
      </c>
      <c r="F893">
        <v>1030</v>
      </c>
      <c r="G893">
        <v>1030</v>
      </c>
      <c r="H893">
        <v>1030</v>
      </c>
    </row>
    <row r="894" spans="1:8" x14ac:dyDescent="0.2">
      <c r="A894">
        <v>1954</v>
      </c>
      <c r="B894">
        <v>122500</v>
      </c>
      <c r="C894">
        <v>0.04</v>
      </c>
      <c r="D894">
        <v>2.8000000000000001E-2</v>
      </c>
      <c r="E894">
        <v>1050</v>
      </c>
      <c r="F894">
        <v>1050</v>
      </c>
      <c r="G894">
        <v>1050</v>
      </c>
      <c r="H894">
        <v>1050</v>
      </c>
    </row>
    <row r="895" spans="1:8" x14ac:dyDescent="0.2">
      <c r="A895">
        <v>1954</v>
      </c>
      <c r="B895">
        <v>127500</v>
      </c>
      <c r="C895">
        <v>0.04</v>
      </c>
      <c r="D895">
        <v>2.8000000000000001E-2</v>
      </c>
      <c r="E895">
        <v>1070</v>
      </c>
      <c r="F895">
        <v>1070</v>
      </c>
      <c r="G895">
        <v>1070</v>
      </c>
      <c r="H895">
        <v>1070</v>
      </c>
    </row>
    <row r="896" spans="1:8" x14ac:dyDescent="0.2">
      <c r="A896">
        <v>1954</v>
      </c>
      <c r="B896">
        <v>132500</v>
      </c>
      <c r="C896">
        <v>0.04</v>
      </c>
      <c r="D896">
        <v>2.8000000000000001E-2</v>
      </c>
      <c r="E896">
        <v>1090</v>
      </c>
      <c r="F896">
        <v>1090</v>
      </c>
      <c r="G896">
        <v>1090</v>
      </c>
      <c r="H896">
        <v>1090</v>
      </c>
    </row>
    <row r="897" spans="1:8" x14ac:dyDescent="0.2">
      <c r="A897">
        <v>1954</v>
      </c>
      <c r="B897">
        <v>137500</v>
      </c>
      <c r="C897">
        <v>0.04</v>
      </c>
      <c r="D897">
        <v>2.8000000000000001E-2</v>
      </c>
      <c r="E897">
        <v>1110</v>
      </c>
      <c r="F897">
        <v>1110</v>
      </c>
      <c r="G897">
        <v>1110</v>
      </c>
      <c r="H897">
        <v>1110</v>
      </c>
    </row>
    <row r="898" spans="1:8" x14ac:dyDescent="0.2">
      <c r="A898">
        <v>1954</v>
      </c>
      <c r="B898">
        <v>142500</v>
      </c>
      <c r="C898">
        <v>0.04</v>
      </c>
      <c r="D898">
        <v>2.8000000000000001E-2</v>
      </c>
      <c r="E898">
        <v>1130</v>
      </c>
      <c r="F898">
        <v>1130</v>
      </c>
      <c r="G898">
        <v>1130</v>
      </c>
      <c r="H898">
        <v>1130</v>
      </c>
    </row>
    <row r="899" spans="1:8" x14ac:dyDescent="0.2">
      <c r="A899">
        <v>1954</v>
      </c>
      <c r="B899">
        <v>147500</v>
      </c>
      <c r="C899">
        <v>0.04</v>
      </c>
      <c r="D899">
        <v>2.8000000000000001E-2</v>
      </c>
      <c r="E899">
        <v>1150</v>
      </c>
      <c r="F899">
        <v>1150</v>
      </c>
      <c r="G899">
        <v>1150</v>
      </c>
      <c r="H899">
        <v>1150</v>
      </c>
    </row>
    <row r="900" spans="1:8" x14ac:dyDescent="0.2">
      <c r="A900">
        <v>1954</v>
      </c>
      <c r="B900">
        <v>200000</v>
      </c>
      <c r="C900">
        <v>0.04</v>
      </c>
      <c r="D900">
        <v>2.8000000000000001E-2</v>
      </c>
      <c r="E900">
        <v>1370</v>
      </c>
      <c r="F900">
        <v>1370</v>
      </c>
      <c r="G900">
        <v>1370</v>
      </c>
      <c r="H900">
        <v>1370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101C-D128-4547-B3DE-4760E27B71F1}">
  <dimension ref="A3:AH151"/>
  <sheetViews>
    <sheetView topLeftCell="D15" workbookViewId="0">
      <selection activeCell="M33" sqref="M33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4" x14ac:dyDescent="0.2">
      <c r="A3" s="29" t="str">
        <f>'2.5_RESULT'!A3</f>
        <v xml:space="preserve">Sum of % reduction in total between 66-86 yrs </v>
      </c>
      <c r="B3" t="str">
        <f>'2.5_RESULT'!B3</f>
        <v>Column Labels</v>
      </c>
      <c r="C3">
        <f>'2.5_RESULT'!C3</f>
        <v>0</v>
      </c>
      <c r="D3">
        <f>'2.5_RESULT'!D3</f>
        <v>0</v>
      </c>
      <c r="E3">
        <f>'2.5_RESULT'!E3</f>
        <v>0</v>
      </c>
      <c r="F3">
        <f>'2.5_RESULT'!F3</f>
        <v>0</v>
      </c>
      <c r="G3">
        <f>'2.5_RESULT'!G3</f>
        <v>0</v>
      </c>
      <c r="H3">
        <f>'2.5_RESULT'!H3</f>
        <v>0</v>
      </c>
      <c r="I3">
        <f>'2.5_RESULT'!I3</f>
        <v>0</v>
      </c>
      <c r="J3">
        <f>'2.5_RESULT'!J3</f>
        <v>0</v>
      </c>
      <c r="K3">
        <f>'2.5_RESULT'!K3</f>
        <v>0</v>
      </c>
      <c r="L3">
        <f>'2.5_RESULT'!L3</f>
        <v>0</v>
      </c>
      <c r="M3">
        <f>'2.5_RESULT'!M3</f>
        <v>0</v>
      </c>
      <c r="N3">
        <f>'2.5_RESULT'!N3</f>
        <v>0</v>
      </c>
      <c r="O3">
        <f>'2.5_RESULT'!O3</f>
        <v>0</v>
      </c>
      <c r="P3">
        <f>'2.5_RESULT'!P3</f>
        <v>0</v>
      </c>
      <c r="Q3">
        <f>'2.5_RESULT'!Q3</f>
        <v>0</v>
      </c>
      <c r="R3">
        <f>'2.5_RESULT'!R3</f>
        <v>0</v>
      </c>
      <c r="S3">
        <f>'2.5_RESULT'!S3</f>
        <v>0</v>
      </c>
      <c r="T3">
        <f>'2.5_RESULT'!T3</f>
        <v>0</v>
      </c>
      <c r="U3">
        <f>'2.5_RESULT'!U3</f>
        <v>0</v>
      </c>
      <c r="V3">
        <f>'2.5_RESULT'!V3</f>
        <v>0</v>
      </c>
      <c r="W3">
        <f>'2.5_RESULT'!W3</f>
        <v>0</v>
      </c>
      <c r="X3">
        <f>'2.5_RESULT'!X3</f>
        <v>0</v>
      </c>
      <c r="Y3">
        <f>'2.5_RESULT'!Y3</f>
        <v>0</v>
      </c>
      <c r="Z3">
        <f>'2.5_RESULT'!Z3</f>
        <v>0</v>
      </c>
      <c r="AA3">
        <f>'2.5_RESULT'!AA3</f>
        <v>0</v>
      </c>
      <c r="AB3">
        <f>'2.5_RESULT'!AB3</f>
        <v>0</v>
      </c>
      <c r="AC3">
        <f>'2.5_RESULT'!AC3</f>
        <v>0</v>
      </c>
      <c r="AD3">
        <f>'2.5_RESULT'!AD3</f>
        <v>0</v>
      </c>
      <c r="AE3">
        <f>'2.5_RESULT'!AE3</f>
        <v>0</v>
      </c>
      <c r="AF3">
        <f>'2.5_RESULT'!AF3</f>
        <v>0</v>
      </c>
      <c r="AH3" t="s">
        <v>32</v>
      </c>
    </row>
    <row r="4" spans="1:34" s="104" customFormat="1" x14ac:dyDescent="0.2">
      <c r="A4" s="104" t="str">
        <f>'2.5_RESULT'!A4</f>
        <v>Row Labels</v>
      </c>
      <c r="B4" s="104">
        <f>'2.5_RESULT'!B4</f>
        <v>2500</v>
      </c>
      <c r="C4" s="104">
        <f>'2.5_RESULT'!C4</f>
        <v>7500</v>
      </c>
      <c r="D4" s="104">
        <f>'2.5_RESULT'!D4</f>
        <v>12500</v>
      </c>
      <c r="E4" s="104">
        <f>'2.5_RESULT'!E4</f>
        <v>17500</v>
      </c>
      <c r="F4" s="104">
        <f>'2.5_RESULT'!F4</f>
        <v>22500</v>
      </c>
      <c r="G4" s="104">
        <f>'2.5_RESULT'!G4</f>
        <v>27500</v>
      </c>
      <c r="H4" s="104">
        <f>'2.5_RESULT'!H4</f>
        <v>32500</v>
      </c>
      <c r="I4" s="104">
        <f>'2.5_RESULT'!I4</f>
        <v>37500</v>
      </c>
      <c r="J4" s="104">
        <f>'2.5_RESULT'!J4</f>
        <v>42500</v>
      </c>
      <c r="K4" s="104">
        <f>'2.5_RESULT'!K4</f>
        <v>47500</v>
      </c>
      <c r="L4" s="104">
        <f>'2.5_RESULT'!L4</f>
        <v>52500</v>
      </c>
      <c r="M4" s="104">
        <f>'2.5_RESULT'!M4</f>
        <v>57500</v>
      </c>
      <c r="N4" s="104">
        <f>'2.5_RESULT'!N4</f>
        <v>62500</v>
      </c>
      <c r="O4" s="104">
        <f>'2.5_RESULT'!O4</f>
        <v>67500</v>
      </c>
      <c r="P4" s="104">
        <f>'2.5_RESULT'!P4</f>
        <v>72500</v>
      </c>
      <c r="Q4" s="104">
        <f>'2.5_RESULT'!Q4</f>
        <v>77500</v>
      </c>
      <c r="R4" s="104">
        <f>'2.5_RESULT'!R4</f>
        <v>82500</v>
      </c>
      <c r="S4" s="104">
        <f>'2.5_RESULT'!S4</f>
        <v>87500</v>
      </c>
      <c r="T4" s="104">
        <f>'2.5_RESULT'!T4</f>
        <v>92500</v>
      </c>
      <c r="U4" s="104">
        <f>'2.5_RESULT'!U4</f>
        <v>97500</v>
      </c>
      <c r="V4" s="104">
        <f>'2.5_RESULT'!V4</f>
        <v>102500</v>
      </c>
      <c r="W4" s="104">
        <f>'2.5_RESULT'!W4</f>
        <v>107500</v>
      </c>
      <c r="X4" s="104">
        <f>'2.5_RESULT'!X4</f>
        <v>112500</v>
      </c>
      <c r="Y4" s="104">
        <f>'2.5_RESULT'!Y4</f>
        <v>117500</v>
      </c>
      <c r="Z4" s="104">
        <f>'2.5_RESULT'!Z4</f>
        <v>122500</v>
      </c>
      <c r="AA4" s="104">
        <f>'2.5_RESULT'!AA4</f>
        <v>127500</v>
      </c>
      <c r="AB4" s="104">
        <f>'2.5_RESULT'!AB4</f>
        <v>132500</v>
      </c>
      <c r="AC4" s="104">
        <f>'2.5_RESULT'!AC4</f>
        <v>137500</v>
      </c>
      <c r="AD4" s="104">
        <f>'2.5_RESULT'!AD4</f>
        <v>142500</v>
      </c>
      <c r="AE4" s="104">
        <f>'2.5_RESULT'!AE4</f>
        <v>147500</v>
      </c>
      <c r="AF4" s="104">
        <f>'2.5_RESULT'!AF4</f>
        <v>200000</v>
      </c>
    </row>
    <row r="5" spans="1:34" x14ac:dyDescent="0.2">
      <c r="A5" s="29">
        <f>'2.5_RESULT'!A5</f>
        <v>23</v>
      </c>
      <c r="B5" s="18">
        <f>'2.5_RESULT'!B5</f>
        <v>-0.23039215686274508</v>
      </c>
      <c r="C5" s="18">
        <f>'2.5_RESULT'!C5</f>
        <v>-0.22712418300653595</v>
      </c>
      <c r="D5" s="18">
        <f>'2.5_RESULT'!D5</f>
        <v>-0.22700587084148727</v>
      </c>
      <c r="E5" s="18">
        <f>'2.5_RESULT'!E5</f>
        <v>-0.22781271837875611</v>
      </c>
      <c r="F5" s="18">
        <f>'2.5_RESULT'!F5</f>
        <v>-0.25923913043478258</v>
      </c>
      <c r="G5" s="18">
        <f>'2.5_RESULT'!G5</f>
        <v>-0.30257892396620722</v>
      </c>
      <c r="H5" s="18">
        <f>'2.5_RESULT'!H5</f>
        <v>-0.34224397590361444</v>
      </c>
      <c r="I5" s="18">
        <f>'2.5_RESULT'!I5</f>
        <v>-0.36306156405990014</v>
      </c>
      <c r="J5" s="18">
        <f>'2.5_RESULT'!J5</f>
        <v>-0.36842105263157893</v>
      </c>
      <c r="K5" s="18">
        <f>'2.5_RESULT'!K5</f>
        <v>-0.36456558773424191</v>
      </c>
      <c r="L5" s="18">
        <f>'2.5_RESULT'!L5</f>
        <v>-0.35526315789473684</v>
      </c>
      <c r="M5" s="18">
        <f>'2.5_RESULT'!M5</f>
        <v>-0.34298897718533711</v>
      </c>
      <c r="N5" s="18">
        <f>'2.5_RESULT'!N5</f>
        <v>-0.3295594388382968</v>
      </c>
      <c r="O5" s="18">
        <f>'2.5_RESULT'!O5</f>
        <v>-0.31707317073170732</v>
      </c>
      <c r="P5" s="18">
        <f>'2.5_RESULT'!P5</f>
        <v>-0.30549851699749031</v>
      </c>
      <c r="Q5" s="18">
        <f>'2.5_RESULT'!Q5</f>
        <v>-0.29473915914593879</v>
      </c>
      <c r="R5" s="18">
        <f>'2.5_RESULT'!R5</f>
        <v>-0.28471188603019348</v>
      </c>
      <c r="S5" s="18">
        <f>'2.5_RESULT'!S5</f>
        <v>-0.27534443758996502</v>
      </c>
      <c r="T5" s="18">
        <f>'2.5_RESULT'!T5</f>
        <v>-0.26657376070077643</v>
      </c>
      <c r="U5" s="18">
        <f>'2.5_RESULT'!U5</f>
        <v>-0.25834458807640365</v>
      </c>
      <c r="V5" s="18">
        <f>'2.5_RESULT'!V5</f>
        <v>-0.25060827250608275</v>
      </c>
      <c r="W5" s="18">
        <f>'2.5_RESULT'!W5</f>
        <v>-0.2433218244593858</v>
      </c>
      <c r="X5" s="18">
        <f>'2.5_RESULT'!X5</f>
        <v>-0.23644711283771852</v>
      </c>
      <c r="Y5" s="18">
        <f>'2.5_RESULT'!Y5</f>
        <v>-0.22995019749270135</v>
      </c>
      <c r="Z5" s="18">
        <f>'2.5_RESULT'!Z5</f>
        <v>-0.223800768845061</v>
      </c>
      <c r="AA5" s="18">
        <f>'2.5_RESULT'!AA5</f>
        <v>-0.21797167507732379</v>
      </c>
      <c r="AB5" s="18">
        <f>'2.5_RESULT'!AB5</f>
        <v>-0.21243852133904489</v>
      </c>
      <c r="AC5" s="18">
        <f>'2.5_RESULT'!AC5</f>
        <v>-0.20717932848522358</v>
      </c>
      <c r="AD5" s="18">
        <f>'2.5_RESULT'!AD5</f>
        <v>-0.20217424128038652</v>
      </c>
      <c r="AE5" s="18">
        <f>'2.5_RESULT'!AE5</f>
        <v>-0.19740527790063395</v>
      </c>
      <c r="AF5" s="18">
        <f>'2.5_RESULT'!AF5</f>
        <v>-0.15821812596006143</v>
      </c>
    </row>
    <row r="6" spans="1:34" x14ac:dyDescent="0.2">
      <c r="A6" s="29">
        <f>'2.5_RESULT'!A6</f>
        <v>28</v>
      </c>
      <c r="B6" s="18">
        <f>'2.5_RESULT'!B6</f>
        <v>-0.22126436781609196</v>
      </c>
      <c r="C6" s="18">
        <f>'2.5_RESULT'!C6</f>
        <v>-0.21934865900383141</v>
      </c>
      <c r="D6" s="18">
        <f>'2.5_RESULT'!D6</f>
        <v>-0.21871412169919632</v>
      </c>
      <c r="E6" s="18">
        <f>'2.5_RESULT'!E6</f>
        <v>-0.21908271908271909</v>
      </c>
      <c r="F6" s="18">
        <f>'2.5_RESULT'!F6</f>
        <v>-0.23645634161886553</v>
      </c>
      <c r="G6" s="18">
        <f>'2.5_RESULT'!G6</f>
        <v>-0.27711157455683005</v>
      </c>
      <c r="H6" s="18">
        <f>'2.5_RESULT'!H6</f>
        <v>-0.31892368769298635</v>
      </c>
      <c r="I6" s="18">
        <f>'2.5_RESULT'!I6</f>
        <v>-0.3505392912172573</v>
      </c>
      <c r="J6" s="18">
        <f>'2.5_RESULT'!J6</f>
        <v>-0.36341378104232247</v>
      </c>
      <c r="K6" s="18">
        <f>'2.5_RESULT'!K6</f>
        <v>-0.3638138626749105</v>
      </c>
      <c r="L6" s="18">
        <f>'2.5_RESULT'!L6</f>
        <v>-0.35742848354352508</v>
      </c>
      <c r="M6" s="18">
        <f>'2.5_RESULT'!M6</f>
        <v>-0.34656084656084657</v>
      </c>
      <c r="N6" s="18">
        <f>'2.5_RESULT'!N6</f>
        <v>-0.33371040723981898</v>
      </c>
      <c r="O6" s="18">
        <f>'2.5_RESULT'!O6</f>
        <v>-0.321701199563795</v>
      </c>
      <c r="P6" s="18">
        <f>'2.5_RESULT'!P6</f>
        <v>-0.31052631578947371</v>
      </c>
      <c r="Q6" s="18">
        <f>'2.5_RESULT'!Q6</f>
        <v>-0.30017807173747141</v>
      </c>
      <c r="R6" s="18">
        <f>'2.5_RESULT'!R6</f>
        <v>-0.29042579374846172</v>
      </c>
      <c r="S6" s="18">
        <f>'2.5_RESULT'!S6</f>
        <v>-0.28128724672228844</v>
      </c>
      <c r="T6" s="18">
        <f>'2.5_RESULT'!T6</f>
        <v>-0.27270626299976891</v>
      </c>
      <c r="U6" s="18">
        <f>'2.5_RESULT'!U6</f>
        <v>-0.26469268730372364</v>
      </c>
      <c r="V6" s="18">
        <f>'2.5_RESULT'!V6</f>
        <v>-0.2570806100217865</v>
      </c>
      <c r="W6" s="18">
        <f>'2.5_RESULT'!W6</f>
        <v>-0.24989411266412537</v>
      </c>
      <c r="X6" s="18">
        <f>'2.5_RESULT'!X6</f>
        <v>-0.24314856789614672</v>
      </c>
      <c r="Y6" s="18">
        <f>'2.5_RESULT'!Y6</f>
        <v>-0.23671013039117353</v>
      </c>
      <c r="Z6" s="18">
        <f>'2.5_RESULT'!Z6</f>
        <v>-0.23060386945475864</v>
      </c>
      <c r="AA6" s="18">
        <f>'2.5_RESULT'!AA6</f>
        <v>-0.22480472470946847</v>
      </c>
      <c r="AB6" s="18">
        <f>'2.5_RESULT'!AB6</f>
        <v>-0.21933085501858737</v>
      </c>
      <c r="AC6" s="18">
        <f>'2.5_RESULT'!AC6</f>
        <v>-0.21407837445573294</v>
      </c>
      <c r="AD6" s="18">
        <f>'2.5_RESULT'!AD6</f>
        <v>-0.20907158043940469</v>
      </c>
      <c r="AE6" s="18">
        <f>'2.5_RESULT'!AE6</f>
        <v>-0.20446675900277009</v>
      </c>
      <c r="AF6" s="18">
        <f>'2.5_RESULT'!AF6</f>
        <v>-0.16482748987288728</v>
      </c>
    </row>
    <row r="7" spans="1:34" x14ac:dyDescent="0.2">
      <c r="A7" s="29">
        <f>'2.5_RESULT'!A7</f>
        <v>33</v>
      </c>
      <c r="B7" s="18">
        <f>'2.5_RESULT'!B7</f>
        <v>-0.21575342465753425</v>
      </c>
      <c r="C7" s="18">
        <f>'2.5_RESULT'!C7</f>
        <v>-0.21118721461187215</v>
      </c>
      <c r="D7" s="18">
        <f>'2.5_RESULT'!D7</f>
        <v>-0.20998632010943913</v>
      </c>
      <c r="E7" s="18">
        <f>'2.5_RESULT'!E7</f>
        <v>-0.21024390243902438</v>
      </c>
      <c r="F7" s="18">
        <f>'2.5_RESULT'!F7</f>
        <v>-0.21640091116173121</v>
      </c>
      <c r="G7" s="18">
        <f>'2.5_RESULT'!G7</f>
        <v>-0.25077591558038487</v>
      </c>
      <c r="H7" s="18">
        <f>'2.5_RESULT'!H7</f>
        <v>-0.29348397267472415</v>
      </c>
      <c r="I7" s="18">
        <f>'2.5_RESULT'!I7</f>
        <v>-0.33249772105742936</v>
      </c>
      <c r="J7" s="18">
        <f>'2.5_RESULT'!J7</f>
        <v>-0.35518230233510856</v>
      </c>
      <c r="K7" s="18">
        <f>'2.5_RESULT'!K7</f>
        <v>-0.36139552521805079</v>
      </c>
      <c r="L7" s="18">
        <f>'2.5_RESULT'!L7</f>
        <v>-0.35790980672870437</v>
      </c>
      <c r="M7" s="18">
        <f>'2.5_RESULT'!M7</f>
        <v>-0.34861443722203217</v>
      </c>
      <c r="N7" s="18">
        <f>'2.5_RESULT'!N7</f>
        <v>-0.33619267568459255</v>
      </c>
      <c r="O7" s="18">
        <f>'2.5_RESULT'!O7</f>
        <v>-0.32504780114722753</v>
      </c>
      <c r="P7" s="18">
        <f>'2.5_RESULT'!P7</f>
        <v>-0.31432973805855163</v>
      </c>
      <c r="Q7" s="18">
        <f>'2.5_RESULT'!Q7</f>
        <v>-0.30429594272076371</v>
      </c>
      <c r="R7" s="18">
        <f>'2.5_RESULT'!R7</f>
        <v>-0.29467900520532098</v>
      </c>
      <c r="S7" s="18">
        <f>'2.5_RESULT'!S7</f>
        <v>-0.2858345021037868</v>
      </c>
      <c r="T7" s="18">
        <f>'2.5_RESULT'!T7</f>
        <v>-0.27777777777777779</v>
      </c>
      <c r="U7" s="18">
        <f>'2.5_RESULT'!U7</f>
        <v>-0.26991267531092883</v>
      </c>
      <c r="V7" s="18">
        <f>'2.5_RESULT'!V7</f>
        <v>-0.26248069994853318</v>
      </c>
      <c r="W7" s="18">
        <f>'2.5_RESULT'!W7</f>
        <v>-0.25526052104208419</v>
      </c>
      <c r="X7" s="18">
        <f>'2.5_RESULT'!X7</f>
        <v>-0.24884118077579898</v>
      </c>
      <c r="Y7" s="18">
        <f>'2.5_RESULT'!Y7</f>
        <v>-0.24251069900142652</v>
      </c>
      <c r="Z7" s="18">
        <f>'2.5_RESULT'!Z7</f>
        <v>-0.2364943194991885</v>
      </c>
      <c r="AA7" s="18">
        <f>'2.5_RESULT'!AA7</f>
        <v>-0.23059515727540167</v>
      </c>
      <c r="AB7" s="18">
        <f>'2.5_RESULT'!AB7</f>
        <v>-0.225143614670791</v>
      </c>
      <c r="AC7" s="18">
        <f>'2.5_RESULT'!AC7</f>
        <v>-0.22015972372113102</v>
      </c>
      <c r="AD7" s="18">
        <f>'2.5_RESULT'!AD7</f>
        <v>-0.21518987341772153</v>
      </c>
      <c r="AE7" s="18">
        <f>'2.5_RESULT'!AE7</f>
        <v>-0.21043944708066845</v>
      </c>
      <c r="AF7" s="18">
        <f>'2.5_RESULT'!AF7</f>
        <v>-0.17091152815013405</v>
      </c>
    </row>
    <row r="8" spans="1:34" x14ac:dyDescent="0.2">
      <c r="A8" s="29">
        <f>'2.5_RESULT'!A8</f>
        <v>38</v>
      </c>
      <c r="B8" s="18">
        <f>'2.5_RESULT'!B8</f>
        <v>-0.20833333333333334</v>
      </c>
      <c r="C8" s="18">
        <f>'2.5_RESULT'!C8</f>
        <v>-0.20277777777777778</v>
      </c>
      <c r="D8" s="18">
        <f>'2.5_RESULT'!D8</f>
        <v>-0.20133111480865223</v>
      </c>
      <c r="E8" s="18">
        <f>'2.5_RESULT'!E8</f>
        <v>-0.20166073546856464</v>
      </c>
      <c r="F8" s="18">
        <f>'2.5_RESULT'!F8</f>
        <v>-0.20221606648199447</v>
      </c>
      <c r="G8" s="18">
        <f>'2.5_RESULT'!G8</f>
        <v>-0.22507552870090636</v>
      </c>
      <c r="H8" s="18">
        <f>'2.5_RESULT'!H8</f>
        <v>-0.2654952076677316</v>
      </c>
      <c r="I8" s="18">
        <f>'2.5_RESULT'!I8</f>
        <v>-0.30841638981173863</v>
      </c>
      <c r="J8" s="18">
        <f>'2.5_RESULT'!J8</f>
        <v>-0.3428430890309887</v>
      </c>
      <c r="K8" s="18">
        <f>'2.5_RESULT'!K8</f>
        <v>-0.35578661844484627</v>
      </c>
      <c r="L8" s="18">
        <f>'2.5_RESULT'!L8</f>
        <v>-0.3562925170068027</v>
      </c>
      <c r="M8" s="18">
        <f>'2.5_RESULT'!M8</f>
        <v>-0.34918699186991869</v>
      </c>
      <c r="N8" s="18">
        <f>'2.5_RESULT'!N8</f>
        <v>-0.33751962323390894</v>
      </c>
      <c r="O8" s="18">
        <f>'2.5_RESULT'!O8</f>
        <v>-0.32700341815419676</v>
      </c>
      <c r="P8" s="18">
        <f>'2.5_RESULT'!P8</f>
        <v>-0.31677704194260486</v>
      </c>
      <c r="Q8" s="18">
        <f>'2.5_RESULT'!Q8</f>
        <v>-0.30692362598144185</v>
      </c>
      <c r="R8" s="18">
        <f>'2.5_RESULT'!R8</f>
        <v>-0.29788708001385522</v>
      </c>
      <c r="S8" s="18">
        <f>'2.5_RESULT'!S8</f>
        <v>-0.28936742934051146</v>
      </c>
      <c r="T8" s="18">
        <f>'2.5_RESULT'!T8</f>
        <v>-0.28164867517173697</v>
      </c>
      <c r="U8" s="18">
        <f>'2.5_RESULT'!U8</f>
        <v>-0.27402928071292171</v>
      </c>
      <c r="V8" s="18">
        <f>'2.5_RESULT'!V8</f>
        <v>-0.26658400495970241</v>
      </c>
      <c r="W8" s="18">
        <f>'2.5_RESULT'!W8</f>
        <v>-0.25974025974025972</v>
      </c>
      <c r="X8" s="18">
        <f>'2.5_RESULT'!X8</f>
        <v>-0.25323910482921086</v>
      </c>
      <c r="Y8" s="18">
        <f>'2.5_RESULT'!Y8</f>
        <v>-0.24705544383797759</v>
      </c>
      <c r="Z8" s="18">
        <f>'2.5_RESULT'!Z8</f>
        <v>-0.24144699943914749</v>
      </c>
      <c r="AA8" s="18">
        <f>'2.5_RESULT'!AA8</f>
        <v>-0.23561643835616439</v>
      </c>
      <c r="AB8" s="18">
        <f>'2.5_RESULT'!AB8</f>
        <v>-0.23025435073627845</v>
      </c>
      <c r="AC8" s="18">
        <f>'2.5_RESULT'!AC8</f>
        <v>-0.22513089005235601</v>
      </c>
      <c r="AD8" s="18">
        <f>'2.5_RESULT'!AD8</f>
        <v>-0.22023047375160051</v>
      </c>
      <c r="AE8" s="18">
        <f>'2.5_RESULT'!AE8</f>
        <v>-0.21578947368421053</v>
      </c>
      <c r="AF8" s="18">
        <f>'2.5_RESULT'!AF8</f>
        <v>-0.17622950819672131</v>
      </c>
    </row>
    <row r="9" spans="1:34" x14ac:dyDescent="0.2">
      <c r="A9" s="29">
        <f>'2.5_RESULT'!A9</f>
        <v>43</v>
      </c>
      <c r="B9" s="18">
        <f>'2.5_RESULT'!B9</f>
        <v>-0.18947368421052632</v>
      </c>
      <c r="C9" s="18">
        <f>'2.5_RESULT'!C9</f>
        <v>-0.19163763066202091</v>
      </c>
      <c r="D9" s="18">
        <f>'2.5_RESULT'!D9</f>
        <v>-0.19270833333333334</v>
      </c>
      <c r="E9" s="18">
        <f>'2.5_RESULT'!E9</f>
        <v>-0.1924219910846954</v>
      </c>
      <c r="F9" s="18">
        <f>'2.5_RESULT'!F9</f>
        <v>-0.19190751445086704</v>
      </c>
      <c r="G9" s="18">
        <f>'2.5_RESULT'!G9</f>
        <v>-0.20085066162570889</v>
      </c>
      <c r="H9" s="18">
        <f>'2.5_RESULT'!H9</f>
        <v>-0.2364</v>
      </c>
      <c r="I9" s="18">
        <f>'2.5_RESULT'!I9</f>
        <v>-0.28135828135828134</v>
      </c>
      <c r="J9" s="18">
        <f>'2.5_RESULT'!J9</f>
        <v>-0.32354740061162079</v>
      </c>
      <c r="K9" s="18">
        <f>'2.5_RESULT'!K9</f>
        <v>-0.34630350194552528</v>
      </c>
      <c r="L9" s="18">
        <f>'2.5_RESULT'!L9</f>
        <v>-0.35257410296411856</v>
      </c>
      <c r="M9" s="18">
        <f>'2.5_RESULT'!M9</f>
        <v>-0.34756703078450846</v>
      </c>
      <c r="N9" s="18">
        <f>'2.5_RESULT'!N9</f>
        <v>-0.3366954851104707</v>
      </c>
      <c r="O9" s="18">
        <f>'2.5_RESULT'!O9</f>
        <v>-0.32635009310986962</v>
      </c>
      <c r="P9" s="18">
        <f>'2.5_RESULT'!P9</f>
        <v>-0.31676457297785809</v>
      </c>
      <c r="Q9" s="18">
        <f>'2.5_RESULT'!Q9</f>
        <v>-0.30759104870557263</v>
      </c>
      <c r="R9" s="18">
        <f>'2.5_RESULT'!R9</f>
        <v>-0.29906143344709896</v>
      </c>
      <c r="S9" s="18">
        <f>'2.5_RESULT'!S9</f>
        <v>-0.29087136929460583</v>
      </c>
      <c r="T9" s="18">
        <f>'2.5_RESULT'!T9</f>
        <v>-0.28323232323232322</v>
      </c>
      <c r="U9" s="18">
        <f>'2.5_RESULT'!U9</f>
        <v>-0.27587563951200317</v>
      </c>
      <c r="V9" s="18">
        <f>'2.5_RESULT'!V9</f>
        <v>-0.26899462778204142</v>
      </c>
      <c r="W9" s="18">
        <f>'2.5_RESULT'!W9</f>
        <v>-0.26272455089820357</v>
      </c>
      <c r="X9" s="18">
        <f>'2.5_RESULT'!X9</f>
        <v>-0.25611983924004383</v>
      </c>
      <c r="Y9" s="18">
        <f>'2.5_RESULT'!Y9</f>
        <v>-0.2504459507670353</v>
      </c>
      <c r="Z9" s="18">
        <f>'2.5_RESULT'!Z9</f>
        <v>-0.24442119944211996</v>
      </c>
      <c r="AA9" s="18">
        <f>'2.5_RESULT'!AA9</f>
        <v>-0.2392638036809816</v>
      </c>
      <c r="AB9" s="18">
        <f>'2.5_RESULT'!AB9</f>
        <v>-0.23374458152717573</v>
      </c>
      <c r="AC9" s="18">
        <f>'2.5_RESULT'!AC9</f>
        <v>-0.22903752039151712</v>
      </c>
      <c r="AD9" s="18">
        <f>'2.5_RESULT'!AD9</f>
        <v>-0.22396166134185302</v>
      </c>
      <c r="AE9" s="18">
        <f>'2.5_RESULT'!AE9</f>
        <v>-0.21964956195244056</v>
      </c>
      <c r="AF9" s="18">
        <f>'2.5_RESULT'!AF9</f>
        <v>-0.18074150360453142</v>
      </c>
    </row>
    <row r="10" spans="1:34" x14ac:dyDescent="0.2">
      <c r="A10" s="29">
        <f>'2.5_RESULT'!A10</f>
        <v>48</v>
      </c>
      <c r="B10" s="18">
        <f>'2.5_RESULT'!B10</f>
        <v>-0.19178082191780821</v>
      </c>
      <c r="C10" s="18">
        <f>'2.5_RESULT'!C10</f>
        <v>-0.18409090909090908</v>
      </c>
      <c r="D10" s="18">
        <f>'2.5_RESULT'!D10</f>
        <v>-0.18206521739130435</v>
      </c>
      <c r="E10" s="18">
        <f>'2.5_RESULT'!E10</f>
        <v>-0.18313953488372092</v>
      </c>
      <c r="F10" s="18">
        <f>'2.5_RESULT'!F10</f>
        <v>-0.18325791855203619</v>
      </c>
      <c r="G10" s="18">
        <f>'2.5_RESULT'!G10</f>
        <v>-0.18271604938271604</v>
      </c>
      <c r="H10" s="18">
        <f>'2.5_RESULT'!H10</f>
        <v>-0.20637408568443052</v>
      </c>
      <c r="I10" s="18">
        <f>'2.5_RESULT'!I10</f>
        <v>-0.25067873303167421</v>
      </c>
      <c r="J10" s="18">
        <f>'2.5_RESULT'!J10</f>
        <v>-0.29712460063897761</v>
      </c>
      <c r="K10" s="18">
        <f>'2.5_RESULT'!K10</f>
        <v>-0.33166189111747851</v>
      </c>
      <c r="L10" s="18">
        <f>'2.5_RESULT'!L10</f>
        <v>-0.34485049833887044</v>
      </c>
      <c r="M10" s="18">
        <f>'2.5_RESULT'!M10</f>
        <v>-0.34345351043643263</v>
      </c>
      <c r="N10" s="18">
        <f>'2.5_RESULT'!N10</f>
        <v>-0.33333333333333331</v>
      </c>
      <c r="O10" s="18">
        <f>'2.5_RESULT'!O10</f>
        <v>-0.3236168947055324</v>
      </c>
      <c r="P10" s="18">
        <f>'2.5_RESULT'!P10</f>
        <v>-0.31463273568536726</v>
      </c>
      <c r="Q10" s="18">
        <f>'2.5_RESULT'!Q10</f>
        <v>-0.30596175478065241</v>
      </c>
      <c r="R10" s="18">
        <f>'2.5_RESULT'!R10</f>
        <v>-0.29791894852135814</v>
      </c>
      <c r="S10" s="18">
        <f>'2.5_RESULT'!S10</f>
        <v>-0.29013333333333335</v>
      </c>
      <c r="T10" s="18">
        <f>'2.5_RESULT'!T10</f>
        <v>-0.2828913156526261</v>
      </c>
      <c r="U10" s="18">
        <f>'2.5_RESULT'!U10</f>
        <v>-0.27586206896551724</v>
      </c>
      <c r="V10" s="18">
        <f>'2.5_RESULT'!V10</f>
        <v>-0.26930693069306932</v>
      </c>
      <c r="W10" s="18">
        <f>'2.5_RESULT'!W10</f>
        <v>-0.26292895118414694</v>
      </c>
      <c r="X10" s="18">
        <f>'2.5_RESULT'!X10</f>
        <v>-0.25696740670760509</v>
      </c>
      <c r="Y10" s="18">
        <f>'2.5_RESULT'!Y10</f>
        <v>-0.25115420129270544</v>
      </c>
      <c r="Z10" s="18">
        <f>'2.5_RESULT'!Z10</f>
        <v>-0.24525745257452575</v>
      </c>
      <c r="AA10" s="18">
        <f>'2.5_RESULT'!AA10</f>
        <v>-0.24038886433937251</v>
      </c>
      <c r="AB10" s="18">
        <f>'2.5_RESULT'!AB10</f>
        <v>-0.23496321938554737</v>
      </c>
      <c r="AC10" s="18">
        <f>'2.5_RESULT'!AC10</f>
        <v>-0.23050847457627119</v>
      </c>
      <c r="AD10" s="18">
        <f>'2.5_RESULT'!AD10</f>
        <v>-0.22549833887043189</v>
      </c>
      <c r="AE10" s="18">
        <f>'2.5_RESULT'!AE10</f>
        <v>-0.22140822140822142</v>
      </c>
      <c r="AF10" s="18">
        <f>'2.5_RESULT'!AF10</f>
        <v>-0.18335018537243006</v>
      </c>
    </row>
    <row r="11" spans="1:34" x14ac:dyDescent="0.2">
      <c r="A11" s="29">
        <f>'2.5_RESULT'!A11</f>
        <v>53</v>
      </c>
      <c r="B11" s="18">
        <f>'2.5_RESULT'!B11</f>
        <v>-0.17307692307692307</v>
      </c>
      <c r="C11" s="18">
        <f>'2.5_RESULT'!C11</f>
        <v>-0.17197452229299362</v>
      </c>
      <c r="D11" s="18">
        <f>'2.5_RESULT'!D11</f>
        <v>-0.17110266159695817</v>
      </c>
      <c r="E11" s="18">
        <f>'2.5_RESULT'!E11</f>
        <v>-0.17073170731707318</v>
      </c>
      <c r="F11" s="18">
        <f>'2.5_RESULT'!F11</f>
        <v>-0.17088607594936708</v>
      </c>
      <c r="G11" s="18">
        <f>'2.5_RESULT'!G11</f>
        <v>-0.1706896551724138</v>
      </c>
      <c r="H11" s="18">
        <f>'2.5_RESULT'!H11</f>
        <v>-0.17883211678832117</v>
      </c>
      <c r="I11" s="18">
        <f>'2.5_RESULT'!I11</f>
        <v>-0.21744627054361568</v>
      </c>
      <c r="J11" s="18">
        <f>'2.5_RESULT'!J11</f>
        <v>-0.26785714285714285</v>
      </c>
      <c r="K11" s="18">
        <f>'2.5_RESULT'!K11</f>
        <v>-0.30638722554890219</v>
      </c>
      <c r="L11" s="18">
        <f>'2.5_RESULT'!L11</f>
        <v>-0.33242258652094719</v>
      </c>
      <c r="M11" s="18">
        <f>'2.5_RESULT'!M11</f>
        <v>-0.33563416738567731</v>
      </c>
      <c r="N11" s="18">
        <f>'2.5_RESULT'!N11</f>
        <v>-0.32664995822890558</v>
      </c>
      <c r="O11" s="18">
        <f>'2.5_RESULT'!O11</f>
        <v>-0.3178861788617886</v>
      </c>
      <c r="P11" s="18">
        <f>'2.5_RESULT'!P11</f>
        <v>-0.30933544303797467</v>
      </c>
      <c r="Q11" s="18">
        <f>'2.5_RESULT'!Q11</f>
        <v>-0.30123266563944529</v>
      </c>
      <c r="R11" s="18">
        <f>'2.5_RESULT'!R11</f>
        <v>-0.2937640871525169</v>
      </c>
      <c r="S11" s="18">
        <f>'2.5_RESULT'!S11</f>
        <v>-0.28644688644688643</v>
      </c>
      <c r="T11" s="18">
        <f>'2.5_RESULT'!T11</f>
        <v>-0.27948534667619729</v>
      </c>
      <c r="U11" s="18">
        <f>'2.5_RESULT'!U11</f>
        <v>-0.27304469273743015</v>
      </c>
      <c r="V11" s="18">
        <f>'2.5_RESULT'!V11</f>
        <v>-0.26671214188267395</v>
      </c>
      <c r="W11" s="18">
        <f>'2.5_RESULT'!W11</f>
        <v>-0.26133333333333331</v>
      </c>
      <c r="X11" s="18">
        <f>'2.5_RESULT'!X11</f>
        <v>-0.25505544683626874</v>
      </c>
      <c r="Y11" s="18">
        <f>'2.5_RESULT'!Y11</f>
        <v>-0.24952137843012126</v>
      </c>
      <c r="Z11" s="18">
        <f>'2.5_RESULT'!Z11</f>
        <v>-0.2448469706433479</v>
      </c>
      <c r="AA11" s="18">
        <f>'2.5_RESULT'!AA11</f>
        <v>-0.23929008567931456</v>
      </c>
      <c r="AB11" s="18">
        <f>'2.5_RESULT'!AB11</f>
        <v>-0.23441247002398083</v>
      </c>
      <c r="AC11" s="18">
        <f>'2.5_RESULT'!AC11</f>
        <v>-0.23031727379553465</v>
      </c>
      <c r="AD11" s="18">
        <f>'2.5_RESULT'!AD11</f>
        <v>-0.22536023054755044</v>
      </c>
      <c r="AE11" s="18">
        <f>'2.5_RESULT'!AE11</f>
        <v>-0.22102882984737141</v>
      </c>
      <c r="AF11" s="18">
        <f>'2.5_RESULT'!AF11</f>
        <v>-0.18426013195098964</v>
      </c>
    </row>
    <row r="12" spans="1:34" x14ac:dyDescent="0.2">
      <c r="A12" s="29">
        <f>'2.5_RESULT'!A12</f>
        <v>58</v>
      </c>
      <c r="B12" s="18">
        <f>'2.5_RESULT'!B12</f>
        <v>-0.16666666666666666</v>
      </c>
      <c r="C12" s="18">
        <f>'2.5_RESULT'!C12</f>
        <v>-0.16161616161616163</v>
      </c>
      <c r="D12" s="18">
        <f>'2.5_RESULT'!D12</f>
        <v>-0.15963855421686746</v>
      </c>
      <c r="E12" s="18">
        <f>'2.5_RESULT'!E12</f>
        <v>-0.15665236051502146</v>
      </c>
      <c r="F12" s="18">
        <f>'2.5_RESULT'!F12</f>
        <v>-0.15719063545150502</v>
      </c>
      <c r="G12" s="18">
        <f>'2.5_RESULT'!G12</f>
        <v>-0.15437158469945356</v>
      </c>
      <c r="H12" s="18">
        <f>'2.5_RESULT'!H12</f>
        <v>-0.15509259259259259</v>
      </c>
      <c r="I12" s="18">
        <f>'2.5_RESULT'!I12</f>
        <v>-0.18136272545090179</v>
      </c>
      <c r="J12" s="18">
        <f>'2.5_RESULT'!J12</f>
        <v>-0.2327433628318584</v>
      </c>
      <c r="K12" s="18">
        <f>'2.5_RESULT'!K12</f>
        <v>-0.27409162717219587</v>
      </c>
      <c r="L12" s="18">
        <f>'2.5_RESULT'!L12</f>
        <v>-0.30785714285714288</v>
      </c>
      <c r="M12" s="18">
        <f>'2.5_RESULT'!M12</f>
        <v>-0.3210947930574099</v>
      </c>
      <c r="N12" s="18">
        <f>'2.5_RESULT'!N12</f>
        <v>-0.31330749354005166</v>
      </c>
      <c r="O12" s="18">
        <f>'2.5_RESULT'!O12</f>
        <v>-0.30415617128463474</v>
      </c>
      <c r="P12" s="18">
        <f>'2.5_RESULT'!P12</f>
        <v>-0.29754601226993865</v>
      </c>
      <c r="Q12" s="18">
        <f>'2.5_RESULT'!Q12</f>
        <v>-0.2900717703349282</v>
      </c>
      <c r="R12" s="18">
        <f>'2.5_RESULT'!R12</f>
        <v>-0.28329439252336447</v>
      </c>
      <c r="S12" s="18">
        <f>'2.5_RESULT'!S12</f>
        <v>-0.27651083238312429</v>
      </c>
      <c r="T12" s="18">
        <f>'2.5_RESULT'!T12</f>
        <v>-0.27004454342984407</v>
      </c>
      <c r="U12" s="18">
        <f>'2.5_RESULT'!U12</f>
        <v>-0.26416122004357301</v>
      </c>
      <c r="V12" s="18">
        <f>'2.5_RESULT'!V12</f>
        <v>-0.2582534611288605</v>
      </c>
      <c r="W12" s="18">
        <f>'2.5_RESULT'!W12</f>
        <v>-0.25286757038581859</v>
      </c>
      <c r="X12" s="18">
        <f>'2.5_RESULT'!X12</f>
        <v>-0.24744897959183673</v>
      </c>
      <c r="Y12" s="18">
        <f>'2.5_RESULT'!Y12</f>
        <v>-0.24225774225774227</v>
      </c>
      <c r="Z12" s="18">
        <f>'2.5_RESULT'!Z12</f>
        <v>-0.23751224289911851</v>
      </c>
      <c r="AA12" s="18">
        <f>'2.5_RESULT'!AA12</f>
        <v>-0.23272552783109404</v>
      </c>
      <c r="AB12" s="18">
        <f>'2.5_RESULT'!AB12</f>
        <v>-0.2283427495291902</v>
      </c>
      <c r="AC12" s="18">
        <f>'2.5_RESULT'!AC12</f>
        <v>-0.22391505078485688</v>
      </c>
      <c r="AD12" s="18">
        <f>'2.5_RESULT'!AD12</f>
        <v>-0.21965579710144928</v>
      </c>
      <c r="AE12" s="18">
        <f>'2.5_RESULT'!AE12</f>
        <v>-0.21574733096085411</v>
      </c>
      <c r="AF12" s="18">
        <f>'2.5_RESULT'!AF12</f>
        <v>-0.1808351976137211</v>
      </c>
    </row>
    <row r="13" spans="1:34" x14ac:dyDescent="0.2">
      <c r="A13" s="29">
        <f>'2.5_RESULT'!A13</f>
        <v>63</v>
      </c>
      <c r="B13" s="18">
        <f>'2.5_RESULT'!B13</f>
        <v>-0.10714285714285714</v>
      </c>
      <c r="C13" s="18">
        <f>'2.5_RESULT'!C13</f>
        <v>-0.125</v>
      </c>
      <c r="D13" s="18">
        <f>'2.5_RESULT'!D13</f>
        <v>-0.12666666666666668</v>
      </c>
      <c r="E13" s="18">
        <f>'2.5_RESULT'!E13</f>
        <v>-0.12735849056603774</v>
      </c>
      <c r="F13" s="18">
        <f>'2.5_RESULT'!F13</f>
        <v>-0.12867647058823528</v>
      </c>
      <c r="G13" s="18">
        <f>'2.5_RESULT'!G13</f>
        <v>-0.12874251497005987</v>
      </c>
      <c r="H13" s="18">
        <f>'2.5_RESULT'!H13</f>
        <v>-0.12944162436548223</v>
      </c>
      <c r="I13" s="18">
        <f>'2.5_RESULT'!I13</f>
        <v>-0.1337719298245614</v>
      </c>
      <c r="J13" s="18">
        <f>'2.5_RESULT'!J13</f>
        <v>-0.18023255813953487</v>
      </c>
      <c r="K13" s="18">
        <f>'2.5_RESULT'!K13</f>
        <v>-0.21972318339100347</v>
      </c>
      <c r="L13" s="18">
        <f>'2.5_RESULT'!L13</f>
        <v>-0.25156250000000002</v>
      </c>
      <c r="M13" s="18">
        <f>'2.5_RESULT'!M13</f>
        <v>-0.27650429799426934</v>
      </c>
      <c r="N13" s="18">
        <f>'2.5_RESULT'!N13</f>
        <v>-0.27209944751381215</v>
      </c>
      <c r="O13" s="18">
        <f>'2.5_RESULT'!O13</f>
        <v>-0.26280323450134768</v>
      </c>
      <c r="P13" s="18">
        <f>'2.5_RESULT'!P13</f>
        <v>-0.25853018372703412</v>
      </c>
      <c r="Q13" s="18">
        <f>'2.5_RESULT'!Q13</f>
        <v>-0.25256410256410255</v>
      </c>
      <c r="R13" s="18">
        <f>'2.5_RESULT'!R13</f>
        <v>-0.24686716791979949</v>
      </c>
      <c r="S13" s="18">
        <f>'2.5_RESULT'!S13</f>
        <v>-0.24142156862745098</v>
      </c>
      <c r="T13" s="18">
        <f>'2.5_RESULT'!T13</f>
        <v>-0.23381294964028776</v>
      </c>
      <c r="U13" s="18">
        <f>'2.5_RESULT'!U13</f>
        <v>-0.23067915690866511</v>
      </c>
      <c r="V13" s="18">
        <f>'2.5_RESULT'!V13</f>
        <v>-0.22591743119266056</v>
      </c>
      <c r="W13" s="18">
        <f>'2.5_RESULT'!W13</f>
        <v>-0.22134831460674156</v>
      </c>
      <c r="X13" s="18">
        <f>'2.5_RESULT'!X13</f>
        <v>-0.21696035242290748</v>
      </c>
      <c r="Y13" s="18">
        <f>'2.5_RESULT'!Y13</f>
        <v>-0.21058315334773217</v>
      </c>
      <c r="Z13" s="18">
        <f>'2.5_RESULT'!Z13</f>
        <v>-0.20824524312896406</v>
      </c>
      <c r="AA13" s="18">
        <f>'2.5_RESULT'!AA13</f>
        <v>-0.20435684647302904</v>
      </c>
      <c r="AB13" s="18">
        <f>'2.5_RESULT'!AB13</f>
        <v>-0.20061099796334012</v>
      </c>
      <c r="AC13" s="18">
        <f>'2.5_RESULT'!AC13</f>
        <v>-0.19700000000000001</v>
      </c>
      <c r="AD13" s="18">
        <f>'2.5_RESULT'!AD13</f>
        <v>-0.19155206286836934</v>
      </c>
      <c r="AE13" s="18">
        <f>'2.5_RESULT'!AE13</f>
        <v>-0.18978805394990367</v>
      </c>
      <c r="AF13" s="18">
        <f>'2.5_RESULT'!AF13</f>
        <v>-0.15853658536585366</v>
      </c>
    </row>
    <row r="14" spans="1:34" x14ac:dyDescent="0.2">
      <c r="A14" s="29">
        <f>'2.5_RESULT'!A14</f>
        <v>66</v>
      </c>
      <c r="B14" s="18">
        <f>'2.5_RESULT'!B14</f>
        <v>-0.125</v>
      </c>
      <c r="C14" s="18">
        <f>'2.5_RESULT'!C14</f>
        <v>-0.10714285714285714</v>
      </c>
      <c r="D14" s="18">
        <f>'2.5_RESULT'!D14</f>
        <v>-6.25E-2</v>
      </c>
      <c r="E14" s="18">
        <f>'2.5_RESULT'!E14</f>
        <v>-4.4117647058823532E-2</v>
      </c>
      <c r="F14" s="18">
        <f>'2.5_RESULT'!F14</f>
        <v>-6.8181818181818177E-2</v>
      </c>
      <c r="G14" s="18">
        <f>'2.5_RESULT'!G14</f>
        <v>-5.5555555555555552E-2</v>
      </c>
      <c r="H14" s="18">
        <f>'2.5_RESULT'!H14</f>
        <v>-6.25E-2</v>
      </c>
      <c r="I14" s="18">
        <f>'2.5_RESULT'!I14</f>
        <v>-6.0810810810810814E-2</v>
      </c>
      <c r="J14" s="18">
        <f>'2.5_RESULT'!J14</f>
        <v>-8.9285714285714288E-2</v>
      </c>
      <c r="K14" s="18">
        <f>'2.5_RESULT'!K14</f>
        <v>-0.10106382978723404</v>
      </c>
      <c r="L14" s="18">
        <f>'2.5_RESULT'!L14</f>
        <v>-0.11057692307692307</v>
      </c>
      <c r="M14" s="18">
        <f>'2.5_RESULT'!M14</f>
        <v>-0.12719298245614036</v>
      </c>
      <c r="N14" s="18">
        <f>'2.5_RESULT'!N14</f>
        <v>-0.12184873949579832</v>
      </c>
      <c r="O14" s="18">
        <f>'2.5_RESULT'!O14</f>
        <v>-0.11885245901639344</v>
      </c>
      <c r="P14" s="18">
        <f>'2.5_RESULT'!P14</f>
        <v>-0.11600000000000001</v>
      </c>
      <c r="Q14" s="18">
        <f>'2.5_RESULT'!Q14</f>
        <v>-0.11328125</v>
      </c>
      <c r="R14" s="18">
        <f>'2.5_RESULT'!R14</f>
        <v>-0.11068702290076336</v>
      </c>
      <c r="S14" s="18">
        <f>'2.5_RESULT'!S14</f>
        <v>-0.10820895522388059</v>
      </c>
      <c r="T14" s="18">
        <f>'2.5_RESULT'!T14</f>
        <v>-0.10583941605839416</v>
      </c>
      <c r="U14" s="18">
        <f>'2.5_RESULT'!U14</f>
        <v>-0.10357142857142858</v>
      </c>
      <c r="V14" s="18">
        <f>'2.5_RESULT'!V14</f>
        <v>-0.10139860139860139</v>
      </c>
      <c r="W14" s="18">
        <f>'2.5_RESULT'!W14</f>
        <v>-9.9315068493150679E-2</v>
      </c>
      <c r="X14" s="18">
        <f>'2.5_RESULT'!X14</f>
        <v>-9.7315436241610737E-2</v>
      </c>
      <c r="Y14" s="18">
        <f>'2.5_RESULT'!Y14</f>
        <v>-9.5394736842105268E-2</v>
      </c>
      <c r="Z14" s="18">
        <f>'2.5_RESULT'!Z14</f>
        <v>-9.3548387096774197E-2</v>
      </c>
      <c r="AA14" s="18">
        <f>'2.5_RESULT'!AA14</f>
        <v>-9.1772151898734181E-2</v>
      </c>
      <c r="AB14" s="18">
        <f>'2.5_RESULT'!AB14</f>
        <v>-9.0062111801242239E-2</v>
      </c>
      <c r="AC14" s="18">
        <f>'2.5_RESULT'!AC14</f>
        <v>-8.8414634146341459E-2</v>
      </c>
      <c r="AD14" s="18">
        <f>'2.5_RESULT'!AD14</f>
        <v>-8.6826347305389226E-2</v>
      </c>
      <c r="AE14" s="18">
        <f>'2.5_RESULT'!AE14</f>
        <v>-8.5294117647058826E-2</v>
      </c>
      <c r="AF14" s="18">
        <f>'2.5_RESULT'!AF14</f>
        <v>-7.1782178217821777E-2</v>
      </c>
    </row>
    <row r="16" spans="1:34" x14ac:dyDescent="0.2">
      <c r="N16" s="99"/>
      <c r="O16" s="99"/>
      <c r="P16" s="99"/>
      <c r="Q16" s="99"/>
      <c r="R16" s="99"/>
      <c r="S16" s="99"/>
      <c r="T16" s="99"/>
      <c r="U16" s="99"/>
      <c r="V16" s="99"/>
    </row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J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K18" t="s">
        <v>49</v>
      </c>
      <c r="M18" s="32" t="s">
        <v>46</v>
      </c>
      <c r="N18" s="32" t="str">
        <f>B18</f>
        <v>0%-5%</v>
      </c>
      <c r="O18" s="32" t="str">
        <f t="shared" ref="O18:S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ref="T18" si="2">H18</f>
        <v>30%-35%</v>
      </c>
      <c r="U18" s="32" t="str">
        <f t="shared" ref="U18" si="3">I18</f>
        <v>35%-40%</v>
      </c>
      <c r="V18" t="s">
        <v>45</v>
      </c>
      <c r="W18" t="s">
        <v>50</v>
      </c>
    </row>
    <row r="19" spans="1:25" x14ac:dyDescent="0.2">
      <c r="A19" s="32" t="s">
        <v>53</v>
      </c>
      <c r="B19">
        <f>SUM(B38:B39)</f>
        <v>0</v>
      </c>
      <c r="C19">
        <f t="shared" ref="C19:I19" si="4">SUM(C38:C39)</f>
        <v>0</v>
      </c>
      <c r="D19">
        <f t="shared" si="4"/>
        <v>0</v>
      </c>
      <c r="E19">
        <f t="shared" si="4"/>
        <v>0</v>
      </c>
      <c r="F19">
        <f t="shared" si="4"/>
        <v>4326</v>
      </c>
      <c r="G19">
        <f t="shared" si="4"/>
        <v>1428</v>
      </c>
      <c r="H19">
        <f t="shared" si="4"/>
        <v>4342</v>
      </c>
      <c r="I19">
        <f t="shared" si="4"/>
        <v>2807</v>
      </c>
      <c r="K19">
        <f>SUM(B19:I19)</f>
        <v>12903</v>
      </c>
      <c r="M19" s="57" t="s">
        <v>57</v>
      </c>
      <c r="N19">
        <f>SUM(B51:E60)</f>
        <v>367</v>
      </c>
      <c r="O19">
        <f>SUM(B64:E73)</f>
        <v>376</v>
      </c>
      <c r="P19">
        <f>SUM(B77:E86)</f>
        <v>2387</v>
      </c>
      <c r="Q19">
        <f>SUM(B90:E99)</f>
        <v>9291</v>
      </c>
      <c r="R19">
        <f>SUM(B103:E112)</f>
        <v>10228</v>
      </c>
      <c r="S19">
        <f>SUM(B116:E125)</f>
        <v>0</v>
      </c>
      <c r="T19">
        <f>SUM(B129:E138)</f>
        <v>0</v>
      </c>
      <c r="U19">
        <f>SUM(B142:E151)</f>
        <v>0</v>
      </c>
      <c r="W19">
        <f>SUM(N19:U19)</f>
        <v>22649</v>
      </c>
    </row>
    <row r="20" spans="1:25" x14ac:dyDescent="0.2">
      <c r="A20" s="32" t="s">
        <v>54</v>
      </c>
      <c r="B20">
        <f>SUM(B40:B41)</f>
        <v>0</v>
      </c>
      <c r="C20">
        <f t="shared" ref="C20:I20" si="5">SUM(C40:C41)</f>
        <v>0</v>
      </c>
      <c r="D20">
        <f t="shared" si="5"/>
        <v>0</v>
      </c>
      <c r="E20">
        <f t="shared" si="5"/>
        <v>49</v>
      </c>
      <c r="F20">
        <f t="shared" si="5"/>
        <v>10310</v>
      </c>
      <c r="G20">
        <f t="shared" si="5"/>
        <v>11385</v>
      </c>
      <c r="H20">
        <f t="shared" si="5"/>
        <v>21145</v>
      </c>
      <c r="I20">
        <f t="shared" si="5"/>
        <v>14917</v>
      </c>
      <c r="K20">
        <f t="shared" ref="K20:K23" si="6">SUM(B20:I20)</f>
        <v>57806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2647</v>
      </c>
      <c r="Q20">
        <f>SUM(F90:I99)</f>
        <v>11085</v>
      </c>
      <c r="R20">
        <f>SUM(F103:I112)</f>
        <v>11811</v>
      </c>
      <c r="S20">
        <f>SUM(F116:I125)</f>
        <v>17310</v>
      </c>
      <c r="T20">
        <f>SUM(F129:I138)</f>
        <v>15265</v>
      </c>
      <c r="U20">
        <f>SUM(F142:I151)</f>
        <v>1813</v>
      </c>
      <c r="W20">
        <f t="shared" ref="W20:W23" si="7">SUM(N20:U20)</f>
        <v>61426</v>
      </c>
    </row>
    <row r="21" spans="1:25" x14ac:dyDescent="0.2">
      <c r="A21" s="32" t="s">
        <v>55</v>
      </c>
      <c r="B21">
        <f>SUM(B42:B43)</f>
        <v>0</v>
      </c>
      <c r="C21">
        <f t="shared" ref="C21:G21" si="8">SUM(C42:C43)</f>
        <v>0</v>
      </c>
      <c r="D21">
        <f t="shared" si="8"/>
        <v>0</v>
      </c>
      <c r="E21">
        <f t="shared" si="8"/>
        <v>8500</v>
      </c>
      <c r="F21">
        <f t="shared" si="8"/>
        <v>6330</v>
      </c>
      <c r="G21">
        <f t="shared" si="8"/>
        <v>10940</v>
      </c>
      <c r="H21">
        <f t="shared" ref="H21:I21" si="9">SUM(H42:H43)</f>
        <v>29064</v>
      </c>
      <c r="I21">
        <f t="shared" si="9"/>
        <v>3415</v>
      </c>
      <c r="K21">
        <f t="shared" si="6"/>
        <v>58249</v>
      </c>
      <c r="M21" s="32" t="s">
        <v>59</v>
      </c>
      <c r="N21">
        <f>SUM(J51:M60)</f>
        <v>0</v>
      </c>
      <c r="O21">
        <f>SUM(J64:M73)</f>
        <v>478</v>
      </c>
      <c r="P21">
        <f>SUM(J77:M86)</f>
        <v>1068</v>
      </c>
      <c r="Q21">
        <f>SUM(J90:M99)</f>
        <v>1166</v>
      </c>
      <c r="R21">
        <f>SUM(J103:M112)</f>
        <v>3266</v>
      </c>
      <c r="S21">
        <f>SUM(J116:M125)</f>
        <v>10653</v>
      </c>
      <c r="T21">
        <f>SUM(J129:M138)</f>
        <v>40831</v>
      </c>
      <c r="U21">
        <f>SUM(J142:M151)</f>
        <v>19326</v>
      </c>
      <c r="W21">
        <f t="shared" si="7"/>
        <v>76788</v>
      </c>
    </row>
    <row r="22" spans="1:25" x14ac:dyDescent="0.2">
      <c r="A22" s="32" t="s">
        <v>56</v>
      </c>
      <c r="B22">
        <f>SUM(B44:B45)</f>
        <v>0</v>
      </c>
      <c r="C22">
        <f t="shared" ref="C22:G22" si="10">SUM(C44:C45)</f>
        <v>0</v>
      </c>
      <c r="D22">
        <f t="shared" si="10"/>
        <v>0</v>
      </c>
      <c r="E22">
        <f t="shared" si="10"/>
        <v>12575</v>
      </c>
      <c r="F22">
        <f t="shared" si="10"/>
        <v>5008</v>
      </c>
      <c r="G22">
        <f t="shared" si="10"/>
        <v>10757</v>
      </c>
      <c r="H22">
        <f t="shared" ref="H22:I22" si="11">SUM(H44:H45)</f>
        <v>18569</v>
      </c>
      <c r="I22">
        <f t="shared" si="11"/>
        <v>0</v>
      </c>
      <c r="K22">
        <f t="shared" si="6"/>
        <v>46909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3712</v>
      </c>
      <c r="T22">
        <f>SUM(N129:Q138)</f>
        <v>17024</v>
      </c>
      <c r="U22">
        <f>SUM(N142:Q151)</f>
        <v>0</v>
      </c>
      <c r="W22">
        <f t="shared" si="7"/>
        <v>21684</v>
      </c>
    </row>
    <row r="23" spans="1:25" x14ac:dyDescent="0.2">
      <c r="A23" s="32" t="s">
        <v>63</v>
      </c>
      <c r="B23">
        <f>SUM(B46:B47)</f>
        <v>367</v>
      </c>
      <c r="C23">
        <f t="shared" ref="C23:G23" si="12">SUM(C46:C47)</f>
        <v>2877</v>
      </c>
      <c r="D23">
        <f t="shared" si="12"/>
        <v>7750</v>
      </c>
      <c r="E23">
        <f t="shared" si="12"/>
        <v>1548</v>
      </c>
      <c r="F23">
        <f t="shared" si="12"/>
        <v>2950</v>
      </c>
      <c r="G23">
        <f t="shared" si="12"/>
        <v>4198</v>
      </c>
      <c r="H23">
        <f t="shared" ref="H23:I23" si="13">SUM(H46:H47)</f>
        <v>0</v>
      </c>
      <c r="I23">
        <f t="shared" si="13"/>
        <v>0</v>
      </c>
      <c r="K23">
        <f t="shared" si="6"/>
        <v>19690</v>
      </c>
      <c r="M23" s="32" t="s">
        <v>61</v>
      </c>
      <c r="N23">
        <f>SUM(R51:AF60)</f>
        <v>0</v>
      </c>
      <c r="O23">
        <f>SUM(R64:AF73)</f>
        <v>528</v>
      </c>
      <c r="P23">
        <f>SUM(R77:AF86)</f>
        <v>700</v>
      </c>
      <c r="Q23">
        <f>SUM(R90:AF99)</f>
        <v>1130</v>
      </c>
      <c r="R23">
        <f>SUM(R103:AF112)</f>
        <v>3619</v>
      </c>
      <c r="S23">
        <f>SUM(R116:AF125)</f>
        <v>7033</v>
      </c>
      <c r="T23">
        <f>SUM(R129:AF138)</f>
        <v>0</v>
      </c>
      <c r="U23">
        <f>SUM(R142:AF151)</f>
        <v>0</v>
      </c>
      <c r="W23">
        <f t="shared" si="7"/>
        <v>13010</v>
      </c>
    </row>
    <row r="24" spans="1:25" ht="17" thickBot="1" x14ac:dyDescent="0.25">
      <c r="K24" s="30">
        <f>SUM(K19:K23)</f>
        <v>195557</v>
      </c>
      <c r="M24" s="97" t="s">
        <v>70</v>
      </c>
      <c r="N24" s="59">
        <f>SUM(N19:N23)</f>
        <v>367</v>
      </c>
      <c r="O24" s="59">
        <f t="shared" ref="O24:V24" si="14">SUM(O19:O23)</f>
        <v>2877</v>
      </c>
      <c r="P24" s="59">
        <f t="shared" si="14"/>
        <v>7750</v>
      </c>
      <c r="Q24" s="59">
        <f t="shared" si="14"/>
        <v>22672</v>
      </c>
      <c r="R24" s="59">
        <f t="shared" si="14"/>
        <v>28924</v>
      </c>
      <c r="S24" s="59">
        <f t="shared" si="14"/>
        <v>38708</v>
      </c>
      <c r="T24" s="59">
        <f t="shared" si="14"/>
        <v>73120</v>
      </c>
      <c r="U24" s="59">
        <f t="shared" si="14"/>
        <v>21139</v>
      </c>
      <c r="V24" s="59">
        <f t="shared" si="14"/>
        <v>0</v>
      </c>
      <c r="W24" s="59">
        <f>SUM(W19:W23)</f>
        <v>195557</v>
      </c>
    </row>
    <row r="25" spans="1:25" ht="17" thickTop="1" x14ac:dyDescent="0.2">
      <c r="B25" s="30"/>
      <c r="K25" s="30"/>
      <c r="M25" s="98" t="s">
        <v>72</v>
      </c>
      <c r="N25">
        <f>SUM(N19:N20)</f>
        <v>367</v>
      </c>
      <c r="O25">
        <f t="shared" ref="O25:V25" si="15">SUM(O19:O20)</f>
        <v>1871</v>
      </c>
      <c r="P25">
        <f t="shared" si="15"/>
        <v>5034</v>
      </c>
      <c r="Q25">
        <f t="shared" si="15"/>
        <v>20376</v>
      </c>
      <c r="R25">
        <f t="shared" si="15"/>
        <v>22039</v>
      </c>
      <c r="S25">
        <f t="shared" si="15"/>
        <v>17310</v>
      </c>
      <c r="T25">
        <f t="shared" si="15"/>
        <v>15265</v>
      </c>
      <c r="U25">
        <f t="shared" si="15"/>
        <v>1813</v>
      </c>
      <c r="V25">
        <f t="shared" si="15"/>
        <v>0</v>
      </c>
      <c r="W25" s="64">
        <f>SUM(N25:V25)</f>
        <v>84075</v>
      </c>
      <c r="X25" s="116"/>
    </row>
    <row r="26" spans="1:25" x14ac:dyDescent="0.2">
      <c r="B26" s="30"/>
      <c r="K26" s="30"/>
      <c r="M26" s="32" t="s">
        <v>71</v>
      </c>
      <c r="N26" s="18">
        <f>N25/$W$25</f>
        <v>4.365150163544454E-3</v>
      </c>
      <c r="O26" s="18">
        <f t="shared" ref="O26:V26" si="16">O25/$W$25</f>
        <v>2.2253939934582218E-2</v>
      </c>
      <c r="P26" s="18">
        <f t="shared" si="16"/>
        <v>5.9875111507582512E-2</v>
      </c>
      <c r="Q26" s="18">
        <f t="shared" si="16"/>
        <v>0.24235504014272971</v>
      </c>
      <c r="R26" s="18">
        <f t="shared" si="16"/>
        <v>0.26213499851323224</v>
      </c>
      <c r="S26" s="18">
        <f t="shared" si="16"/>
        <v>0.20588760035682427</v>
      </c>
      <c r="T26" s="18">
        <f t="shared" si="16"/>
        <v>0.18156407969075231</v>
      </c>
      <c r="U26" s="18">
        <f t="shared" si="16"/>
        <v>2.1564079690752306E-2</v>
      </c>
      <c r="V26" s="18">
        <f t="shared" si="16"/>
        <v>0</v>
      </c>
      <c r="W26" s="18">
        <f t="shared" ref="W26" si="17">W25/$W$25</f>
        <v>1</v>
      </c>
    </row>
    <row r="27" spans="1:25" x14ac:dyDescent="0.2">
      <c r="B27" s="30"/>
      <c r="K27" s="30"/>
      <c r="M27" s="64"/>
      <c r="N27" s="103"/>
      <c r="O27" s="103"/>
      <c r="P27" s="103"/>
      <c r="Q27" s="31">
        <f>SUM(Q25:V25)</f>
        <v>76803</v>
      </c>
      <c r="R27" s="103"/>
      <c r="S27" s="103"/>
      <c r="T27" s="103"/>
      <c r="U27" s="103"/>
      <c r="W27" s="64"/>
    </row>
    <row r="28" spans="1:25" x14ac:dyDescent="0.2">
      <c r="B28" s="30" t="s">
        <v>64</v>
      </c>
      <c r="K28" s="30"/>
      <c r="M28" s="112"/>
      <c r="N28" s="113"/>
      <c r="O28" s="114"/>
      <c r="P28" s="114"/>
      <c r="Q28" s="114"/>
      <c r="R28" s="114"/>
      <c r="S28" s="114"/>
      <c r="T28" s="114"/>
      <c r="U28" s="114"/>
      <c r="V28" s="114"/>
      <c r="W28" s="114"/>
    </row>
    <row r="29" spans="1:25" x14ac:dyDescent="0.2">
      <c r="A29" s="29">
        <f t="shared" ref="A29:A34" si="18">A18</f>
        <v>0</v>
      </c>
      <c r="B29" s="29" t="str">
        <f t="shared" ref="B29:J29" si="19">B18</f>
        <v>0%-5%</v>
      </c>
      <c r="C29" s="29" t="str">
        <f t="shared" si="19"/>
        <v>5%-10%</v>
      </c>
      <c r="D29" s="29" t="str">
        <f t="shared" si="19"/>
        <v>10%-15%</v>
      </c>
      <c r="E29" s="29" t="str">
        <f t="shared" si="19"/>
        <v>15%-20%</v>
      </c>
      <c r="F29" s="29" t="str">
        <f t="shared" si="19"/>
        <v>20%-25%</v>
      </c>
      <c r="G29" s="29" t="str">
        <f t="shared" si="19"/>
        <v>25%-30%</v>
      </c>
      <c r="H29" s="29" t="str">
        <f t="shared" si="19"/>
        <v>30%-35%</v>
      </c>
      <c r="I29" s="29" t="str">
        <f t="shared" si="19"/>
        <v>35%-40%</v>
      </c>
      <c r="J29" s="29" t="str">
        <f t="shared" si="19"/>
        <v>40%-45%</v>
      </c>
      <c r="K29" s="30"/>
      <c r="M29" s="112" t="s">
        <v>81</v>
      </c>
      <c r="N29" s="112">
        <f>SUM(N19:N20)</f>
        <v>367</v>
      </c>
      <c r="O29" s="112">
        <f t="shared" ref="O29:V29" si="20">SUM(O19:O20)</f>
        <v>1871</v>
      </c>
      <c r="P29" s="112">
        <f t="shared" si="20"/>
        <v>5034</v>
      </c>
      <c r="Q29" s="112">
        <f t="shared" si="20"/>
        <v>20376</v>
      </c>
      <c r="R29" s="112">
        <f t="shared" si="20"/>
        <v>22039</v>
      </c>
      <c r="S29" s="112">
        <f t="shared" si="20"/>
        <v>17310</v>
      </c>
      <c r="T29" s="112">
        <f t="shared" si="20"/>
        <v>15265</v>
      </c>
      <c r="U29" s="112">
        <f t="shared" si="20"/>
        <v>1813</v>
      </c>
      <c r="V29" s="112">
        <f t="shared" si="20"/>
        <v>0</v>
      </c>
      <c r="W29" s="112"/>
      <c r="X29" s="112">
        <f>SUM(N29:V29)</f>
        <v>84075</v>
      </c>
      <c r="Y29" s="116">
        <f>X29/W24</f>
        <v>0.42992580168441935</v>
      </c>
    </row>
    <row r="30" spans="1:25" x14ac:dyDescent="0.2">
      <c r="A30" s="29" t="str">
        <f t="shared" si="18"/>
        <v>20-30</v>
      </c>
      <c r="B30" s="18">
        <f>B19/$K19</f>
        <v>0</v>
      </c>
      <c r="C30" s="18">
        <f t="shared" ref="C30:I30" si="21">C19/$K19</f>
        <v>0</v>
      </c>
      <c r="D30" s="18">
        <f t="shared" si="21"/>
        <v>0</v>
      </c>
      <c r="E30" s="18">
        <f t="shared" si="21"/>
        <v>0</v>
      </c>
      <c r="F30" s="18">
        <f t="shared" si="21"/>
        <v>0.33527086724017668</v>
      </c>
      <c r="G30" s="18">
        <f t="shared" si="21"/>
        <v>0.11067193675889328</v>
      </c>
      <c r="H30" s="18">
        <f t="shared" si="21"/>
        <v>0.33651088894055647</v>
      </c>
      <c r="I30" s="18">
        <f t="shared" si="21"/>
        <v>0.21754630706037356</v>
      </c>
      <c r="J30" s="18"/>
      <c r="K30" s="67">
        <f>SUM(B30:I30)</f>
        <v>1</v>
      </c>
      <c r="M30" t="s">
        <v>82</v>
      </c>
      <c r="N30" s="18">
        <f t="shared" ref="N30:V30" si="22">N29/$X$29</f>
        <v>4.365150163544454E-3</v>
      </c>
      <c r="O30" s="18">
        <f t="shared" si="22"/>
        <v>2.2253939934582218E-2</v>
      </c>
      <c r="P30" s="18">
        <f t="shared" si="22"/>
        <v>5.9875111507582512E-2</v>
      </c>
      <c r="Q30" s="18">
        <f t="shared" si="22"/>
        <v>0.24235504014272971</v>
      </c>
      <c r="R30" s="18">
        <f t="shared" si="22"/>
        <v>0.26213499851323224</v>
      </c>
      <c r="S30" s="18">
        <f t="shared" si="22"/>
        <v>0.20588760035682427</v>
      </c>
      <c r="T30" s="18">
        <f t="shared" si="22"/>
        <v>0.18156407969075231</v>
      </c>
      <c r="U30" s="18">
        <f t="shared" si="22"/>
        <v>2.1564079690752306E-2</v>
      </c>
      <c r="V30" s="18">
        <f t="shared" si="22"/>
        <v>0</v>
      </c>
      <c r="W30" s="18"/>
      <c r="X30" s="18">
        <f>SUM(N30:V30)</f>
        <v>1</v>
      </c>
    </row>
    <row r="31" spans="1:25" x14ac:dyDescent="0.2">
      <c r="A31" s="29" t="str">
        <f t="shared" si="18"/>
        <v>30-40</v>
      </c>
      <c r="B31" s="18">
        <f>B20/$K20</f>
        <v>0</v>
      </c>
      <c r="C31" s="18">
        <f t="shared" ref="C31:I34" si="23">C20/$K20</f>
        <v>0</v>
      </c>
      <c r="D31" s="18">
        <f t="shared" si="23"/>
        <v>0</v>
      </c>
      <c r="E31" s="18">
        <f t="shared" si="23"/>
        <v>8.4766287236619036E-4</v>
      </c>
      <c r="F31" s="18">
        <f t="shared" si="23"/>
        <v>0.17835518804276373</v>
      </c>
      <c r="G31" s="18">
        <f t="shared" si="23"/>
        <v>0.19695187350794036</v>
      </c>
      <c r="H31" s="18">
        <f t="shared" si="23"/>
        <v>0.36579247828945094</v>
      </c>
      <c r="I31" s="18">
        <f t="shared" si="23"/>
        <v>0.25805279728747882</v>
      </c>
      <c r="J31" s="18"/>
      <c r="K31" s="67">
        <f t="shared" ref="K31:K34" si="24">SUM(B31:I31)</f>
        <v>1</v>
      </c>
      <c r="M31" t="s">
        <v>78</v>
      </c>
      <c r="N31" s="103">
        <f>N30</f>
        <v>4.365150163544454E-3</v>
      </c>
      <c r="O31" s="103">
        <f>N31+O30</f>
        <v>2.6619090098126671E-2</v>
      </c>
      <c r="P31" s="103">
        <f t="shared" ref="P31" si="25">O31+P30</f>
        <v>8.6494201605709184E-2</v>
      </c>
      <c r="Q31" s="103">
        <f t="shared" ref="Q31" si="26">P31+Q30</f>
        <v>0.32884924174843888</v>
      </c>
      <c r="R31" s="103">
        <f t="shared" ref="R31" si="27">Q31+R30</f>
        <v>0.59098424026167118</v>
      </c>
      <c r="S31" s="103">
        <f t="shared" ref="S31" si="28">R31+S30</f>
        <v>0.79687184061849548</v>
      </c>
      <c r="T31" s="103">
        <f t="shared" ref="T31" si="29">S31+T30</f>
        <v>0.97843592030924775</v>
      </c>
      <c r="U31" s="103">
        <f t="shared" ref="U31" si="30">T31+U30</f>
        <v>1</v>
      </c>
      <c r="V31" s="103">
        <f t="shared" ref="V31" si="31">U31+V30</f>
        <v>1</v>
      </c>
      <c r="W31" s="103"/>
    </row>
    <row r="32" spans="1:25" x14ac:dyDescent="0.2">
      <c r="A32" s="29" t="str">
        <f t="shared" si="18"/>
        <v>40-50</v>
      </c>
      <c r="B32" s="18">
        <f>B21/$K21</f>
        <v>0</v>
      </c>
      <c r="C32" s="18">
        <f t="shared" si="23"/>
        <v>0</v>
      </c>
      <c r="D32" s="18">
        <f t="shared" si="23"/>
        <v>0</v>
      </c>
      <c r="E32" s="18">
        <f t="shared" si="23"/>
        <v>0.14592525193565556</v>
      </c>
      <c r="F32" s="18">
        <f t="shared" si="23"/>
        <v>0.1086713935003176</v>
      </c>
      <c r="G32" s="18">
        <f t="shared" si="23"/>
        <v>0.18781438307953785</v>
      </c>
      <c r="H32" s="18">
        <f t="shared" si="23"/>
        <v>0.49896135555975207</v>
      </c>
      <c r="I32" s="18">
        <f t="shared" si="23"/>
        <v>5.8627615924736906E-2</v>
      </c>
      <c r="J32" s="18"/>
      <c r="K32" s="67">
        <f t="shared" si="24"/>
        <v>0.99999999999999989</v>
      </c>
      <c r="M32" t="s">
        <v>79</v>
      </c>
      <c r="N32" s="103">
        <f t="shared" ref="N32:T32" si="32">N30+O32</f>
        <v>1</v>
      </c>
      <c r="O32" s="103">
        <f t="shared" si="32"/>
        <v>0.99563484983645556</v>
      </c>
      <c r="P32" s="103">
        <f t="shared" si="32"/>
        <v>0.97338090990187331</v>
      </c>
      <c r="Q32" s="103">
        <f t="shared" si="32"/>
        <v>0.9135057983942908</v>
      </c>
      <c r="R32" s="103">
        <f t="shared" si="32"/>
        <v>0.67115075825156112</v>
      </c>
      <c r="S32" s="103">
        <f t="shared" si="32"/>
        <v>0.40901575973832888</v>
      </c>
      <c r="T32" s="103">
        <f t="shared" si="32"/>
        <v>0.20312815938150461</v>
      </c>
      <c r="U32" s="103">
        <f>U30+V32</f>
        <v>2.1564079690752306E-2</v>
      </c>
      <c r="V32" s="103">
        <f>V30</f>
        <v>0</v>
      </c>
      <c r="W32" s="103"/>
    </row>
    <row r="33" spans="1:25" x14ac:dyDescent="0.2">
      <c r="A33" s="29" t="str">
        <f t="shared" si="18"/>
        <v>50-60</v>
      </c>
      <c r="B33" s="18">
        <f>B22/$K22</f>
        <v>0</v>
      </c>
      <c r="C33" s="18">
        <f t="shared" si="23"/>
        <v>0</v>
      </c>
      <c r="D33" s="18">
        <f t="shared" si="23"/>
        <v>0</v>
      </c>
      <c r="E33" s="18">
        <f t="shared" si="23"/>
        <v>0.26807222494617239</v>
      </c>
      <c r="F33" s="18">
        <f t="shared" si="23"/>
        <v>0.10675989682150547</v>
      </c>
      <c r="G33" s="18">
        <f t="shared" si="23"/>
        <v>0.22931633588437186</v>
      </c>
      <c r="H33" s="18">
        <f t="shared" si="23"/>
        <v>0.39585154234795028</v>
      </c>
      <c r="I33" s="18">
        <f t="shared" si="23"/>
        <v>0</v>
      </c>
      <c r="J33" s="18"/>
      <c r="K33" s="67">
        <f t="shared" si="24"/>
        <v>1</v>
      </c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A34" s="29" t="str">
        <f t="shared" si="18"/>
        <v>60-70 yr age</v>
      </c>
      <c r="B34" s="18">
        <f>B23/$K23</f>
        <v>1.8638902996444894E-2</v>
      </c>
      <c r="C34" s="18">
        <f t="shared" si="23"/>
        <v>0.14611477907567294</v>
      </c>
      <c r="D34" s="18">
        <f t="shared" si="23"/>
        <v>0.393600812595226</v>
      </c>
      <c r="E34" s="18">
        <f t="shared" si="23"/>
        <v>7.8618588115794821E-2</v>
      </c>
      <c r="F34" s="18">
        <f t="shared" si="23"/>
        <v>0.14982224479431183</v>
      </c>
      <c r="G34" s="18">
        <f t="shared" si="23"/>
        <v>0.21320467242254951</v>
      </c>
      <c r="H34" s="18">
        <f t="shared" si="23"/>
        <v>0</v>
      </c>
      <c r="I34" s="18">
        <f t="shared" si="23"/>
        <v>0</v>
      </c>
      <c r="J34" s="18"/>
      <c r="K34" s="67">
        <f t="shared" si="24"/>
        <v>0.99999999999999989</v>
      </c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5" spans="1:25" x14ac:dyDescent="0.2">
      <c r="B35" s="103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M37" t="s">
        <v>76</v>
      </c>
      <c r="N37">
        <f>SUM(N19:N23)</f>
        <v>367</v>
      </c>
      <c r="O37">
        <f t="shared" ref="O37:V37" si="33">SUM(O19:O23)</f>
        <v>2877</v>
      </c>
      <c r="P37">
        <f t="shared" si="33"/>
        <v>7750</v>
      </c>
      <c r="Q37">
        <f t="shared" si="33"/>
        <v>22672</v>
      </c>
      <c r="R37">
        <f t="shared" si="33"/>
        <v>28924</v>
      </c>
      <c r="S37">
        <f t="shared" si="33"/>
        <v>38708</v>
      </c>
      <c r="T37">
        <f t="shared" si="33"/>
        <v>73120</v>
      </c>
      <c r="U37">
        <f t="shared" si="33"/>
        <v>21139</v>
      </c>
      <c r="V37">
        <f t="shared" si="33"/>
        <v>0</v>
      </c>
      <c r="X37">
        <f>SUM(N37:V37)</f>
        <v>195557</v>
      </c>
      <c r="Y37" s="18">
        <f>X37/W24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717</v>
      </c>
      <c r="G38">
        <f>SUM(B116:AF116)</f>
        <v>219</v>
      </c>
      <c r="H38">
        <f>SUM(B129:AF129)</f>
        <v>686</v>
      </c>
      <c r="I38">
        <f>SUM(B142:AF142)</f>
        <v>116</v>
      </c>
      <c r="K38">
        <f>SUM(B38:I38)</f>
        <v>1738</v>
      </c>
      <c r="M38" t="s">
        <v>77</v>
      </c>
      <c r="N38" s="18">
        <f t="shared" ref="N38:V38" si="34">N37/$X$37</f>
        <v>1.8766906835347239E-3</v>
      </c>
      <c r="O38" s="18">
        <f t="shared" si="34"/>
        <v>1.4711823151306268E-2</v>
      </c>
      <c r="P38" s="18">
        <f t="shared" si="34"/>
        <v>3.9630389093716918E-2</v>
      </c>
      <c r="Q38" s="18">
        <f t="shared" si="34"/>
        <v>0.11593550729454839</v>
      </c>
      <c r="R38" s="18">
        <f t="shared" si="34"/>
        <v>0.14790572569634428</v>
      </c>
      <c r="S38" s="18">
        <f t="shared" si="34"/>
        <v>0.19793717432768962</v>
      </c>
      <c r="T38" s="18">
        <f t="shared" si="34"/>
        <v>0.37390632910097821</v>
      </c>
      <c r="U38" s="18">
        <f t="shared" si="34"/>
        <v>0.10809636065188155</v>
      </c>
      <c r="V38" s="18">
        <f t="shared" si="34"/>
        <v>0</v>
      </c>
      <c r="W38" s="18"/>
      <c r="X38" s="18">
        <f>SUM(N38:V38)</f>
        <v>1</v>
      </c>
    </row>
    <row r="39" spans="1:25" x14ac:dyDescent="0.2">
      <c r="A39" s="29">
        <f t="shared" ref="A39:A47" si="35">A52</f>
        <v>27.5</v>
      </c>
      <c r="B39">
        <f t="shared" ref="B39:B47" si="36">SUM(B52:AF52)</f>
        <v>0</v>
      </c>
      <c r="C39">
        <f t="shared" ref="C39:C47" si="37">SUM(B65:AF65)</f>
        <v>0</v>
      </c>
      <c r="D39">
        <f t="shared" ref="D39:D47" si="38">SUM(B78:AF78)</f>
        <v>0</v>
      </c>
      <c r="E39">
        <f t="shared" ref="E39:E47" si="39">SUM(B91:AF91)</f>
        <v>0</v>
      </c>
      <c r="F39">
        <f t="shared" ref="F39:F47" si="40">SUM(B104:AF104)</f>
        <v>3609</v>
      </c>
      <c r="G39">
        <f t="shared" ref="G39:G47" si="41">SUM(B117:AF117)</f>
        <v>1209</v>
      </c>
      <c r="H39">
        <f t="shared" ref="H39:H47" si="42">SUM(B130:AF130)</f>
        <v>3656</v>
      </c>
      <c r="I39">
        <f t="shared" ref="I39:I47" si="43">SUM(B143:AF143)</f>
        <v>2691</v>
      </c>
      <c r="K39">
        <f t="shared" ref="K39:K46" si="44">SUM(B39:I39)</f>
        <v>11165</v>
      </c>
      <c r="M39" t="s">
        <v>78</v>
      </c>
      <c r="N39" s="103">
        <f>N38</f>
        <v>1.8766906835347239E-3</v>
      </c>
      <c r="O39" s="103">
        <f>N39+O38</f>
        <v>1.6588513834840994E-2</v>
      </c>
      <c r="P39" s="103">
        <f t="shared" ref="P39:V39" si="45">O39+P38</f>
        <v>5.6218902928557912E-2</v>
      </c>
      <c r="Q39" s="103">
        <f t="shared" si="45"/>
        <v>0.17215441022310629</v>
      </c>
      <c r="R39" s="103">
        <f t="shared" si="45"/>
        <v>0.32006013591945059</v>
      </c>
      <c r="S39" s="103">
        <f t="shared" si="45"/>
        <v>0.51799731024714024</v>
      </c>
      <c r="T39" s="103">
        <f t="shared" si="45"/>
        <v>0.89190363934811845</v>
      </c>
      <c r="U39" s="103">
        <f t="shared" si="45"/>
        <v>1</v>
      </c>
      <c r="V39" s="103">
        <f t="shared" si="45"/>
        <v>1</v>
      </c>
      <c r="W39" s="103"/>
    </row>
    <row r="40" spans="1:25" x14ac:dyDescent="0.2">
      <c r="A40" s="29">
        <f t="shared" si="35"/>
        <v>32.5</v>
      </c>
      <c r="B40">
        <f t="shared" si="36"/>
        <v>0</v>
      </c>
      <c r="C40">
        <f t="shared" si="37"/>
        <v>0</v>
      </c>
      <c r="D40">
        <f t="shared" si="38"/>
        <v>0</v>
      </c>
      <c r="E40">
        <f t="shared" si="39"/>
        <v>16</v>
      </c>
      <c r="F40">
        <f t="shared" si="40"/>
        <v>4402</v>
      </c>
      <c r="G40">
        <f t="shared" si="41"/>
        <v>7313</v>
      </c>
      <c r="H40">
        <f t="shared" si="42"/>
        <v>6906</v>
      </c>
      <c r="I40">
        <f t="shared" si="43"/>
        <v>7511</v>
      </c>
      <c r="K40">
        <f t="shared" si="44"/>
        <v>26148</v>
      </c>
      <c r="M40" t="s">
        <v>79</v>
      </c>
      <c r="N40" s="103">
        <f t="shared" ref="N40:T40" si="46">N38+O40</f>
        <v>1</v>
      </c>
      <c r="O40" s="103">
        <f t="shared" si="46"/>
        <v>0.99812330931646531</v>
      </c>
      <c r="P40" s="103">
        <f t="shared" si="46"/>
        <v>0.98341148616515905</v>
      </c>
      <c r="Q40" s="103">
        <f t="shared" si="46"/>
        <v>0.94378109707144209</v>
      </c>
      <c r="R40" s="103">
        <f t="shared" si="46"/>
        <v>0.82784558977689371</v>
      </c>
      <c r="S40" s="103">
        <f t="shared" si="46"/>
        <v>0.67993986408054941</v>
      </c>
      <c r="T40" s="103">
        <f t="shared" si="46"/>
        <v>0.48200268975285976</v>
      </c>
      <c r="U40" s="103">
        <f>U38+V40</f>
        <v>0.10809636065188155</v>
      </c>
      <c r="V40" s="103">
        <f>V38</f>
        <v>0</v>
      </c>
      <c r="W40" s="103"/>
    </row>
    <row r="41" spans="1:25" x14ac:dyDescent="0.2">
      <c r="A41" s="29">
        <f t="shared" si="35"/>
        <v>37.5</v>
      </c>
      <c r="B41">
        <f t="shared" si="36"/>
        <v>0</v>
      </c>
      <c r="C41">
        <f t="shared" si="37"/>
        <v>0</v>
      </c>
      <c r="D41">
        <f t="shared" si="38"/>
        <v>0</v>
      </c>
      <c r="E41">
        <f t="shared" si="39"/>
        <v>33</v>
      </c>
      <c r="F41">
        <f t="shared" si="40"/>
        <v>5908</v>
      </c>
      <c r="G41">
        <f t="shared" si="41"/>
        <v>4072</v>
      </c>
      <c r="H41">
        <f t="shared" si="42"/>
        <v>14239</v>
      </c>
      <c r="I41">
        <f t="shared" si="43"/>
        <v>7406</v>
      </c>
      <c r="K41">
        <f t="shared" si="44"/>
        <v>31658</v>
      </c>
    </row>
    <row r="42" spans="1:25" x14ac:dyDescent="0.2">
      <c r="A42" s="29">
        <f t="shared" si="35"/>
        <v>42.5</v>
      </c>
      <c r="B42">
        <f t="shared" si="36"/>
        <v>0</v>
      </c>
      <c r="C42">
        <f t="shared" si="37"/>
        <v>0</v>
      </c>
      <c r="D42">
        <f t="shared" si="38"/>
        <v>0</v>
      </c>
      <c r="E42">
        <f t="shared" si="39"/>
        <v>4002</v>
      </c>
      <c r="F42">
        <f t="shared" si="40"/>
        <v>4037</v>
      </c>
      <c r="G42">
        <f t="shared" si="41"/>
        <v>3808</v>
      </c>
      <c r="H42">
        <f t="shared" si="42"/>
        <v>15778</v>
      </c>
      <c r="I42">
        <f t="shared" si="43"/>
        <v>3415</v>
      </c>
      <c r="K42">
        <f t="shared" si="44"/>
        <v>31040</v>
      </c>
    </row>
    <row r="43" spans="1:25" x14ac:dyDescent="0.2">
      <c r="A43" s="29">
        <f t="shared" si="35"/>
        <v>47.5</v>
      </c>
      <c r="B43">
        <f t="shared" si="36"/>
        <v>0</v>
      </c>
      <c r="C43">
        <f t="shared" si="37"/>
        <v>0</v>
      </c>
      <c r="D43">
        <f t="shared" si="38"/>
        <v>0</v>
      </c>
      <c r="E43">
        <f t="shared" si="39"/>
        <v>4498</v>
      </c>
      <c r="F43">
        <f t="shared" si="40"/>
        <v>2293</v>
      </c>
      <c r="G43">
        <f t="shared" si="41"/>
        <v>7132</v>
      </c>
      <c r="H43">
        <f t="shared" si="42"/>
        <v>13286</v>
      </c>
      <c r="I43">
        <f t="shared" si="43"/>
        <v>0</v>
      </c>
      <c r="K43">
        <f t="shared" si="44"/>
        <v>27209</v>
      </c>
      <c r="M43" t="s">
        <v>80</v>
      </c>
      <c r="N43">
        <f>SUM(N19:N21)</f>
        <v>367</v>
      </c>
      <c r="O43">
        <f t="shared" ref="O43:V43" si="47">SUM(O19:O21)</f>
        <v>2349</v>
      </c>
      <c r="P43">
        <f t="shared" si="47"/>
        <v>6102</v>
      </c>
      <c r="Q43">
        <f t="shared" si="47"/>
        <v>21542</v>
      </c>
      <c r="R43">
        <f t="shared" si="47"/>
        <v>25305</v>
      </c>
      <c r="S43">
        <f t="shared" si="47"/>
        <v>27963</v>
      </c>
      <c r="T43">
        <f t="shared" si="47"/>
        <v>56096</v>
      </c>
      <c r="U43">
        <f t="shared" si="47"/>
        <v>21139</v>
      </c>
      <c r="V43">
        <f t="shared" si="47"/>
        <v>0</v>
      </c>
      <c r="X43">
        <f>SUM(N43:V43)</f>
        <v>160863</v>
      </c>
      <c r="Y43" s="18">
        <f>X43/W24</f>
        <v>0.82258881042355936</v>
      </c>
    </row>
    <row r="44" spans="1:25" x14ac:dyDescent="0.2">
      <c r="A44" s="29">
        <f t="shared" si="35"/>
        <v>52.5</v>
      </c>
      <c r="B44">
        <f t="shared" si="36"/>
        <v>0</v>
      </c>
      <c r="C44">
        <f t="shared" si="37"/>
        <v>0</v>
      </c>
      <c r="D44">
        <f t="shared" si="38"/>
        <v>0</v>
      </c>
      <c r="E44">
        <f t="shared" si="39"/>
        <v>5994</v>
      </c>
      <c r="F44">
        <f t="shared" si="40"/>
        <v>1942</v>
      </c>
      <c r="G44">
        <f t="shared" si="41"/>
        <v>5138</v>
      </c>
      <c r="H44">
        <f t="shared" si="42"/>
        <v>12168</v>
      </c>
      <c r="I44">
        <f t="shared" si="43"/>
        <v>0</v>
      </c>
      <c r="K44">
        <f t="shared" si="44"/>
        <v>25242</v>
      </c>
      <c r="M44" t="s">
        <v>82</v>
      </c>
      <c r="N44" s="18">
        <f t="shared" ref="N44:V44" si="48">N43/$X$43</f>
        <v>2.2814444589495408E-3</v>
      </c>
      <c r="O44" s="18">
        <f t="shared" si="48"/>
        <v>1.4602487831260141E-2</v>
      </c>
      <c r="P44" s="18">
        <f t="shared" si="48"/>
        <v>3.7932899423733242E-2</v>
      </c>
      <c r="Q44" s="18">
        <f t="shared" si="48"/>
        <v>0.13391519491741419</v>
      </c>
      <c r="R44" s="18">
        <f t="shared" si="48"/>
        <v>0.15730777120904124</v>
      </c>
      <c r="S44" s="18">
        <f t="shared" si="48"/>
        <v>0.17383114824415807</v>
      </c>
      <c r="T44" s="18">
        <f t="shared" si="48"/>
        <v>0.34871909637393311</v>
      </c>
      <c r="U44" s="18">
        <f t="shared" si="48"/>
        <v>0.13140995754151047</v>
      </c>
      <c r="V44" s="18">
        <f t="shared" si="48"/>
        <v>0</v>
      </c>
      <c r="W44" s="18"/>
      <c r="X44" s="18">
        <f>SUM(N44:V44)</f>
        <v>1</v>
      </c>
    </row>
    <row r="45" spans="1:25" x14ac:dyDescent="0.2">
      <c r="A45" s="29">
        <f t="shared" si="35"/>
        <v>57.5</v>
      </c>
      <c r="B45">
        <f t="shared" si="36"/>
        <v>0</v>
      </c>
      <c r="C45">
        <f t="shared" si="37"/>
        <v>0</v>
      </c>
      <c r="D45">
        <f t="shared" si="38"/>
        <v>0</v>
      </c>
      <c r="E45">
        <f t="shared" si="39"/>
        <v>6581</v>
      </c>
      <c r="F45">
        <f t="shared" si="40"/>
        <v>3066</v>
      </c>
      <c r="G45">
        <f t="shared" si="41"/>
        <v>5619</v>
      </c>
      <c r="H45">
        <f t="shared" si="42"/>
        <v>6401</v>
      </c>
      <c r="I45">
        <f t="shared" si="43"/>
        <v>0</v>
      </c>
      <c r="K45">
        <f t="shared" si="44"/>
        <v>21667</v>
      </c>
      <c r="M45" t="s">
        <v>78</v>
      </c>
      <c r="N45" s="103">
        <f>N44</f>
        <v>2.2814444589495408E-3</v>
      </c>
      <c r="O45" s="103">
        <f>N45+O44</f>
        <v>1.6883932290209683E-2</v>
      </c>
      <c r="P45" s="103">
        <f t="shared" ref="P45" si="49">O45+P44</f>
        <v>5.4816831713942929E-2</v>
      </c>
      <c r="Q45" s="103">
        <f t="shared" ref="Q45" si="50">P45+Q44</f>
        <v>0.18873202663135713</v>
      </c>
      <c r="R45" s="103">
        <f t="shared" ref="R45" si="51">Q45+R44</f>
        <v>0.3460397978403984</v>
      </c>
      <c r="S45" s="103">
        <f t="shared" ref="S45" si="52">R45+S44</f>
        <v>0.51987094608455653</v>
      </c>
      <c r="T45" s="103">
        <f t="shared" ref="T45" si="53">S45+T44</f>
        <v>0.86859004245848959</v>
      </c>
      <c r="U45" s="103">
        <f t="shared" ref="U45" si="54">T45+U44</f>
        <v>1</v>
      </c>
      <c r="V45" s="103">
        <f t="shared" ref="V45" si="55">U45+V44</f>
        <v>1</v>
      </c>
      <c r="W45" s="103"/>
    </row>
    <row r="46" spans="1:25" x14ac:dyDescent="0.2">
      <c r="A46" s="29">
        <f t="shared" si="35"/>
        <v>62.5</v>
      </c>
      <c r="B46">
        <f t="shared" si="36"/>
        <v>0</v>
      </c>
      <c r="C46">
        <f t="shared" si="37"/>
        <v>0</v>
      </c>
      <c r="D46">
        <f t="shared" si="38"/>
        <v>4356</v>
      </c>
      <c r="E46">
        <f t="shared" si="39"/>
        <v>1548</v>
      </c>
      <c r="F46">
        <f t="shared" si="40"/>
        <v>2950</v>
      </c>
      <c r="G46">
        <f t="shared" si="41"/>
        <v>4198</v>
      </c>
      <c r="H46">
        <f t="shared" si="42"/>
        <v>0</v>
      </c>
      <c r="I46">
        <f t="shared" si="43"/>
        <v>0</v>
      </c>
      <c r="K46">
        <f t="shared" si="44"/>
        <v>13052</v>
      </c>
      <c r="M46" t="s">
        <v>79</v>
      </c>
      <c r="N46" s="103">
        <f t="shared" ref="N46:T46" si="56">N44+O46</f>
        <v>1</v>
      </c>
      <c r="O46" s="103">
        <f t="shared" si="56"/>
        <v>0.99771855554105049</v>
      </c>
      <c r="P46" s="103">
        <f t="shared" si="56"/>
        <v>0.98311606770979032</v>
      </c>
      <c r="Q46" s="103">
        <f t="shared" si="56"/>
        <v>0.94518316828605708</v>
      </c>
      <c r="R46" s="103">
        <f t="shared" si="56"/>
        <v>0.81126797336864287</v>
      </c>
      <c r="S46" s="103">
        <f t="shared" si="56"/>
        <v>0.6539602021596016</v>
      </c>
      <c r="T46" s="103">
        <f t="shared" si="56"/>
        <v>0.48012905391544358</v>
      </c>
      <c r="U46" s="103">
        <f>U44+V46</f>
        <v>0.13140995754151047</v>
      </c>
      <c r="V46" s="103">
        <f>V44</f>
        <v>0</v>
      </c>
      <c r="W46" s="103"/>
    </row>
    <row r="47" spans="1:25" x14ac:dyDescent="0.2">
      <c r="A47" s="29">
        <f t="shared" si="35"/>
        <v>65.5</v>
      </c>
      <c r="B47">
        <f t="shared" si="36"/>
        <v>367</v>
      </c>
      <c r="C47">
        <f t="shared" si="37"/>
        <v>2877</v>
      </c>
      <c r="D47">
        <f t="shared" si="38"/>
        <v>3394</v>
      </c>
      <c r="E47">
        <f t="shared" si="39"/>
        <v>0</v>
      </c>
      <c r="F47">
        <f t="shared" si="40"/>
        <v>0</v>
      </c>
      <c r="G47">
        <f t="shared" si="41"/>
        <v>0</v>
      </c>
      <c r="H47">
        <f t="shared" si="42"/>
        <v>0</v>
      </c>
      <c r="I47">
        <f t="shared" si="43"/>
        <v>0</v>
      </c>
      <c r="K47">
        <f>SUM(B47:G47)</f>
        <v>6638</v>
      </c>
    </row>
    <row r="48" spans="1:25" x14ac:dyDescent="0.2">
      <c r="K48" s="30">
        <f>SUM(K38:K47)</f>
        <v>195557</v>
      </c>
    </row>
    <row r="49" spans="1:33" x14ac:dyDescent="0.2">
      <c r="A49" s="29" t="s">
        <v>33</v>
      </c>
      <c r="B49" s="33">
        <v>0</v>
      </c>
      <c r="C49" s="33">
        <v>-0.05</v>
      </c>
    </row>
    <row r="50" spans="1:33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  <c r="AG50" s="29">
        <f>Heat_map!AG4</f>
        <v>0</v>
      </c>
    </row>
    <row r="51" spans="1:33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</row>
    <row r="52" spans="1:33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</row>
    <row r="53" spans="1:33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</row>
    <row r="54" spans="1:33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</row>
    <row r="55" spans="1:33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</row>
    <row r="56" spans="1:33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</row>
    <row r="57" spans="1:33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</row>
    <row r="58" spans="1:33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</row>
    <row r="59" spans="1:33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</row>
    <row r="60" spans="1:33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367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</row>
    <row r="62" spans="1:33" x14ac:dyDescent="0.2">
      <c r="A62" s="29" t="s">
        <v>33</v>
      </c>
      <c r="B62" s="33">
        <v>-0.05</v>
      </c>
      <c r="C62" s="33">
        <v>-0.1</v>
      </c>
    </row>
    <row r="63" spans="1:33" s="29" customFormat="1" x14ac:dyDescent="0.2">
      <c r="A63" s="29" t="str">
        <f t="shared" ref="A63:A70" si="57">A50</f>
        <v>Midpoint age / salary</v>
      </c>
      <c r="B63" s="29">
        <f t="shared" ref="B63:AF63" si="58">B50</f>
        <v>2500</v>
      </c>
      <c r="C63" s="29">
        <f t="shared" si="58"/>
        <v>7500</v>
      </c>
      <c r="D63" s="29">
        <f t="shared" si="58"/>
        <v>12500</v>
      </c>
      <c r="E63" s="29">
        <f t="shared" si="58"/>
        <v>17500</v>
      </c>
      <c r="F63" s="29">
        <f t="shared" si="58"/>
        <v>22500</v>
      </c>
      <c r="G63" s="29">
        <f t="shared" si="58"/>
        <v>27500</v>
      </c>
      <c r="H63" s="29">
        <f t="shared" si="58"/>
        <v>32500</v>
      </c>
      <c r="I63" s="29">
        <f t="shared" si="58"/>
        <v>37500</v>
      </c>
      <c r="J63" s="29">
        <f t="shared" si="58"/>
        <v>42500</v>
      </c>
      <c r="K63" s="29">
        <f t="shared" si="58"/>
        <v>47500</v>
      </c>
      <c r="L63" s="29">
        <f t="shared" si="58"/>
        <v>52500</v>
      </c>
      <c r="M63" s="29">
        <f t="shared" si="58"/>
        <v>57500</v>
      </c>
      <c r="N63" s="29">
        <f t="shared" si="58"/>
        <v>62500</v>
      </c>
      <c r="O63" s="29">
        <f t="shared" si="58"/>
        <v>67500</v>
      </c>
      <c r="P63" s="29">
        <f t="shared" si="58"/>
        <v>72500</v>
      </c>
      <c r="Q63" s="29">
        <f t="shared" si="58"/>
        <v>77500</v>
      </c>
      <c r="R63" s="29">
        <f t="shared" si="58"/>
        <v>82500</v>
      </c>
      <c r="S63" s="29">
        <f t="shared" si="58"/>
        <v>87500</v>
      </c>
      <c r="T63" s="29">
        <f t="shared" si="58"/>
        <v>92500</v>
      </c>
      <c r="U63" s="29">
        <f t="shared" si="58"/>
        <v>97500</v>
      </c>
      <c r="V63" s="29">
        <f t="shared" si="58"/>
        <v>102500</v>
      </c>
      <c r="W63" s="29">
        <f t="shared" si="58"/>
        <v>107500</v>
      </c>
      <c r="X63" s="29">
        <f t="shared" si="58"/>
        <v>112500</v>
      </c>
      <c r="Y63" s="29">
        <f t="shared" si="58"/>
        <v>117500</v>
      </c>
      <c r="Z63" s="29">
        <f t="shared" si="58"/>
        <v>122500</v>
      </c>
      <c r="AA63" s="29">
        <f t="shared" si="58"/>
        <v>127500</v>
      </c>
      <c r="AB63" s="29">
        <f t="shared" si="58"/>
        <v>132500</v>
      </c>
      <c r="AC63" s="29">
        <f t="shared" si="58"/>
        <v>137500</v>
      </c>
      <c r="AD63" s="29">
        <f t="shared" si="58"/>
        <v>142500</v>
      </c>
      <c r="AE63" s="29">
        <f t="shared" si="58"/>
        <v>147500</v>
      </c>
      <c r="AF63" s="29">
        <f t="shared" si="58"/>
        <v>200000</v>
      </c>
    </row>
    <row r="64" spans="1:33" x14ac:dyDescent="0.2">
      <c r="A64" s="29">
        <f t="shared" si="57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57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57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57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57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57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57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ref="A71:A72" si="59">A58</f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59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0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478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64</v>
      </c>
      <c r="X73">
        <f>IF(AND(X14&lt;=$B$62,X14&gt;$C$62),Heat_map!X14,0)</f>
        <v>86</v>
      </c>
      <c r="Y73">
        <f>IF(AND(Y14&lt;=$B$62,Y14&gt;$C$62),Heat_map!Y14,0)</f>
        <v>57</v>
      </c>
      <c r="Z73">
        <f>IF(AND(Z14&lt;=$B$62,Z14&gt;$C$62),Heat_map!Z14,0)</f>
        <v>52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60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82" si="61">A63</f>
        <v>Midpoint age / salary</v>
      </c>
      <c r="B76" s="29">
        <f t="shared" ref="B76:AF76" si="62">B63</f>
        <v>2500</v>
      </c>
      <c r="C76" s="29">
        <f t="shared" si="62"/>
        <v>7500</v>
      </c>
      <c r="D76" s="29">
        <f t="shared" si="62"/>
        <v>12500</v>
      </c>
      <c r="E76" s="29">
        <f t="shared" si="62"/>
        <v>17500</v>
      </c>
      <c r="F76" s="29">
        <f t="shared" si="62"/>
        <v>22500</v>
      </c>
      <c r="G76" s="29">
        <f t="shared" si="62"/>
        <v>27500</v>
      </c>
      <c r="H76" s="29">
        <f t="shared" si="62"/>
        <v>32500</v>
      </c>
      <c r="I76" s="29">
        <f t="shared" si="62"/>
        <v>37500</v>
      </c>
      <c r="J76" s="29">
        <f t="shared" si="62"/>
        <v>42500</v>
      </c>
      <c r="K76" s="29">
        <f t="shared" si="62"/>
        <v>47500</v>
      </c>
      <c r="L76" s="29">
        <f t="shared" si="62"/>
        <v>52500</v>
      </c>
      <c r="M76" s="29">
        <f t="shared" si="62"/>
        <v>57500</v>
      </c>
      <c r="N76" s="29">
        <f t="shared" si="62"/>
        <v>62500</v>
      </c>
      <c r="O76" s="29">
        <f t="shared" si="62"/>
        <v>67500</v>
      </c>
      <c r="P76" s="29">
        <f t="shared" si="62"/>
        <v>72500</v>
      </c>
      <c r="Q76" s="29">
        <f t="shared" si="62"/>
        <v>77500</v>
      </c>
      <c r="R76" s="29">
        <f t="shared" si="62"/>
        <v>82500</v>
      </c>
      <c r="S76" s="29">
        <f t="shared" si="62"/>
        <v>87500</v>
      </c>
      <c r="T76" s="29">
        <f t="shared" si="62"/>
        <v>92500</v>
      </c>
      <c r="U76" s="29">
        <f t="shared" si="62"/>
        <v>97500</v>
      </c>
      <c r="V76" s="29">
        <f t="shared" si="62"/>
        <v>102500</v>
      </c>
      <c r="W76" s="29">
        <f t="shared" si="62"/>
        <v>107500</v>
      </c>
      <c r="X76" s="29">
        <f t="shared" si="62"/>
        <v>112500</v>
      </c>
      <c r="Y76" s="29">
        <f t="shared" si="62"/>
        <v>117500</v>
      </c>
      <c r="Z76" s="29">
        <f t="shared" si="62"/>
        <v>122500</v>
      </c>
      <c r="AA76" s="29">
        <f t="shared" si="62"/>
        <v>127500</v>
      </c>
      <c r="AB76" s="29">
        <f t="shared" si="62"/>
        <v>132500</v>
      </c>
      <c r="AC76" s="29">
        <f t="shared" si="62"/>
        <v>137500</v>
      </c>
      <c r="AD76" s="29">
        <f t="shared" si="62"/>
        <v>142500</v>
      </c>
      <c r="AE76" s="29">
        <f t="shared" si="62"/>
        <v>147500</v>
      </c>
      <c r="AF76" s="29">
        <f t="shared" si="62"/>
        <v>200000</v>
      </c>
    </row>
    <row r="77" spans="1:32" x14ac:dyDescent="0.2">
      <c r="A77" s="29">
        <f t="shared" si="61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61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61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61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61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61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ref="A83:A86" si="63">A70</f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63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63"/>
        <v>62.5</v>
      </c>
      <c r="B85">
        <f>IF(AND(B13&lt;=$B$75,B13&gt;$C$75),Heat_map!B13,0)</f>
        <v>310</v>
      </c>
      <c r="C85">
        <f>IF(AND(C13&lt;=$B$75,C13&gt;$C$75),Heat_map!C13,0)</f>
        <v>451</v>
      </c>
      <c r="D85">
        <f>IF(AND(D13&lt;=$B$75,D13&gt;$C$75),Heat_map!D13,0)</f>
        <v>461</v>
      </c>
      <c r="E85">
        <f>IF(AND(E13&lt;=$B$75,E13&gt;$C$75),Heat_map!E13,0)</f>
        <v>487</v>
      </c>
      <c r="F85">
        <f>IF(AND(F13&lt;=$B$75,F13&gt;$C$75),Heat_map!F13,0)</f>
        <v>590</v>
      </c>
      <c r="G85">
        <f>IF(AND(G13&lt;=$B$75,G13&gt;$C$75),Heat_map!G13,0)</f>
        <v>579</v>
      </c>
      <c r="H85">
        <f>IF(AND(H13&lt;=$B$75,H13&gt;$C$75),Heat_map!H13,0)</f>
        <v>835</v>
      </c>
      <c r="I85">
        <f>IF(AND(I13&lt;=$B$75,I13&gt;$C$75),Heat_map!I13,0)</f>
        <v>643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63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0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0</v>
      </c>
      <c r="X86">
        <f>IF(AND(X14&lt;=$B$75,X14&gt;$C$75),Heat_map!X14,0)</f>
        <v>0</v>
      </c>
      <c r="Y86">
        <f>IF(AND(Y14&lt;=$B$75,Y14&gt;$C$75),Heat_map!Y14,0)</f>
        <v>0</v>
      </c>
      <c r="Z86">
        <f>IF(AND(Z14&lt;=$B$75,Z14&gt;$C$75),Heat_map!Z14,0)</f>
        <v>0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64">B76</f>
        <v>2500</v>
      </c>
      <c r="C89" s="29">
        <f t="shared" si="64"/>
        <v>7500</v>
      </c>
      <c r="D89" s="29">
        <f t="shared" si="64"/>
        <v>12500</v>
      </c>
      <c r="E89" s="29">
        <f t="shared" si="64"/>
        <v>17500</v>
      </c>
      <c r="F89" s="29">
        <f t="shared" si="64"/>
        <v>22500</v>
      </c>
      <c r="G89" s="29">
        <f t="shared" si="64"/>
        <v>27500</v>
      </c>
      <c r="H89" s="29">
        <f t="shared" si="64"/>
        <v>32500</v>
      </c>
      <c r="I89" s="29">
        <f t="shared" si="64"/>
        <v>37500</v>
      </c>
      <c r="J89" s="29">
        <f t="shared" si="64"/>
        <v>42500</v>
      </c>
      <c r="K89" s="29">
        <f t="shared" si="64"/>
        <v>47500</v>
      </c>
      <c r="L89" s="29">
        <f t="shared" si="64"/>
        <v>52500</v>
      </c>
      <c r="M89" s="29">
        <f t="shared" si="64"/>
        <v>57500</v>
      </c>
      <c r="N89" s="29">
        <f t="shared" si="64"/>
        <v>62500</v>
      </c>
      <c r="O89" s="29">
        <f t="shared" si="64"/>
        <v>67500</v>
      </c>
      <c r="P89" s="29">
        <f t="shared" si="64"/>
        <v>72500</v>
      </c>
      <c r="Q89" s="29">
        <f t="shared" si="64"/>
        <v>77500</v>
      </c>
      <c r="R89" s="29">
        <f t="shared" si="64"/>
        <v>82500</v>
      </c>
      <c r="S89" s="29">
        <f t="shared" si="64"/>
        <v>87500</v>
      </c>
      <c r="T89" s="29">
        <f t="shared" si="64"/>
        <v>92500</v>
      </c>
      <c r="U89" s="29">
        <f t="shared" si="64"/>
        <v>97500</v>
      </c>
      <c r="V89" s="29">
        <f t="shared" si="64"/>
        <v>102500</v>
      </c>
      <c r="W89" s="29">
        <f t="shared" si="64"/>
        <v>107500</v>
      </c>
      <c r="X89" s="29">
        <f t="shared" si="64"/>
        <v>112500</v>
      </c>
      <c r="Y89" s="29">
        <f t="shared" si="64"/>
        <v>117500</v>
      </c>
      <c r="Z89" s="29">
        <f t="shared" si="64"/>
        <v>122500</v>
      </c>
      <c r="AA89" s="29">
        <f t="shared" si="64"/>
        <v>127500</v>
      </c>
      <c r="AB89" s="29">
        <f t="shared" si="64"/>
        <v>132500</v>
      </c>
      <c r="AC89" s="29">
        <f t="shared" si="64"/>
        <v>137500</v>
      </c>
      <c r="AD89" s="29">
        <f t="shared" si="64"/>
        <v>142500</v>
      </c>
      <c r="AE89" s="29">
        <f t="shared" si="64"/>
        <v>147500</v>
      </c>
      <c r="AF89" s="29">
        <f t="shared" si="64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65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65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16</v>
      </c>
    </row>
    <row r="93" spans="1:32" x14ac:dyDescent="0.2">
      <c r="A93" s="29">
        <f t="shared" si="65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33</v>
      </c>
    </row>
    <row r="94" spans="1:32" x14ac:dyDescent="0.2">
      <c r="A94" s="29">
        <f t="shared" si="65"/>
        <v>42.5</v>
      </c>
      <c r="B94">
        <f>IF(AND(B9&lt;=$B$88,B9&gt;$C$88),Heat_map!B9,0)</f>
        <v>490</v>
      </c>
      <c r="C94">
        <f>IF(AND(C9&lt;=$B$88,C9&gt;$C$88),Heat_map!C9,0)</f>
        <v>630</v>
      </c>
      <c r="D94">
        <f>IF(AND(D9&lt;=$B$88,D9&gt;$C$88),Heat_map!D9,0)</f>
        <v>697</v>
      </c>
      <c r="E94">
        <f>IF(AND(E9&lt;=$B$88,E9&gt;$C$88),Heat_map!E9,0)</f>
        <v>907</v>
      </c>
      <c r="F94">
        <f>IF(AND(F9&lt;=$B$88,F9&gt;$C$88),Heat_map!F9,0)</f>
        <v>1213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65</v>
      </c>
    </row>
    <row r="95" spans="1:32" x14ac:dyDescent="0.2">
      <c r="A95" s="29">
        <f t="shared" si="65"/>
        <v>47.5</v>
      </c>
      <c r="B95">
        <f>IF(AND(B10&lt;=$B$88,B10&gt;$C$88),Heat_map!B10,0)</f>
        <v>456</v>
      </c>
      <c r="C95">
        <f>IF(AND(C10&lt;=$B$88,C10&gt;$C$88),Heat_map!C10,0)</f>
        <v>526</v>
      </c>
      <c r="D95">
        <f>IF(AND(D10&lt;=$B$88,D10&gt;$C$88),Heat_map!D10,0)</f>
        <v>622</v>
      </c>
      <c r="E95">
        <f>IF(AND(E10&lt;=$B$88,E10&gt;$C$88),Heat_map!E10,0)</f>
        <v>728</v>
      </c>
      <c r="F95">
        <f>IF(AND(F10&lt;=$B$88,F10&gt;$C$88),Heat_map!F10,0)</f>
        <v>992</v>
      </c>
      <c r="G95">
        <f>IF(AND(G10&lt;=$B$88,G10&gt;$C$88),Heat_map!G10,0)</f>
        <v>1066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108</v>
      </c>
    </row>
    <row r="96" spans="1:32" x14ac:dyDescent="0.2">
      <c r="A96" s="29">
        <f t="shared" si="65"/>
        <v>52.5</v>
      </c>
      <c r="B96">
        <f>IF(AND(B11&lt;=$B$88,B11&gt;$C$88),Heat_map!B11,0)</f>
        <v>428</v>
      </c>
      <c r="C96">
        <f>IF(AND(C11&lt;=$B$88,C11&gt;$C$88),Heat_map!C11,0)</f>
        <v>482</v>
      </c>
      <c r="D96">
        <f>IF(AND(D11&lt;=$B$88,D11&gt;$C$88),Heat_map!D11,0)</f>
        <v>555</v>
      </c>
      <c r="E96">
        <f>IF(AND(E11&lt;=$B$88,E11&gt;$C$88),Heat_map!E11,0)</f>
        <v>673</v>
      </c>
      <c r="F96">
        <f>IF(AND(F11&lt;=$B$88,F11&gt;$C$88),Heat_map!F11,0)</f>
        <v>906</v>
      </c>
      <c r="G96">
        <f>IF(AND(G11&lt;=$B$88,G11&gt;$C$88),Heat_map!G11,0)</f>
        <v>989</v>
      </c>
      <c r="H96">
        <f>IF(AND(H11&lt;=$B$88,H11&gt;$C$88),Heat_map!H11,0)</f>
        <v>1744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217</v>
      </c>
    </row>
    <row r="97" spans="1:32" x14ac:dyDescent="0.2">
      <c r="A97" s="29">
        <f t="shared" si="65"/>
        <v>57.5</v>
      </c>
      <c r="B97">
        <f>IF(AND(B12&lt;=$B$88,B12&gt;$C$88),Heat_map!B12,0)</f>
        <v>406</v>
      </c>
      <c r="C97">
        <f>IF(AND(C12&lt;=$B$88,C12&gt;$C$88),Heat_map!C12,0)</f>
        <v>495</v>
      </c>
      <c r="D97">
        <f>IF(AND(D12&lt;=$B$88,D12&gt;$C$88),Heat_map!D12,0)</f>
        <v>562</v>
      </c>
      <c r="E97">
        <f>IF(AND(E12&lt;=$B$88,E12&gt;$C$88),Heat_map!E12,0)</f>
        <v>634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1079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309</v>
      </c>
    </row>
    <row r="98" spans="1:32" x14ac:dyDescent="0.2">
      <c r="A98" s="29">
        <f t="shared" si="65"/>
        <v>62.5</v>
      </c>
      <c r="B98">
        <f>IF(AND(B13&lt;=$B$88,B13&gt;$C$88),Heat_map!B13,0)</f>
        <v>0</v>
      </c>
      <c r="C98">
        <f>IF(AND(C13&lt;=$B$88,C13&gt;$C$88),Heat_map!C13,0)</f>
        <v>0</v>
      </c>
      <c r="D98">
        <f>IF(AND(D13&lt;=$B$88,D13&gt;$C$88),Heat_map!D13,0)</f>
        <v>0</v>
      </c>
      <c r="E98">
        <f>IF(AND(E13&lt;=$B$88,E13&gt;$C$88),Heat_map!E13,0)</f>
        <v>0</v>
      </c>
      <c r="F98">
        <f>IF(AND(F13&lt;=$B$88,F13&gt;$C$88),Heat_map!F13,0)</f>
        <v>0</v>
      </c>
      <c r="G98">
        <f>IF(AND(G13&lt;=$B$88,G13&gt;$C$88),Heat_map!G13,0)</f>
        <v>0</v>
      </c>
      <c r="H98">
        <f>IF(AND(H13&lt;=$B$88,H13&gt;$C$88),Heat_map!H13,0)</f>
        <v>0</v>
      </c>
      <c r="I98">
        <f>IF(AND(I13&lt;=$B$88,I13&gt;$C$88),Heat_map!I13,0)</f>
        <v>0</v>
      </c>
      <c r="J98">
        <f>IF(AND(J13&lt;=$B$88,J13&gt;$C$88),Heat_map!J13,0)</f>
        <v>1166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37</v>
      </c>
      <c r="AD98">
        <f>IF(AND(AD13&lt;=$B$88,AD13&gt;$C$88),Heat_map!AD13,0)</f>
        <v>38</v>
      </c>
      <c r="AE98">
        <f>IF(AND(AE13&lt;=$B$88,AE13&gt;$C$88),Heat_map!AE13,0)</f>
        <v>42</v>
      </c>
      <c r="AF98">
        <f>IF(AND(AF13&lt;=$B$88,AF13&gt;$C$88),Heat_map!AF13,0)</f>
        <v>265</v>
      </c>
    </row>
    <row r="99" spans="1:32" x14ac:dyDescent="0.2">
      <c r="A99" s="29">
        <f t="shared" si="65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66">B89</f>
        <v>2500</v>
      </c>
      <c r="C102" s="29">
        <f t="shared" si="66"/>
        <v>7500</v>
      </c>
      <c r="D102" s="29">
        <f t="shared" si="66"/>
        <v>12500</v>
      </c>
      <c r="E102" s="29">
        <f t="shared" si="66"/>
        <v>17500</v>
      </c>
      <c r="F102" s="29">
        <f t="shared" si="66"/>
        <v>22500</v>
      </c>
      <c r="G102" s="29">
        <f t="shared" si="66"/>
        <v>27500</v>
      </c>
      <c r="H102" s="29">
        <f t="shared" si="66"/>
        <v>32500</v>
      </c>
      <c r="I102" s="29">
        <f t="shared" si="66"/>
        <v>37500</v>
      </c>
      <c r="J102" s="29">
        <f t="shared" si="66"/>
        <v>42500</v>
      </c>
      <c r="K102" s="29">
        <f t="shared" si="66"/>
        <v>47500</v>
      </c>
      <c r="L102" s="29">
        <f t="shared" si="66"/>
        <v>52500</v>
      </c>
      <c r="M102" s="29">
        <f t="shared" si="66"/>
        <v>57500</v>
      </c>
      <c r="N102" s="29">
        <f t="shared" si="66"/>
        <v>62500</v>
      </c>
      <c r="O102" s="29">
        <f t="shared" si="66"/>
        <v>67500</v>
      </c>
      <c r="P102" s="29">
        <f t="shared" si="66"/>
        <v>72500</v>
      </c>
      <c r="Q102" s="29">
        <f t="shared" si="66"/>
        <v>77500</v>
      </c>
      <c r="R102" s="29">
        <f t="shared" si="66"/>
        <v>82500</v>
      </c>
      <c r="S102" s="29">
        <f t="shared" si="66"/>
        <v>87500</v>
      </c>
      <c r="T102" s="29">
        <f t="shared" si="66"/>
        <v>92500</v>
      </c>
      <c r="U102" s="29">
        <f t="shared" si="66"/>
        <v>97500</v>
      </c>
      <c r="V102" s="29">
        <f t="shared" si="66"/>
        <v>102500</v>
      </c>
      <c r="W102" s="29">
        <f t="shared" si="66"/>
        <v>107500</v>
      </c>
      <c r="X102" s="29">
        <f t="shared" si="66"/>
        <v>112500</v>
      </c>
      <c r="Y102" s="29">
        <f t="shared" si="66"/>
        <v>117500</v>
      </c>
      <c r="Z102" s="29">
        <f t="shared" si="66"/>
        <v>122500</v>
      </c>
      <c r="AA102" s="29">
        <f t="shared" si="66"/>
        <v>127500</v>
      </c>
      <c r="AB102" s="29">
        <f t="shared" si="66"/>
        <v>132500</v>
      </c>
      <c r="AC102" s="29">
        <f t="shared" si="66"/>
        <v>137500</v>
      </c>
      <c r="AD102" s="29">
        <f t="shared" si="66"/>
        <v>142500</v>
      </c>
      <c r="AE102" s="29">
        <f t="shared" si="66"/>
        <v>147500</v>
      </c>
      <c r="AF102" s="29">
        <f t="shared" si="66"/>
        <v>200000</v>
      </c>
    </row>
    <row r="103" spans="1:32" x14ac:dyDescent="0.2">
      <c r="A103" s="29">
        <f>A90</f>
        <v>22.5</v>
      </c>
      <c r="B103">
        <f>IF(AND(B5&lt;=$B$101,B5&gt;$C$101),Heat_map!B5,0)</f>
        <v>321</v>
      </c>
      <c r="C103">
        <f>IF(AND(C5&lt;=$B$101,C5&gt;$C$101),Heat_map!C5,0)</f>
        <v>120</v>
      </c>
      <c r="D103">
        <f>IF(AND(D5&lt;=$B$101,D5&gt;$C$101),Heat_map!D5,0)</f>
        <v>122</v>
      </c>
      <c r="E103">
        <f>IF(AND(E5&lt;=$B$101,E5&gt;$C$101),Heat_map!E5,0)</f>
        <v>154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67">A91</f>
        <v>27.5</v>
      </c>
      <c r="B104">
        <f>IF(AND(B6&lt;=$B$101,B6&gt;$C$101),Heat_map!B6,0)</f>
        <v>1292</v>
      </c>
      <c r="C104">
        <f>IF(AND(C6&lt;=$B$101,C6&gt;$C$101),Heat_map!C6,0)</f>
        <v>721</v>
      </c>
      <c r="D104">
        <f>IF(AND(D6&lt;=$B$101,D6&gt;$C$101),Heat_map!D6,0)</f>
        <v>483</v>
      </c>
      <c r="E104">
        <f>IF(AND(E6&lt;=$B$101,E6&gt;$C$101),Heat_map!E6,0)</f>
        <v>466</v>
      </c>
      <c r="F104">
        <f>IF(AND(F6&lt;=$B$101,F6&gt;$C$101),Heat_map!F6,0)</f>
        <v>647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67"/>
        <v>32.5</v>
      </c>
      <c r="B105">
        <f>IF(AND(B7&lt;=$B$101,B7&gt;$C$101),Heat_map!B7,0)</f>
        <v>1029</v>
      </c>
      <c r="C105">
        <f>IF(AND(C7&lt;=$B$101,C7&gt;$C$101),Heat_map!C7,0)</f>
        <v>893</v>
      </c>
      <c r="D105">
        <f>IF(AND(D7&lt;=$B$101,D7&gt;$C$101),Heat_map!D7,0)</f>
        <v>698</v>
      </c>
      <c r="E105">
        <f>IF(AND(E7&lt;=$B$101,E7&gt;$C$101),Heat_map!E7,0)</f>
        <v>787</v>
      </c>
      <c r="F105">
        <f>IF(AND(F7&lt;=$B$101,F7&gt;$C$101),Heat_map!F7,0)</f>
        <v>979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11</v>
      </c>
      <c r="Y105">
        <f>IF(AND(Y7&lt;=$B$101,Y7&gt;$C$101),Heat_map!Y7,0)</f>
        <v>0</v>
      </c>
      <c r="Z105">
        <f>IF(AND(Z7&lt;=$B$101,Z7&gt;$C$101),Heat_map!Z7,0)</f>
        <v>5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0</v>
      </c>
    </row>
    <row r="106" spans="1:32" x14ac:dyDescent="0.2">
      <c r="A106" s="29">
        <f t="shared" si="67"/>
        <v>37.5</v>
      </c>
      <c r="B106">
        <f>IF(AND(B8&lt;=$B$101,B8&gt;$C$101),Heat_map!B8,0)</f>
        <v>711</v>
      </c>
      <c r="C106">
        <f>IF(AND(C8&lt;=$B$101,C8&gt;$C$101),Heat_map!C8,0)</f>
        <v>779</v>
      </c>
      <c r="D106">
        <f>IF(AND(D8&lt;=$B$101,D8&gt;$C$101),Heat_map!D8,0)</f>
        <v>681</v>
      </c>
      <c r="E106">
        <f>IF(AND(E8&lt;=$B$101,E8&gt;$C$101),Heat_map!E8,0)</f>
        <v>971</v>
      </c>
      <c r="F106">
        <f>IF(AND(F8&lt;=$B$101,F8&gt;$C$101),Heat_map!F8,0)</f>
        <v>1276</v>
      </c>
      <c r="G106">
        <f>IF(AND(G8&lt;=$B$101,G8&gt;$C$101),Heat_map!G8,0)</f>
        <v>1441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15</v>
      </c>
      <c r="Z106">
        <f>IF(AND(Z8&lt;=$B$101,Z8&gt;$C$101),Heat_map!Z8,0)</f>
        <v>14</v>
      </c>
      <c r="AA106">
        <f>IF(AND(AA8&lt;=$B$101,AA8&gt;$C$101),Heat_map!AA8,0)</f>
        <v>7</v>
      </c>
      <c r="AB106">
        <f>IF(AND(AB8&lt;=$B$101,AB8&gt;$C$101),Heat_map!AB8,0)</f>
        <v>0</v>
      </c>
      <c r="AC106">
        <f>IF(AND(AC8&lt;=$B$101,AC8&gt;$C$101),Heat_map!AC8,0)</f>
        <v>6</v>
      </c>
      <c r="AD106">
        <f>IF(AND(AD8&lt;=$B$101,AD8&gt;$C$101),Heat_map!AD8,0)</f>
        <v>7</v>
      </c>
      <c r="AE106">
        <f>IF(AND(AE8&lt;=$B$101,AE8&gt;$C$101),Heat_map!AE8,0)</f>
        <v>0</v>
      </c>
      <c r="AF106">
        <f>IF(AND(AF8&lt;=$B$101,AF8&gt;$C$101),Heat_map!AF8,0)</f>
        <v>0</v>
      </c>
    </row>
    <row r="107" spans="1:32" x14ac:dyDescent="0.2">
      <c r="A107" s="29">
        <f t="shared" si="67"/>
        <v>42.5</v>
      </c>
      <c r="B107">
        <f>IF(AND(B9&lt;=$B$101,B9&gt;$C$101),Heat_map!B9,0)</f>
        <v>0</v>
      </c>
      <c r="C107">
        <f>IF(AND(C9&lt;=$B$101,C9&gt;$C$101),Heat_map!C9,0)</f>
        <v>0</v>
      </c>
      <c r="D107">
        <f>IF(AND(D9&lt;=$B$101,D9&gt;$C$101),Heat_map!D9,0)</f>
        <v>0</v>
      </c>
      <c r="E107">
        <f>IF(AND(E9&lt;=$B$101,E9&gt;$C$101),Heat_map!E9,0)</f>
        <v>0</v>
      </c>
      <c r="F107">
        <f>IF(AND(F9&lt;=$B$101,F9&gt;$C$101),Heat_map!F9,0)</f>
        <v>0</v>
      </c>
      <c r="G107">
        <f>IF(AND(G9&lt;=$B$101,G9&gt;$C$101),Heat_map!G9,0)</f>
        <v>1295</v>
      </c>
      <c r="H107">
        <f>IF(AND(H9&lt;=$B$101,H9&gt;$C$101),Heat_map!H9,0)</f>
        <v>2614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22</v>
      </c>
      <c r="AA107">
        <f>IF(AND(AA9&lt;=$B$101,AA9&gt;$C$101),Heat_map!AA9,0)</f>
        <v>35</v>
      </c>
      <c r="AB107">
        <f>IF(AND(AB9&lt;=$B$101,AB9&gt;$C$101),Heat_map!AB9,0)</f>
        <v>23</v>
      </c>
      <c r="AC107">
        <f>IF(AND(AC9&lt;=$B$101,AC9&gt;$C$101),Heat_map!AC9,0)</f>
        <v>16</v>
      </c>
      <c r="AD107">
        <f>IF(AND(AD9&lt;=$B$101,AD9&gt;$C$101),Heat_map!AD9,0)</f>
        <v>22</v>
      </c>
      <c r="AE107">
        <f>IF(AND(AE9&lt;=$B$101,AE9&gt;$C$101),Heat_map!AE9,0)</f>
        <v>10</v>
      </c>
      <c r="AF107">
        <f>IF(AND(AF9&lt;=$B$101,AF9&gt;$C$101),Heat_map!AF9,0)</f>
        <v>0</v>
      </c>
    </row>
    <row r="108" spans="1:32" x14ac:dyDescent="0.2">
      <c r="A108" s="29">
        <f t="shared" si="67"/>
        <v>47.5</v>
      </c>
      <c r="B108">
        <f>IF(AND(B10&lt;=$B$101,B10&gt;$C$101),Heat_map!B10,0)</f>
        <v>0</v>
      </c>
      <c r="C108">
        <f>IF(AND(C10&lt;=$B$101,C10&gt;$C$101),Heat_map!C10,0)</f>
        <v>0</v>
      </c>
      <c r="D108">
        <f>IF(AND(D10&lt;=$B$101,D10&gt;$C$101),Heat_map!D10,0)</f>
        <v>0</v>
      </c>
      <c r="E108">
        <f>IF(AND(E10&lt;=$B$101,E10&gt;$C$101),Heat_map!E10,0)</f>
        <v>0</v>
      </c>
      <c r="F108">
        <f>IF(AND(F10&lt;=$B$101,F10&gt;$C$101),Heat_map!F10,0)</f>
        <v>0</v>
      </c>
      <c r="G108">
        <f>IF(AND(G10&lt;=$B$101,G10&gt;$C$101),Heat_map!G10,0)</f>
        <v>0</v>
      </c>
      <c r="H108">
        <f>IF(AND(H10&lt;=$B$101,H10&gt;$C$101),Heat_map!H10,0)</f>
        <v>2088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66</v>
      </c>
      <c r="AA108">
        <f>IF(AND(AA10&lt;=$B$101,AA10&gt;$C$101),Heat_map!AA10,0)</f>
        <v>37</v>
      </c>
      <c r="AB108">
        <f>IF(AND(AB10&lt;=$B$101,AB10&gt;$C$101),Heat_map!AB10,0)</f>
        <v>31</v>
      </c>
      <c r="AC108">
        <f>IF(AND(AC10&lt;=$B$101,AC10&gt;$C$101),Heat_map!AC10,0)</f>
        <v>30</v>
      </c>
      <c r="AD108">
        <f>IF(AND(AD10&lt;=$B$101,AD10&gt;$C$101),Heat_map!AD10,0)</f>
        <v>25</v>
      </c>
      <c r="AE108">
        <f>IF(AND(AE10&lt;=$B$101,AE10&gt;$C$101),Heat_map!AE10,0)</f>
        <v>16</v>
      </c>
      <c r="AF108">
        <f>IF(AND(AF10&lt;=$B$101,AF10&gt;$C$101),Heat_map!AF10,0)</f>
        <v>0</v>
      </c>
    </row>
    <row r="109" spans="1:32" x14ac:dyDescent="0.2">
      <c r="A109" s="29">
        <f t="shared" si="67"/>
        <v>52.5</v>
      </c>
      <c r="B109">
        <f>IF(AND(B11&lt;=$B$101,B11&gt;$C$101),Heat_map!B11,0)</f>
        <v>0</v>
      </c>
      <c r="C109">
        <f>IF(AND(C11&lt;=$B$101,C11&gt;$C$101),Heat_map!C11,0)</f>
        <v>0</v>
      </c>
      <c r="D109">
        <f>IF(AND(D11&lt;=$B$101,D11&gt;$C$101),Heat_map!D11,0)</f>
        <v>0</v>
      </c>
      <c r="E109">
        <f>IF(AND(E11&lt;=$B$101,E11&gt;$C$101),Heat_map!E11,0)</f>
        <v>0</v>
      </c>
      <c r="F109">
        <f>IF(AND(F11&lt;=$B$101,F11&gt;$C$101),Heat_map!F11,0)</f>
        <v>0</v>
      </c>
      <c r="G109">
        <f>IF(AND(G11&lt;=$B$101,G11&gt;$C$101),Heat_map!G11,0)</f>
        <v>0</v>
      </c>
      <c r="H109">
        <f>IF(AND(H11&lt;=$B$101,H11&gt;$C$101),Heat_map!H11,0)</f>
        <v>0</v>
      </c>
      <c r="I109">
        <f>IF(AND(I11&lt;=$B$101,I11&gt;$C$101),Heat_map!I11,0)</f>
        <v>1471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106</v>
      </c>
      <c r="Z109">
        <f>IF(AND(Z11&lt;=$B$101,Z11&gt;$C$101),Heat_map!Z11,0)</f>
        <v>102</v>
      </c>
      <c r="AA109">
        <f>IF(AND(AA11&lt;=$B$101,AA11&gt;$C$101),Heat_map!AA11,0)</f>
        <v>67</v>
      </c>
      <c r="AB109">
        <f>IF(AND(AB11&lt;=$B$101,AB11&gt;$C$101),Heat_map!AB11,0)</f>
        <v>67</v>
      </c>
      <c r="AC109">
        <f>IF(AND(AC11&lt;=$B$101,AC11&gt;$C$101),Heat_map!AC11,0)</f>
        <v>49</v>
      </c>
      <c r="AD109">
        <f>IF(AND(AD11&lt;=$B$101,AD11&gt;$C$101),Heat_map!AD11,0)</f>
        <v>50</v>
      </c>
      <c r="AE109">
        <f>IF(AND(AE11&lt;=$B$101,AE11&gt;$C$101),Heat_map!AE11,0)</f>
        <v>30</v>
      </c>
      <c r="AF109">
        <f>IF(AND(AF11&lt;=$B$101,AF11&gt;$C$101),Heat_map!AF11,0)</f>
        <v>0</v>
      </c>
    </row>
    <row r="110" spans="1:32" x14ac:dyDescent="0.2">
      <c r="A110" s="29">
        <f t="shared" si="67"/>
        <v>57.5</v>
      </c>
      <c r="B110">
        <f>IF(AND(B12&lt;=$B$101,B12&gt;$C$101),Heat_map!B12,0)</f>
        <v>0</v>
      </c>
      <c r="C110">
        <f>IF(AND(C12&lt;=$B$101,C12&gt;$C$101),Heat_map!C12,0)</f>
        <v>0</v>
      </c>
      <c r="D110">
        <f>IF(AND(D12&lt;=$B$101,D12&gt;$C$101),Heat_map!D12,0)</f>
        <v>0</v>
      </c>
      <c r="E110">
        <f>IF(AND(E12&lt;=$B$101,E12&gt;$C$101),Heat_map!E12,0)</f>
        <v>0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0</v>
      </c>
      <c r="J110">
        <f>IF(AND(J12&lt;=$B$101,J12&gt;$C$101),Heat_map!J12,0)</f>
        <v>2231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180</v>
      </c>
      <c r="Y110">
        <f>IF(AND(Y12&lt;=$B$101,Y12&gt;$C$101),Heat_map!Y12,0)</f>
        <v>124</v>
      </c>
      <c r="Z110">
        <f>IF(AND(Z12&lt;=$B$101,Z12&gt;$C$101),Heat_map!Z12,0)</f>
        <v>130</v>
      </c>
      <c r="AA110">
        <f>IF(AND(AA12&lt;=$B$101,AA12&gt;$C$101),Heat_map!AA12,0)</f>
        <v>117</v>
      </c>
      <c r="AB110">
        <f>IF(AND(AB12&lt;=$B$101,AB12&gt;$C$101),Heat_map!AB12,0)</f>
        <v>70</v>
      </c>
      <c r="AC110">
        <f>IF(AND(AC12&lt;=$B$101,AC12&gt;$C$101),Heat_map!AC12,0)</f>
        <v>81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0</v>
      </c>
    </row>
    <row r="111" spans="1:32" x14ac:dyDescent="0.2">
      <c r="A111" s="29">
        <f t="shared" si="67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0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310</v>
      </c>
      <c r="S111">
        <f>IF(AND(S13&lt;=$B$101,S13&gt;$C$101),Heat_map!S13,0)</f>
        <v>320</v>
      </c>
      <c r="T111">
        <f>IF(AND(T13&lt;=$B$101,T13&gt;$C$101),Heat_map!T13,0)</f>
        <v>262</v>
      </c>
      <c r="U111">
        <f>IF(AND(U13&lt;=$B$101,U13&gt;$C$101),Heat_map!U13,0)</f>
        <v>213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0</v>
      </c>
      <c r="AD111">
        <f>IF(AND(AD13&lt;=$B$101,AD13&gt;$C$101),Heat_map!AD13,0)</f>
        <v>0</v>
      </c>
      <c r="AE111">
        <f>IF(AND(AE13&lt;=$B$101,AE13&gt;$C$101),Heat_map!AE13,0)</f>
        <v>0</v>
      </c>
      <c r="AF111">
        <f>IF(AND(AF13&lt;=$B$101,AF13&gt;$C$101),Heat_map!AF13,0)</f>
        <v>0</v>
      </c>
    </row>
    <row r="112" spans="1:32" x14ac:dyDescent="0.2">
      <c r="A112" s="29">
        <f t="shared" si="67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68">B102</f>
        <v>2500</v>
      </c>
      <c r="C115" s="29">
        <f t="shared" si="68"/>
        <v>7500</v>
      </c>
      <c r="D115" s="29">
        <f t="shared" si="68"/>
        <v>12500</v>
      </c>
      <c r="E115" s="29">
        <f t="shared" si="68"/>
        <v>17500</v>
      </c>
      <c r="F115" s="29">
        <f t="shared" si="68"/>
        <v>22500</v>
      </c>
      <c r="G115" s="29">
        <f t="shared" si="68"/>
        <v>27500</v>
      </c>
      <c r="H115" s="29">
        <f t="shared" si="68"/>
        <v>32500</v>
      </c>
      <c r="I115" s="29">
        <f t="shared" si="68"/>
        <v>37500</v>
      </c>
      <c r="J115" s="29">
        <f t="shared" si="68"/>
        <v>42500</v>
      </c>
      <c r="K115" s="29">
        <f t="shared" si="68"/>
        <v>47500</v>
      </c>
      <c r="L115" s="29">
        <f t="shared" si="68"/>
        <v>52500</v>
      </c>
      <c r="M115" s="29">
        <f t="shared" si="68"/>
        <v>57500</v>
      </c>
      <c r="N115" s="29">
        <f t="shared" si="68"/>
        <v>62500</v>
      </c>
      <c r="O115" s="29">
        <f t="shared" si="68"/>
        <v>67500</v>
      </c>
      <c r="P115" s="29">
        <f t="shared" si="68"/>
        <v>72500</v>
      </c>
      <c r="Q115" s="29">
        <f t="shared" si="68"/>
        <v>77500</v>
      </c>
      <c r="R115" s="29">
        <f t="shared" si="68"/>
        <v>82500</v>
      </c>
      <c r="S115" s="29">
        <f t="shared" si="68"/>
        <v>87500</v>
      </c>
      <c r="T115" s="29">
        <f t="shared" si="68"/>
        <v>92500</v>
      </c>
      <c r="U115" s="29">
        <f t="shared" si="68"/>
        <v>97500</v>
      </c>
      <c r="V115" s="29">
        <f t="shared" si="68"/>
        <v>102500</v>
      </c>
      <c r="W115" s="29">
        <f t="shared" si="68"/>
        <v>107500</v>
      </c>
      <c r="X115" s="29">
        <f t="shared" si="68"/>
        <v>112500</v>
      </c>
      <c r="Y115" s="29">
        <f t="shared" si="68"/>
        <v>117500</v>
      </c>
      <c r="Z115" s="29">
        <f t="shared" si="68"/>
        <v>122500</v>
      </c>
      <c r="AA115" s="29">
        <f t="shared" si="68"/>
        <v>127500</v>
      </c>
      <c r="AB115" s="29">
        <f t="shared" si="68"/>
        <v>132500</v>
      </c>
      <c r="AC115" s="29">
        <f t="shared" si="68"/>
        <v>137500</v>
      </c>
      <c r="AD115" s="29">
        <f t="shared" si="68"/>
        <v>142500</v>
      </c>
      <c r="AE115" s="29">
        <f t="shared" si="68"/>
        <v>147500</v>
      </c>
      <c r="AF115" s="29">
        <f t="shared" si="68"/>
        <v>200000</v>
      </c>
    </row>
    <row r="116" spans="1:32" x14ac:dyDescent="0.2">
      <c r="A116" s="29">
        <f>A103</f>
        <v>22.5</v>
      </c>
      <c r="B116">
        <f>IF(AND(B5&lt;=$B$114,B5&gt;$C$114),Heat_map!B5,0)</f>
        <v>0</v>
      </c>
      <c r="C116">
        <f>IF(AND(C5&lt;=$B$114,C5&gt;$C$114),Heat_map!C5,0)</f>
        <v>0</v>
      </c>
      <c r="D116">
        <f>IF(AND(D5&lt;=$B$114,D5&gt;$C$114),Heat_map!D5,0)</f>
        <v>0</v>
      </c>
      <c r="E116">
        <f>IF(AND(E5&lt;=$B$114,E5&gt;$C$114),Heat_map!E5,0)</f>
        <v>0</v>
      </c>
      <c r="F116">
        <f>IF(AND(F5&lt;=$B$114,F5&gt;$C$114),Heat_map!F5,0)</f>
        <v>219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69">A104</f>
        <v>27.5</v>
      </c>
      <c r="B117">
        <f>IF(AND(B6&lt;=$B$114,B6&gt;$C$114),Heat_map!B6,0)</f>
        <v>0</v>
      </c>
      <c r="C117">
        <f>IF(AND(C6&lt;=$B$114,C6&gt;$C$114),Heat_map!C6,0)</f>
        <v>0</v>
      </c>
      <c r="D117">
        <f>IF(AND(D6&lt;=$B$114,D6&gt;$C$114),Heat_map!D6,0)</f>
        <v>0</v>
      </c>
      <c r="E117">
        <f>IF(AND(E6&lt;=$B$114,E6&gt;$C$114),Heat_map!E6,0)</f>
        <v>0</v>
      </c>
      <c r="F117">
        <f>IF(AND(F6&lt;=$B$114,F6&gt;$C$114),Heat_map!F6,0)</f>
        <v>0</v>
      </c>
      <c r="G117">
        <f>IF(AND(G6&lt;=$B$114,G6&gt;$C$114),Heat_map!G6,0)</f>
        <v>1209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69"/>
        <v>32.5</v>
      </c>
      <c r="B118">
        <f>IF(AND(B7&lt;=$B$114,B7&gt;$C$114),Heat_map!B7,0)</f>
        <v>0</v>
      </c>
      <c r="C118">
        <f>IF(AND(C7&lt;=$B$114,C7&gt;$C$114),Heat_map!C7,0)</f>
        <v>0</v>
      </c>
      <c r="D118">
        <f>IF(AND(D7&lt;=$B$114,D7&gt;$C$114),Heat_map!D7,0)</f>
        <v>0</v>
      </c>
      <c r="E118">
        <f>IF(AND(E7&lt;=$B$114,E7&gt;$C$114),Heat_map!E7,0)</f>
        <v>0</v>
      </c>
      <c r="F118">
        <f>IF(AND(F7&lt;=$B$114,F7&gt;$C$114),Heat_map!F7,0)</f>
        <v>0</v>
      </c>
      <c r="G118">
        <f>IF(AND(G7&lt;=$B$114,G7&gt;$C$114),Heat_map!G7,0)</f>
        <v>1388</v>
      </c>
      <c r="H118">
        <f>IF(AND(H7&lt;=$B$114,H7&gt;$C$114),Heat_map!H7,0)</f>
        <v>5863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19</v>
      </c>
      <c r="S118">
        <f>IF(AND(S7&lt;=$B$114,S7&gt;$C$114),Heat_map!S7,0)</f>
        <v>8</v>
      </c>
      <c r="T118">
        <f>IF(AND(T7&lt;=$B$114,T7&gt;$C$114),Heat_map!T7,0)</f>
        <v>17</v>
      </c>
      <c r="U118">
        <f>IF(AND(U7&lt;=$B$114,U7&gt;$C$114),Heat_map!U7,0)</f>
        <v>10</v>
      </c>
      <c r="V118">
        <f>IF(AND(V7&lt;=$B$114,V7&gt;$C$114),Heat_map!V7,0)</f>
        <v>8</v>
      </c>
      <c r="W118">
        <f>IF(AND(W7&lt;=$B$114,W7&gt;$C$114),Heat_map!W7,0)</f>
        <v>0</v>
      </c>
      <c r="X118">
        <f>IF(AND(X7&lt;=$B$114,X7&gt;$C$114),Heat_map!X7,0)</f>
        <v>0</v>
      </c>
      <c r="Y118">
        <f>IF(AND(Y7&lt;=$B$114,Y7&gt;$C$114),Heat_map!Y7,0)</f>
        <v>0</v>
      </c>
      <c r="Z118">
        <f>IF(AND(Z7&lt;=$B$114,Z7&gt;$C$114),Heat_map!Z7,0)</f>
        <v>0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69"/>
        <v>37.5</v>
      </c>
      <c r="B119">
        <f>IF(AND(B8&lt;=$B$114,B8&gt;$C$114),Heat_map!B8,0)</f>
        <v>0</v>
      </c>
      <c r="C119">
        <f>IF(AND(C8&lt;=$B$114,C8&gt;$C$114),Heat_map!C8,0)</f>
        <v>0</v>
      </c>
      <c r="D119">
        <f>IF(AND(D8&lt;=$B$114,D8&gt;$C$114),Heat_map!D8,0)</f>
        <v>0</v>
      </c>
      <c r="E119">
        <f>IF(AND(E8&lt;=$B$114,E8&gt;$C$114),Heat_map!E8,0)</f>
        <v>0</v>
      </c>
      <c r="F119">
        <f>IF(AND(F8&lt;=$B$114,F8&gt;$C$114),Heat_map!F8,0)</f>
        <v>0</v>
      </c>
      <c r="G119">
        <f>IF(AND(G8&lt;=$B$114,G8&gt;$C$114),Heat_map!G8,0)</f>
        <v>0</v>
      </c>
      <c r="H119">
        <f>IF(AND(H8&lt;=$B$114,H8&gt;$C$114),Heat_map!H8,0)</f>
        <v>3773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91</v>
      </c>
      <c r="S119">
        <f>IF(AND(S8&lt;=$B$114,S8&gt;$C$114),Heat_map!S8,0)</f>
        <v>47</v>
      </c>
      <c r="T119">
        <f>IF(AND(T8&lt;=$B$114,T8&gt;$C$114),Heat_map!T8,0)</f>
        <v>56</v>
      </c>
      <c r="U119">
        <f>IF(AND(U8&lt;=$B$114,U8&gt;$C$114),Heat_map!U8,0)</f>
        <v>40</v>
      </c>
      <c r="V119">
        <f>IF(AND(V8&lt;=$B$114,V8&gt;$C$114),Heat_map!V8,0)</f>
        <v>23</v>
      </c>
      <c r="W119">
        <f>IF(AND(W8&lt;=$B$114,W8&gt;$C$114),Heat_map!W8,0)</f>
        <v>16</v>
      </c>
      <c r="X119">
        <f>IF(AND(X8&lt;=$B$114,X8&gt;$C$114),Heat_map!X8,0)</f>
        <v>26</v>
      </c>
      <c r="Y119">
        <f>IF(AND(Y8&lt;=$B$114,Y8&gt;$C$114),Heat_map!Y8,0)</f>
        <v>0</v>
      </c>
      <c r="Z119">
        <f>IF(AND(Z8&lt;=$B$114,Z8&gt;$C$114),Heat_map!Z8,0)</f>
        <v>0</v>
      </c>
      <c r="AA119">
        <f>IF(AND(AA8&lt;=$B$114,AA8&gt;$C$114),Heat_map!AA8,0)</f>
        <v>0</v>
      </c>
      <c r="AB119">
        <f>IF(AND(AB8&lt;=$B$114,AB8&gt;$C$114),Heat_map!AB8,0)</f>
        <v>0</v>
      </c>
      <c r="AC119">
        <f>IF(AND(AC8&lt;=$B$114,AC8&gt;$C$114),Heat_map!AC8,0)</f>
        <v>0</v>
      </c>
      <c r="AD119">
        <f>IF(AND(AD8&lt;=$B$114,AD8&gt;$C$114),Heat_map!AD8,0)</f>
        <v>0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69"/>
        <v>42.5</v>
      </c>
      <c r="B120">
        <f>IF(AND(B9&lt;=$B$114,B9&gt;$C$114),Heat_map!B9,0)</f>
        <v>0</v>
      </c>
      <c r="C120">
        <f>IF(AND(C9&lt;=$B$114,C9&gt;$C$114),Heat_map!C9,0)</f>
        <v>0</v>
      </c>
      <c r="D120">
        <f>IF(AND(D9&lt;=$B$114,D9&gt;$C$114),Heat_map!D9,0)</f>
        <v>0</v>
      </c>
      <c r="E120">
        <f>IF(AND(E9&lt;=$B$114,E9&gt;$C$114),Heat_map!E9,0)</f>
        <v>0</v>
      </c>
      <c r="F120">
        <f>IF(AND(F9&lt;=$B$114,F9&gt;$C$114),Heat_map!F9,0)</f>
        <v>0</v>
      </c>
      <c r="G120">
        <f>IF(AND(G9&lt;=$B$114,G9&gt;$C$114),Heat_map!G9,0)</f>
        <v>0</v>
      </c>
      <c r="H120">
        <f>IF(AND(H9&lt;=$B$114,H9&gt;$C$114),Heat_map!H9,0)</f>
        <v>0</v>
      </c>
      <c r="I120">
        <f>IF(AND(I9&lt;=$B$114,I9&gt;$C$114),Heat_map!I9,0)</f>
        <v>2908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266</v>
      </c>
      <c r="S120">
        <f>IF(AND(S9&lt;=$B$114,S9&gt;$C$114),Heat_map!S9,0)</f>
        <v>181</v>
      </c>
      <c r="T120">
        <f>IF(AND(T9&lt;=$B$114,T9&gt;$C$114),Heat_map!T9,0)</f>
        <v>125</v>
      </c>
      <c r="U120">
        <f>IF(AND(U9&lt;=$B$114,U9&gt;$C$114),Heat_map!U9,0)</f>
        <v>141</v>
      </c>
      <c r="V120">
        <f>IF(AND(V9&lt;=$B$114,V9&gt;$C$114),Heat_map!V9,0)</f>
        <v>80</v>
      </c>
      <c r="W120">
        <f>IF(AND(W9&lt;=$B$114,W9&gt;$C$114),Heat_map!W9,0)</f>
        <v>41</v>
      </c>
      <c r="X120">
        <f>IF(AND(X9&lt;=$B$114,X9&gt;$C$114),Heat_map!X9,0)</f>
        <v>36</v>
      </c>
      <c r="Y120">
        <f>IF(AND(Y9&lt;=$B$114,Y9&gt;$C$114),Heat_map!Y9,0)</f>
        <v>30</v>
      </c>
      <c r="Z120">
        <f>IF(AND(Z9&lt;=$B$114,Z9&gt;$C$114),Heat_map!Z9,0)</f>
        <v>0</v>
      </c>
      <c r="AA120">
        <f>IF(AND(AA9&lt;=$B$114,AA9&gt;$C$114),Heat_map!AA9,0)</f>
        <v>0</v>
      </c>
      <c r="AB120">
        <f>IF(AND(AB9&lt;=$B$114,AB9&gt;$C$114),Heat_map!AB9,0)</f>
        <v>0</v>
      </c>
      <c r="AC120">
        <f>IF(AND(AC9&lt;=$B$114,AC9&gt;$C$114),Heat_map!AC9,0)</f>
        <v>0</v>
      </c>
      <c r="AD120">
        <f>IF(AND(AD9&lt;=$B$114,AD9&gt;$C$114),Heat_map!AD9,0)</f>
        <v>0</v>
      </c>
      <c r="AE120">
        <f>IF(AND(AE9&lt;=$B$114,AE9&gt;$C$114),Heat_map!AE9,0)</f>
        <v>0</v>
      </c>
      <c r="AF120">
        <f>IF(AND(AF9&lt;=$B$114,AF9&gt;$C$114),Heat_map!AF9,0)</f>
        <v>0</v>
      </c>
    </row>
    <row r="121" spans="1:32" x14ac:dyDescent="0.2">
      <c r="A121" s="29">
        <f t="shared" si="69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0</v>
      </c>
      <c r="I121">
        <f>IF(AND(I10&lt;=$B$114,I10&gt;$C$114),Heat_map!I10,0)</f>
        <v>1950</v>
      </c>
      <c r="J121">
        <f>IF(AND(J10&lt;=$B$114,J10&gt;$C$114),Heat_map!J10,0)</f>
        <v>3673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352</v>
      </c>
      <c r="S121">
        <f>IF(AND(S10&lt;=$B$114,S10&gt;$C$114),Heat_map!S10,0)</f>
        <v>295</v>
      </c>
      <c r="T121">
        <f>IF(AND(T10&lt;=$B$114,T10&gt;$C$114),Heat_map!T10,0)</f>
        <v>265</v>
      </c>
      <c r="U121">
        <f>IF(AND(U10&lt;=$B$114,U10&gt;$C$114),Heat_map!U10,0)</f>
        <v>194</v>
      </c>
      <c r="V121">
        <f>IF(AND(V10&lt;=$B$114,V10&gt;$C$114),Heat_map!V10,0)</f>
        <v>154</v>
      </c>
      <c r="W121">
        <f>IF(AND(W10&lt;=$B$114,W10&gt;$C$114),Heat_map!W10,0)</f>
        <v>121</v>
      </c>
      <c r="X121">
        <f>IF(AND(X10&lt;=$B$114,X10&gt;$C$114),Heat_map!X10,0)</f>
        <v>71</v>
      </c>
      <c r="Y121">
        <f>IF(AND(Y10&lt;=$B$114,Y10&gt;$C$114),Heat_map!Y10,0)</f>
        <v>57</v>
      </c>
      <c r="Z121">
        <f>IF(AND(Z10&lt;=$B$114,Z10&gt;$C$114),Heat_map!Z10,0)</f>
        <v>0</v>
      </c>
      <c r="AA121">
        <f>IF(AND(AA10&lt;=$B$114,AA10&gt;$C$114),Heat_map!AA10,0)</f>
        <v>0</v>
      </c>
      <c r="AB121">
        <f>IF(AND(AB10&lt;=$B$114,AB10&gt;$C$114),Heat_map!AB10,0)</f>
        <v>0</v>
      </c>
      <c r="AC121">
        <f>IF(AND(AC10&lt;=$B$114,AC10&gt;$C$114),Heat_map!AC10,0)</f>
        <v>0</v>
      </c>
      <c r="AD121">
        <f>IF(AND(AD10&lt;=$B$114,AD10&gt;$C$114),Heat_map!AD10,0)</f>
        <v>0</v>
      </c>
      <c r="AE121">
        <f>IF(AND(AE10&lt;=$B$114,AE10&gt;$C$114),Heat_map!AE10,0)</f>
        <v>0</v>
      </c>
      <c r="AF121">
        <f>IF(AND(AF10&lt;=$B$114,AF10&gt;$C$114),Heat_map!AF10,0)</f>
        <v>0</v>
      </c>
    </row>
    <row r="122" spans="1:32" x14ac:dyDescent="0.2">
      <c r="A122" s="29">
        <f t="shared" si="69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0</v>
      </c>
      <c r="J122">
        <f>IF(AND(J11&lt;=$B$114,J11&gt;$C$114),Heat_map!J11,0)</f>
        <v>3058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520</v>
      </c>
      <c r="S122">
        <f>IF(AND(S11&lt;=$B$114,S11&gt;$C$114),Heat_map!S11,0)</f>
        <v>476</v>
      </c>
      <c r="T122">
        <f>IF(AND(T11&lt;=$B$114,T11&gt;$C$114),Heat_map!T11,0)</f>
        <v>316</v>
      </c>
      <c r="U122">
        <f>IF(AND(U11&lt;=$B$114,U11&gt;$C$114),Heat_map!U11,0)</f>
        <v>265</v>
      </c>
      <c r="V122">
        <f>IF(AND(V11&lt;=$B$114,V11&gt;$C$114),Heat_map!V11,0)</f>
        <v>218</v>
      </c>
      <c r="W122">
        <f>IF(AND(W11&lt;=$B$114,W11&gt;$C$114),Heat_map!W11,0)</f>
        <v>162</v>
      </c>
      <c r="X122">
        <f>IF(AND(X11&lt;=$B$114,X11&gt;$C$114),Heat_map!X11,0)</f>
        <v>123</v>
      </c>
      <c r="Y122">
        <f>IF(AND(Y11&lt;=$B$114,Y11&gt;$C$114),Heat_map!Y11,0)</f>
        <v>0</v>
      </c>
      <c r="Z122">
        <f>IF(AND(Z11&lt;=$B$114,Z11&gt;$C$114),Heat_map!Z11,0)</f>
        <v>0</v>
      </c>
      <c r="AA122">
        <f>IF(AND(AA11&lt;=$B$114,AA11&gt;$C$114),Heat_map!AA11,0)</f>
        <v>0</v>
      </c>
      <c r="AB122">
        <f>IF(AND(AB11&lt;=$B$114,AB11&gt;$C$114),Heat_map!AB11,0)</f>
        <v>0</v>
      </c>
      <c r="AC122">
        <f>IF(AND(AC11&lt;=$B$114,AC11&gt;$C$114),Heat_map!AC11,0)</f>
        <v>0</v>
      </c>
      <c r="AD122">
        <f>IF(AND(AD11&lt;=$B$114,AD11&gt;$C$114),Heat_map!AD11,0)</f>
        <v>0</v>
      </c>
      <c r="AE122">
        <f>IF(AND(AE11&lt;=$B$114,AE11&gt;$C$114),Heat_map!AE11,0)</f>
        <v>0</v>
      </c>
      <c r="AF122">
        <f>IF(AND(AF11&lt;=$B$114,AF11&gt;$C$114),Heat_map!AF11,0)</f>
        <v>0</v>
      </c>
    </row>
    <row r="123" spans="1:32" x14ac:dyDescent="0.2">
      <c r="A123" s="29">
        <f t="shared" si="69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0</v>
      </c>
      <c r="K123">
        <f>IF(AND(K12&lt;=$B$114,K12&gt;$C$114),Heat_map!K12,0)</f>
        <v>2019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842</v>
      </c>
      <c r="Q123">
        <f>IF(AND(Q12&lt;=$B$114,Q12&gt;$C$114),Heat_map!Q12,0)</f>
        <v>575</v>
      </c>
      <c r="R123">
        <f>IF(AND(R12&lt;=$B$114,R12&gt;$C$114),Heat_map!R12,0)</f>
        <v>513</v>
      </c>
      <c r="S123">
        <f>IF(AND(S12&lt;=$B$114,S12&gt;$C$114),Heat_map!S12,0)</f>
        <v>545</v>
      </c>
      <c r="T123">
        <f>IF(AND(T12&lt;=$B$114,T12&gt;$C$114),Heat_map!T12,0)</f>
        <v>354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0</v>
      </c>
      <c r="Y123">
        <f>IF(AND(Y12&lt;=$B$114,Y12&gt;$C$114),Heat_map!Y12,0)</f>
        <v>0</v>
      </c>
      <c r="Z123">
        <f>IF(AND(Z12&lt;=$B$114,Z12&gt;$C$114),Heat_map!Z12,0)</f>
        <v>0</v>
      </c>
      <c r="AA123">
        <f>IF(AND(AA12&lt;=$B$114,AA12&gt;$C$114),Heat_map!AA12,0)</f>
        <v>0</v>
      </c>
      <c r="AB123">
        <f>IF(AND(AB12&lt;=$B$114,AB12&gt;$C$114),Heat_map!AB12,0)</f>
        <v>0</v>
      </c>
      <c r="AC123">
        <f>IF(AND(AC12&lt;=$B$114,AC12&gt;$C$114),Heat_map!AC12,0)</f>
        <v>0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69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0</v>
      </c>
      <c r="S124">
        <f>IF(AND(S13&lt;=$B$114,S13&gt;$C$114),Heat_map!S13,0)</f>
        <v>0</v>
      </c>
      <c r="T124">
        <f>IF(AND(T13&lt;=$B$114,T13&gt;$C$114),Heat_map!T13,0)</f>
        <v>0</v>
      </c>
      <c r="U124">
        <f>IF(AND(U13&lt;=$B$114,U13&gt;$C$114),Heat_map!U13,0)</f>
        <v>0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69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x14ac:dyDescent="0.2">
      <c r="A128" s="29" t="str">
        <f>A115</f>
        <v>Midpoint age / salary</v>
      </c>
      <c r="B128" s="29">
        <f t="shared" ref="B128:AF128" si="70">B115</f>
        <v>2500</v>
      </c>
      <c r="C128" s="29">
        <f t="shared" si="70"/>
        <v>7500</v>
      </c>
      <c r="D128" s="29">
        <f t="shared" si="70"/>
        <v>12500</v>
      </c>
      <c r="E128" s="29">
        <f t="shared" si="70"/>
        <v>17500</v>
      </c>
      <c r="F128" s="29">
        <f t="shared" si="70"/>
        <v>22500</v>
      </c>
      <c r="G128" s="29">
        <f t="shared" si="70"/>
        <v>27500</v>
      </c>
      <c r="H128" s="29">
        <f t="shared" si="70"/>
        <v>32500</v>
      </c>
      <c r="I128" s="29">
        <f t="shared" si="70"/>
        <v>37500</v>
      </c>
      <c r="J128" s="29">
        <f t="shared" si="70"/>
        <v>42500</v>
      </c>
      <c r="K128" s="29">
        <f t="shared" si="70"/>
        <v>47500</v>
      </c>
      <c r="L128" s="29">
        <f t="shared" si="70"/>
        <v>52500</v>
      </c>
      <c r="M128" s="29">
        <f t="shared" si="70"/>
        <v>57500</v>
      </c>
      <c r="N128" s="29">
        <f t="shared" si="70"/>
        <v>62500</v>
      </c>
      <c r="O128" s="29">
        <f t="shared" si="70"/>
        <v>67500</v>
      </c>
      <c r="P128" s="29">
        <f t="shared" si="70"/>
        <v>72500</v>
      </c>
      <c r="Q128" s="29">
        <f t="shared" si="70"/>
        <v>77500</v>
      </c>
      <c r="R128" s="29">
        <f t="shared" si="70"/>
        <v>82500</v>
      </c>
      <c r="S128" s="29">
        <f t="shared" si="70"/>
        <v>87500</v>
      </c>
      <c r="T128" s="29">
        <f t="shared" si="70"/>
        <v>92500</v>
      </c>
      <c r="U128" s="29">
        <f t="shared" si="70"/>
        <v>97500</v>
      </c>
      <c r="V128" s="29">
        <f t="shared" si="70"/>
        <v>102500</v>
      </c>
      <c r="W128" s="29">
        <f t="shared" si="70"/>
        <v>107500</v>
      </c>
      <c r="X128" s="29">
        <f t="shared" si="70"/>
        <v>112500</v>
      </c>
      <c r="Y128" s="29">
        <f t="shared" si="70"/>
        <v>117500</v>
      </c>
      <c r="Z128" s="29">
        <f t="shared" si="70"/>
        <v>122500</v>
      </c>
      <c r="AA128" s="29">
        <f t="shared" si="70"/>
        <v>127500</v>
      </c>
      <c r="AB128" s="29">
        <f t="shared" si="70"/>
        <v>132500</v>
      </c>
      <c r="AC128" s="29">
        <f t="shared" si="70"/>
        <v>137500</v>
      </c>
      <c r="AD128" s="29">
        <f t="shared" si="70"/>
        <v>142500</v>
      </c>
      <c r="AE128" s="29">
        <f t="shared" si="70"/>
        <v>147500</v>
      </c>
      <c r="AF128" s="29">
        <f t="shared" si="70"/>
        <v>200000</v>
      </c>
    </row>
    <row r="129" spans="1:32" x14ac:dyDescent="0.2">
      <c r="A129" s="29">
        <f>A116</f>
        <v>22.5</v>
      </c>
      <c r="B129">
        <f>IF(AND(B5&lt;=$B$127,B5&gt;$C$127),Heat_map!B5,0)</f>
        <v>0</v>
      </c>
      <c r="C129">
        <f>IF(AND(C5&lt;=$B$127,C5&gt;$C$127),Heat_map!C5,0)</f>
        <v>0</v>
      </c>
      <c r="D129">
        <f>IF(AND(D5&lt;=$B$127,D5&gt;$C$127),Heat_map!D5,0)</f>
        <v>0</v>
      </c>
      <c r="E129">
        <f>IF(AND(E5&lt;=$B$127,E5&gt;$C$127),Heat_map!E5,0)</f>
        <v>0</v>
      </c>
      <c r="F129">
        <f>IF(AND(F5&lt;=$B$127,F5&gt;$C$127),Heat_map!F5,0)</f>
        <v>0</v>
      </c>
      <c r="G129">
        <f>IF(AND(G5&lt;=$B$127,G5&gt;$C$127),Heat_map!G5,0)</f>
        <v>381</v>
      </c>
      <c r="H129">
        <f>IF(AND(H5&lt;=$B$127,H5&gt;$C$127),Heat_map!H5,0)</f>
        <v>305</v>
      </c>
      <c r="I129">
        <f>IF(AND(I5&lt;=$B$127,I5&gt;$C$127),Heat_map!I5,0)</f>
        <v>0</v>
      </c>
      <c r="J129">
        <f>IF(AND(J5&lt;=$B$127,J5&gt;$C$127),Heat_map!J5,0)</f>
        <v>0</v>
      </c>
      <c r="K129">
        <f>IF(AND(K5&lt;=$B$127,K5&gt;$C$127),Heat_map!K5,0)</f>
        <v>0</v>
      </c>
      <c r="L129">
        <f>IF(AND(L5&lt;=$B$127,L5&gt;$C$127),Heat_map!L5,0)</f>
        <v>0</v>
      </c>
      <c r="M129">
        <f>IF(AND(M5&lt;=$B$127,M5&gt;$C$127),Heat_map!M5,0)</f>
        <v>0</v>
      </c>
      <c r="N129">
        <f>IF(AND(N5&lt;=$B$127,N5&gt;$C$127),Heat_map!N5,0)</f>
        <v>0</v>
      </c>
      <c r="O129">
        <f>IF(AND(O5&lt;=$B$127,O5&gt;$C$127),Heat_map!O5,0)</f>
        <v>0</v>
      </c>
      <c r="P129">
        <f>IF(AND(P5&lt;=$B$127,P5&gt;$C$127),Heat_map!P5,0)</f>
        <v>0</v>
      </c>
      <c r="Q129">
        <f>IF(AND(Q5&lt;=$B$127,Q5&gt;$C$127),Heat_map!Q5,0)</f>
        <v>0</v>
      </c>
      <c r="R129">
        <f>IF(AND(R5&lt;=$B$127,R5&gt;$C$127),Heat_map!R5,0)</f>
        <v>0</v>
      </c>
      <c r="S129">
        <f>IF(AND(S5&lt;=$B$127,S5&gt;$C$127),Heat_map!S5,0)</f>
        <v>0</v>
      </c>
      <c r="T129">
        <f>IF(AND(T5&lt;=$B$127,T5&gt;$C$127),Heat_map!T5,0)</f>
        <v>0</v>
      </c>
      <c r="U129">
        <f>IF(AND(U5&lt;=$B$127,U5&gt;$C$127),Heat_map!U5,0)</f>
        <v>0</v>
      </c>
      <c r="V129">
        <f>IF(AND(V5&lt;=$B$127,V5&gt;$C$127),Heat_map!V5,0)</f>
        <v>0</v>
      </c>
      <c r="W129">
        <f>IF(AND(W5&lt;=$B$127,W5&gt;$C$127),Heat_map!W5,0)</f>
        <v>0</v>
      </c>
      <c r="X129">
        <f>IF(AND(X5&lt;=$B$127,X5&gt;$C$127),Heat_map!X5,0)</f>
        <v>0</v>
      </c>
      <c r="Y129">
        <f>IF(AND(Y5&lt;=$B$127,Y5&gt;$C$127),Heat_map!Y5,0)</f>
        <v>0</v>
      </c>
      <c r="Z129">
        <f>IF(AND(Z5&lt;=$B$127,Z5&gt;$C$127),Heat_map!Z5,0)</f>
        <v>0</v>
      </c>
      <c r="AA129">
        <f>IF(AND(AA5&lt;=$B$127,AA5&gt;$C$127),Heat_map!AA5,0)</f>
        <v>0</v>
      </c>
      <c r="AB129">
        <f>IF(AND(AB5&lt;=$B$127,AB5&gt;$C$127),Heat_map!AB5,0)</f>
        <v>0</v>
      </c>
      <c r="AC129">
        <f>IF(AND(AC5&lt;=$B$127,AC5&gt;$C$127),Heat_map!AC5,0)</f>
        <v>0</v>
      </c>
      <c r="AD129">
        <f>IF(AND(AD5&lt;=$B$127,AD5&gt;$C$127),Heat_map!AD5,0)</f>
        <v>0</v>
      </c>
      <c r="AE129">
        <f>IF(AND(AE5&lt;=$B$127,AE5&gt;$C$127),Heat_map!AE5,0)</f>
        <v>0</v>
      </c>
      <c r="AF129">
        <f>IF(AND(AF5&lt;=$B$127,AF5&gt;$C$127),Heat_map!AF5,0)</f>
        <v>0</v>
      </c>
    </row>
    <row r="130" spans="1:32" x14ac:dyDescent="0.2">
      <c r="A130" s="29">
        <f t="shared" ref="A130:A138" si="71">A117</f>
        <v>27.5</v>
      </c>
      <c r="B130">
        <f>IF(AND(B6&lt;=$B$127,B6&gt;$C$127),Heat_map!B6,0)</f>
        <v>0</v>
      </c>
      <c r="C130">
        <f>IF(AND(C6&lt;=$B$127,C6&gt;$C$127),Heat_map!C6,0)</f>
        <v>0</v>
      </c>
      <c r="D130">
        <f>IF(AND(D6&lt;=$B$127,D6&gt;$C$127),Heat_map!D6,0)</f>
        <v>0</v>
      </c>
      <c r="E130">
        <f>IF(AND(E6&lt;=$B$127,E6&gt;$C$127),Heat_map!E6,0)</f>
        <v>0</v>
      </c>
      <c r="F130">
        <f>IF(AND(F6&lt;=$B$127,F6&gt;$C$127),Heat_map!F6,0)</f>
        <v>0</v>
      </c>
      <c r="G130">
        <f>IF(AND(G6&lt;=$B$127,G6&gt;$C$127),Heat_map!G6,0)</f>
        <v>0</v>
      </c>
      <c r="H130">
        <f>IF(AND(H6&lt;=$B$127,H6&gt;$C$127),Heat_map!H6,0)</f>
        <v>3588</v>
      </c>
      <c r="I130">
        <f>IF(AND(I6&lt;=$B$127,I6&gt;$C$127),Heat_map!I6,0)</f>
        <v>0</v>
      </c>
      <c r="J130">
        <f>IF(AND(J6&lt;=$B$127,J6&gt;$C$127),Heat_map!J6,0)</f>
        <v>0</v>
      </c>
      <c r="K130">
        <f>IF(AND(K6&lt;=$B$127,K6&gt;$C$127),Heat_map!K6,0)</f>
        <v>0</v>
      </c>
      <c r="L130">
        <f>IF(AND(L6&lt;=$B$127,L6&gt;$C$127),Heat_map!L6,0)</f>
        <v>0</v>
      </c>
      <c r="M130">
        <f>IF(AND(M6&lt;=$B$127,M6&gt;$C$127),Heat_map!M6,0)</f>
        <v>31</v>
      </c>
      <c r="N130">
        <f>IF(AND(N6&lt;=$B$127,N6&gt;$C$127),Heat_map!N6,0)</f>
        <v>16</v>
      </c>
      <c r="O130">
        <f>IF(AND(O6&lt;=$B$127,O6&gt;$C$127),Heat_map!O6,0)</f>
        <v>7</v>
      </c>
      <c r="P130">
        <f>IF(AND(P6&lt;=$B$127,P6&gt;$C$127),Heat_map!P6,0)</f>
        <v>7</v>
      </c>
      <c r="Q130">
        <f>IF(AND(Q6&lt;=$B$127,Q6&gt;$C$127),Heat_map!Q6,0)</f>
        <v>7</v>
      </c>
      <c r="R130">
        <f>IF(AND(R6&lt;=$B$127,R6&gt;$C$127),Heat_map!R6,0)</f>
        <v>0</v>
      </c>
      <c r="S130">
        <f>IF(AND(S6&lt;=$B$127,S6&gt;$C$127),Heat_map!S6,0)</f>
        <v>0</v>
      </c>
      <c r="T130">
        <f>IF(AND(T6&lt;=$B$127,T6&gt;$C$127),Heat_map!T6,0)</f>
        <v>0</v>
      </c>
      <c r="U130">
        <f>IF(AND(U6&lt;=$B$127,U6&gt;$C$127),Heat_map!U6,0)</f>
        <v>0</v>
      </c>
      <c r="V130">
        <f>IF(AND(V6&lt;=$B$127,V6&gt;$C$127),Heat_map!V6,0)</f>
        <v>0</v>
      </c>
      <c r="W130">
        <f>IF(AND(W6&lt;=$B$127,W6&gt;$C$127),Heat_map!W6,0)</f>
        <v>0</v>
      </c>
      <c r="X130">
        <f>IF(AND(X6&lt;=$B$127,X6&gt;$C$127),Heat_map!X6,0)</f>
        <v>0</v>
      </c>
      <c r="Y130">
        <f>IF(AND(Y6&lt;=$B$127,Y6&gt;$C$127),Heat_map!Y6,0)</f>
        <v>0</v>
      </c>
      <c r="Z130">
        <f>IF(AND(Z6&lt;=$B$127,Z6&gt;$C$127),Heat_map!Z6,0)</f>
        <v>0</v>
      </c>
      <c r="AA130">
        <f>IF(AND(AA6&lt;=$B$127,AA6&gt;$C$127),Heat_map!AA6,0)</f>
        <v>0</v>
      </c>
      <c r="AB130">
        <f>IF(AND(AB6&lt;=$B$127,AB6&gt;$C$127),Heat_map!AB6,0)</f>
        <v>0</v>
      </c>
      <c r="AC130">
        <f>IF(AND(AC6&lt;=$B$127,AC6&gt;$C$127),Heat_map!AC6,0)</f>
        <v>0</v>
      </c>
      <c r="AD130">
        <f>IF(AND(AD6&lt;=$B$127,AD6&gt;$C$127),Heat_map!AD6,0)</f>
        <v>0</v>
      </c>
      <c r="AE130">
        <f>IF(AND(AE6&lt;=$B$127,AE6&gt;$C$127),Heat_map!AE6,0)</f>
        <v>0</v>
      </c>
      <c r="AF130">
        <f>IF(AND(AF6&lt;=$B$127,AF6&gt;$C$127),Heat_map!AF6,0)</f>
        <v>0</v>
      </c>
    </row>
    <row r="131" spans="1:32" x14ac:dyDescent="0.2">
      <c r="A131" s="29">
        <f t="shared" si="71"/>
        <v>32.5</v>
      </c>
      <c r="B131">
        <f>IF(AND(B7&lt;=$B$127,B7&gt;$C$127),Heat_map!B7,0)</f>
        <v>0</v>
      </c>
      <c r="C131">
        <f>IF(AND(C7&lt;=$B$127,C7&gt;$C$127),Heat_map!C7,0)</f>
        <v>0</v>
      </c>
      <c r="D131">
        <f>IF(AND(D7&lt;=$B$127,D7&gt;$C$127),Heat_map!D7,0)</f>
        <v>0</v>
      </c>
      <c r="E131">
        <f>IF(AND(E7&lt;=$B$127,E7&gt;$C$127),Heat_map!E7,0)</f>
        <v>0</v>
      </c>
      <c r="F131">
        <f>IF(AND(F7&lt;=$B$127,F7&gt;$C$127),Heat_map!F7,0)</f>
        <v>0</v>
      </c>
      <c r="G131">
        <f>IF(AND(G7&lt;=$B$127,G7&gt;$C$127),Heat_map!G7,0)</f>
        <v>0</v>
      </c>
      <c r="H131">
        <f>IF(AND(H7&lt;=$B$127,H7&gt;$C$127),Heat_map!H7,0)</f>
        <v>0</v>
      </c>
      <c r="I131">
        <f>IF(AND(I7&lt;=$B$127,I7&gt;$C$127),Heat_map!I7,0)</f>
        <v>6187</v>
      </c>
      <c r="J131">
        <f>IF(AND(J7&lt;=$B$127,J7&gt;$C$127),Heat_map!J7,0)</f>
        <v>0</v>
      </c>
      <c r="K131">
        <f>IF(AND(K7&lt;=$B$127,K7&gt;$C$127),Heat_map!K7,0)</f>
        <v>0</v>
      </c>
      <c r="L131">
        <f>IF(AND(L7&lt;=$B$127,L7&gt;$C$127),Heat_map!L7,0)</f>
        <v>0</v>
      </c>
      <c r="M131">
        <f>IF(AND(M7&lt;=$B$127,M7&gt;$C$127),Heat_map!M7,0)</f>
        <v>415</v>
      </c>
      <c r="N131">
        <f>IF(AND(N7&lt;=$B$127,N7&gt;$C$127),Heat_map!N7,0)</f>
        <v>156</v>
      </c>
      <c r="O131">
        <f>IF(AND(O7&lt;=$B$127,O7&gt;$C$127),Heat_map!O7,0)</f>
        <v>73</v>
      </c>
      <c r="P131">
        <f>IF(AND(P7&lt;=$B$127,P7&gt;$C$127),Heat_map!P7,0)</f>
        <v>52</v>
      </c>
      <c r="Q131">
        <f>IF(AND(Q7&lt;=$B$127,Q7&gt;$C$127),Heat_map!Q7,0)</f>
        <v>23</v>
      </c>
      <c r="R131">
        <f>IF(AND(R7&lt;=$B$127,R7&gt;$C$127),Heat_map!R7,0)</f>
        <v>0</v>
      </c>
      <c r="S131">
        <f>IF(AND(S7&lt;=$B$127,S7&gt;$C$127),Heat_map!S7,0)</f>
        <v>0</v>
      </c>
      <c r="T131">
        <f>IF(AND(T7&lt;=$B$127,T7&gt;$C$127),Heat_map!T7,0)</f>
        <v>0</v>
      </c>
      <c r="U131">
        <f>IF(AND(U7&lt;=$B$127,U7&gt;$C$127),Heat_map!U7,0)</f>
        <v>0</v>
      </c>
      <c r="V131">
        <f>IF(AND(V7&lt;=$B$127,V7&gt;$C$127),Heat_map!V7,0)</f>
        <v>0</v>
      </c>
      <c r="W131">
        <f>IF(AND(W7&lt;=$B$127,W7&gt;$C$127),Heat_map!W7,0)</f>
        <v>0</v>
      </c>
      <c r="X131">
        <f>IF(AND(X7&lt;=$B$127,X7&gt;$C$127),Heat_map!X7,0)</f>
        <v>0</v>
      </c>
      <c r="Y131">
        <f>IF(AND(Y7&lt;=$B$127,Y7&gt;$C$127),Heat_map!Y7,0)</f>
        <v>0</v>
      </c>
      <c r="Z131">
        <f>IF(AND(Z7&lt;=$B$127,Z7&gt;$C$127),Heat_map!Z7,0)</f>
        <v>0</v>
      </c>
      <c r="AA131">
        <f>IF(AND(AA7&lt;=$B$127,AA7&gt;$C$127),Heat_map!AA7,0)</f>
        <v>0</v>
      </c>
      <c r="AB131">
        <f>IF(AND(AB7&lt;=$B$127,AB7&gt;$C$127),Heat_map!AB7,0)</f>
        <v>0</v>
      </c>
      <c r="AC131">
        <f>IF(AND(AC7&lt;=$B$127,AC7&gt;$C$127),Heat_map!AC7,0)</f>
        <v>0</v>
      </c>
      <c r="AD131">
        <f>IF(AND(AD7&lt;=$B$127,AD7&gt;$C$127),Heat_map!AD7,0)</f>
        <v>0</v>
      </c>
      <c r="AE131">
        <f>IF(AND(AE7&lt;=$B$127,AE7&gt;$C$127),Heat_map!AE7,0)</f>
        <v>0</v>
      </c>
      <c r="AF131">
        <f>IF(AND(AF7&lt;=$B$127,AF7&gt;$C$127),Heat_map!AF7,0)</f>
        <v>0</v>
      </c>
    </row>
    <row r="132" spans="1:32" x14ac:dyDescent="0.2">
      <c r="A132" s="29">
        <f t="shared" si="71"/>
        <v>37.5</v>
      </c>
      <c r="B132">
        <f>IF(AND(B8&lt;=$B$127,B8&gt;$C$127),Heat_map!B8,0)</f>
        <v>0</v>
      </c>
      <c r="C132">
        <f>IF(AND(C8&lt;=$B$127,C8&gt;$C$127),Heat_map!C8,0)</f>
        <v>0</v>
      </c>
      <c r="D132">
        <f>IF(AND(D8&lt;=$B$127,D8&gt;$C$127),Heat_map!D8,0)</f>
        <v>0</v>
      </c>
      <c r="E132">
        <f>IF(AND(E8&lt;=$B$127,E8&gt;$C$127),Heat_map!E8,0)</f>
        <v>0</v>
      </c>
      <c r="F132">
        <f>IF(AND(F8&lt;=$B$127,F8&gt;$C$127),Heat_map!F8,0)</f>
        <v>0</v>
      </c>
      <c r="G132">
        <f>IF(AND(G8&lt;=$B$127,G8&gt;$C$127),Heat_map!G8,0)</f>
        <v>0</v>
      </c>
      <c r="H132">
        <f>IF(AND(H8&lt;=$B$127,H8&gt;$C$127),Heat_map!H8,0)</f>
        <v>0</v>
      </c>
      <c r="I132">
        <f>IF(AND(I8&lt;=$B$127,I8&gt;$C$127),Heat_map!I8,0)</f>
        <v>4804</v>
      </c>
      <c r="J132">
        <f>IF(AND(J8&lt;=$B$127,J8&gt;$C$127),Heat_map!J8,0)</f>
        <v>6333</v>
      </c>
      <c r="K132">
        <f>IF(AND(K8&lt;=$B$127,K8&gt;$C$127),Heat_map!K8,0)</f>
        <v>0</v>
      </c>
      <c r="L132">
        <f>IF(AND(L8&lt;=$B$127,L8&gt;$C$127),Heat_map!L8,0)</f>
        <v>0</v>
      </c>
      <c r="M132">
        <f>IF(AND(M8&lt;=$B$127,M8&gt;$C$127),Heat_map!M8,0)</f>
        <v>1686</v>
      </c>
      <c r="N132">
        <f>IF(AND(N8&lt;=$B$127,N8&gt;$C$127),Heat_map!N8,0)</f>
        <v>735</v>
      </c>
      <c r="O132">
        <f>IF(AND(O8&lt;=$B$127,O8&gt;$C$127),Heat_map!O8,0)</f>
        <v>326</v>
      </c>
      <c r="P132">
        <f>IF(AND(P8&lt;=$B$127,P8&gt;$C$127),Heat_map!P8,0)</f>
        <v>233</v>
      </c>
      <c r="Q132">
        <f>IF(AND(Q8&lt;=$B$127,Q8&gt;$C$127),Heat_map!Q8,0)</f>
        <v>122</v>
      </c>
      <c r="R132">
        <f>IF(AND(R8&lt;=$B$127,R8&gt;$C$127),Heat_map!R8,0)</f>
        <v>0</v>
      </c>
      <c r="S132">
        <f>IF(AND(S8&lt;=$B$127,S8&gt;$C$127),Heat_map!S8,0)</f>
        <v>0</v>
      </c>
      <c r="T132">
        <f>IF(AND(T8&lt;=$B$127,T8&gt;$C$127),Heat_map!T8,0)</f>
        <v>0</v>
      </c>
      <c r="U132">
        <f>IF(AND(U8&lt;=$B$127,U8&gt;$C$127),Heat_map!U8,0)</f>
        <v>0</v>
      </c>
      <c r="V132">
        <f>IF(AND(V8&lt;=$B$127,V8&gt;$C$127),Heat_map!V8,0)</f>
        <v>0</v>
      </c>
      <c r="W132">
        <f>IF(AND(W8&lt;=$B$127,W8&gt;$C$127),Heat_map!W8,0)</f>
        <v>0</v>
      </c>
      <c r="X132">
        <f>IF(AND(X8&lt;=$B$127,X8&gt;$C$127),Heat_map!X8,0)</f>
        <v>0</v>
      </c>
      <c r="Y132">
        <f>IF(AND(Y8&lt;=$B$127,Y8&gt;$C$127),Heat_map!Y8,0)</f>
        <v>0</v>
      </c>
      <c r="Z132">
        <f>IF(AND(Z8&lt;=$B$127,Z8&gt;$C$127),Heat_map!Z8,0)</f>
        <v>0</v>
      </c>
      <c r="AA132">
        <f>IF(AND(AA8&lt;=$B$127,AA8&gt;$C$127),Heat_map!AA8,0)</f>
        <v>0</v>
      </c>
      <c r="AB132">
        <f>IF(AND(AB8&lt;=$B$127,AB8&gt;$C$127),Heat_map!AB8,0)</f>
        <v>0</v>
      </c>
      <c r="AC132">
        <f>IF(AND(AC8&lt;=$B$127,AC8&gt;$C$127),Heat_map!AC8,0)</f>
        <v>0</v>
      </c>
      <c r="AD132">
        <f>IF(AND(AD8&lt;=$B$127,AD8&gt;$C$127),Heat_map!AD8,0)</f>
        <v>0</v>
      </c>
      <c r="AE132">
        <f>IF(AND(AE8&lt;=$B$127,AE8&gt;$C$127),Heat_map!AE8,0)</f>
        <v>0</v>
      </c>
      <c r="AF132">
        <f>IF(AND(AF8&lt;=$B$127,AF8&gt;$C$127),Heat_map!AF8,0)</f>
        <v>0</v>
      </c>
    </row>
    <row r="133" spans="1:32" x14ac:dyDescent="0.2">
      <c r="A133" s="29">
        <f t="shared" si="71"/>
        <v>42.5</v>
      </c>
      <c r="B133">
        <f>IF(AND(B9&lt;=$B$127,B9&gt;$C$127),Heat_map!B9,0)</f>
        <v>0</v>
      </c>
      <c r="C133">
        <f>IF(AND(C9&lt;=$B$127,C9&gt;$C$127),Heat_map!C9,0)</f>
        <v>0</v>
      </c>
      <c r="D133">
        <f>IF(AND(D9&lt;=$B$127,D9&gt;$C$127),Heat_map!D9,0)</f>
        <v>0</v>
      </c>
      <c r="E133">
        <f>IF(AND(E9&lt;=$B$127,E9&gt;$C$127),Heat_map!E9,0)</f>
        <v>0</v>
      </c>
      <c r="F133">
        <f>IF(AND(F9&lt;=$B$127,F9&gt;$C$127),Heat_map!F9,0)</f>
        <v>0</v>
      </c>
      <c r="G133">
        <f>IF(AND(G9&lt;=$B$127,G9&gt;$C$127),Heat_map!G9,0)</f>
        <v>0</v>
      </c>
      <c r="H133">
        <f>IF(AND(H9&lt;=$B$127,H9&gt;$C$127),Heat_map!H9,0)</f>
        <v>0</v>
      </c>
      <c r="I133">
        <f>IF(AND(I9&lt;=$B$127,I9&gt;$C$127),Heat_map!I9,0)</f>
        <v>0</v>
      </c>
      <c r="J133">
        <f>IF(AND(J9&lt;=$B$127,J9&gt;$C$127),Heat_map!J9,0)</f>
        <v>5017</v>
      </c>
      <c r="K133">
        <f>IF(AND(K9&lt;=$B$127,K9&gt;$C$127),Heat_map!K9,0)</f>
        <v>4498</v>
      </c>
      <c r="L133">
        <f>IF(AND(L9&lt;=$B$127,L9&gt;$C$127),Heat_map!L9,0)</f>
        <v>0</v>
      </c>
      <c r="M133">
        <f>IF(AND(M9&lt;=$B$127,M9&gt;$C$127),Heat_map!M9,0)</f>
        <v>2853</v>
      </c>
      <c r="N133">
        <f>IF(AND(N9&lt;=$B$127,N9&gt;$C$127),Heat_map!N9,0)</f>
        <v>1733</v>
      </c>
      <c r="O133">
        <f>IF(AND(O9&lt;=$B$127,O9&gt;$C$127),Heat_map!O9,0)</f>
        <v>802</v>
      </c>
      <c r="P133">
        <f>IF(AND(P9&lt;=$B$127,P9&gt;$C$127),Heat_map!P9,0)</f>
        <v>581</v>
      </c>
      <c r="Q133">
        <f>IF(AND(Q9&lt;=$B$127,Q9&gt;$C$127),Heat_map!Q9,0)</f>
        <v>294</v>
      </c>
      <c r="R133">
        <f>IF(AND(R9&lt;=$B$127,R9&gt;$C$127),Heat_map!R9,0)</f>
        <v>0</v>
      </c>
      <c r="S133">
        <f>IF(AND(S9&lt;=$B$127,S9&gt;$C$127),Heat_map!S9,0)</f>
        <v>0</v>
      </c>
      <c r="T133">
        <f>IF(AND(T9&lt;=$B$127,T9&gt;$C$127),Heat_map!T9,0)</f>
        <v>0</v>
      </c>
      <c r="U133">
        <f>IF(AND(U9&lt;=$B$127,U9&gt;$C$127),Heat_map!U9,0)</f>
        <v>0</v>
      </c>
      <c r="V133">
        <f>IF(AND(V9&lt;=$B$127,V9&gt;$C$127),Heat_map!V9,0)</f>
        <v>0</v>
      </c>
      <c r="W133">
        <f>IF(AND(W9&lt;=$B$127,W9&gt;$C$127),Heat_map!W9,0)</f>
        <v>0</v>
      </c>
      <c r="X133">
        <f>IF(AND(X9&lt;=$B$127,X9&gt;$C$127),Heat_map!X9,0)</f>
        <v>0</v>
      </c>
      <c r="Y133">
        <f>IF(AND(Y9&lt;=$B$127,Y9&gt;$C$127),Heat_map!Y9,0)</f>
        <v>0</v>
      </c>
      <c r="Z133">
        <f>IF(AND(Z9&lt;=$B$127,Z9&gt;$C$127),Heat_map!Z9,0)</f>
        <v>0</v>
      </c>
      <c r="AA133">
        <f>IF(AND(AA9&lt;=$B$127,AA9&gt;$C$127),Heat_map!AA9,0)</f>
        <v>0</v>
      </c>
      <c r="AB133">
        <f>IF(AND(AB9&lt;=$B$127,AB9&gt;$C$127),Heat_map!AB9,0)</f>
        <v>0</v>
      </c>
      <c r="AC133">
        <f>IF(AND(AC9&lt;=$B$127,AC9&gt;$C$127),Heat_map!AC9,0)</f>
        <v>0</v>
      </c>
      <c r="AD133">
        <f>IF(AND(AD9&lt;=$B$127,AD9&gt;$C$127),Heat_map!AD9,0)</f>
        <v>0</v>
      </c>
      <c r="AE133">
        <f>IF(AND(AE9&lt;=$B$127,AE9&gt;$C$127),Heat_map!AE9,0)</f>
        <v>0</v>
      </c>
      <c r="AF133">
        <f>IF(AND(AF9&lt;=$B$127,AF9&gt;$C$127),Heat_map!AF9,0)</f>
        <v>0</v>
      </c>
    </row>
    <row r="134" spans="1:32" x14ac:dyDescent="0.2">
      <c r="A134" s="29">
        <f t="shared" si="71"/>
        <v>47.5</v>
      </c>
      <c r="B134">
        <f>IF(AND(B10&lt;=$B$127,B10&gt;$C$127),Heat_map!B10,0)</f>
        <v>0</v>
      </c>
      <c r="C134">
        <f>IF(AND(C10&lt;=$B$127,C10&gt;$C$127),Heat_map!C10,0)</f>
        <v>0</v>
      </c>
      <c r="D134">
        <f>IF(AND(D10&lt;=$B$127,D10&gt;$C$127),Heat_map!D10,0)</f>
        <v>0</v>
      </c>
      <c r="E134">
        <f>IF(AND(E10&lt;=$B$127,E10&gt;$C$127),Heat_map!E10,0)</f>
        <v>0</v>
      </c>
      <c r="F134">
        <f>IF(AND(F10&lt;=$B$127,F10&gt;$C$127),Heat_map!F10,0)</f>
        <v>0</v>
      </c>
      <c r="G134">
        <f>IF(AND(G10&lt;=$B$127,G10&gt;$C$127),Heat_map!G10,0)</f>
        <v>0</v>
      </c>
      <c r="H134">
        <f>IF(AND(H10&lt;=$B$127,H10&gt;$C$127),Heat_map!H10,0)</f>
        <v>0</v>
      </c>
      <c r="I134">
        <f>IF(AND(I10&lt;=$B$127,I10&gt;$C$127),Heat_map!I10,0)</f>
        <v>0</v>
      </c>
      <c r="J134">
        <f>IF(AND(J10&lt;=$B$127,J10&gt;$C$127),Heat_map!J10,0)</f>
        <v>0</v>
      </c>
      <c r="K134">
        <f>IF(AND(K10&lt;=$B$127,K10&gt;$C$127),Heat_map!K10,0)</f>
        <v>3405</v>
      </c>
      <c r="L134">
        <f>IF(AND(L10&lt;=$B$127,L10&gt;$C$127),Heat_map!L10,0)</f>
        <v>2667</v>
      </c>
      <c r="M134">
        <f>IF(AND(M10&lt;=$B$127,M10&gt;$C$127),Heat_map!M10,0)</f>
        <v>2696</v>
      </c>
      <c r="N134">
        <f>IF(AND(N10&lt;=$B$127,N10&gt;$C$127),Heat_map!N10,0)</f>
        <v>2111</v>
      </c>
      <c r="O134">
        <f>IF(AND(O10&lt;=$B$127,O10&gt;$C$127),Heat_map!O10,0)</f>
        <v>1047</v>
      </c>
      <c r="P134">
        <f>IF(AND(P10&lt;=$B$127,P10&gt;$C$127),Heat_map!P10,0)</f>
        <v>850</v>
      </c>
      <c r="Q134">
        <f>IF(AND(Q10&lt;=$B$127,Q10&gt;$C$127),Heat_map!Q10,0)</f>
        <v>510</v>
      </c>
      <c r="R134">
        <f>IF(AND(R10&lt;=$B$127,R10&gt;$C$127),Heat_map!R10,0)</f>
        <v>0</v>
      </c>
      <c r="S134">
        <f>IF(AND(S10&lt;=$B$127,S10&gt;$C$127),Heat_map!S10,0)</f>
        <v>0</v>
      </c>
      <c r="T134">
        <f>IF(AND(T10&lt;=$B$127,T10&gt;$C$127),Heat_map!T10,0)</f>
        <v>0</v>
      </c>
      <c r="U134">
        <f>IF(AND(U10&lt;=$B$127,U10&gt;$C$127),Heat_map!U10,0)</f>
        <v>0</v>
      </c>
      <c r="V134">
        <f>IF(AND(V10&lt;=$B$127,V10&gt;$C$127),Heat_map!V10,0)</f>
        <v>0</v>
      </c>
      <c r="W134">
        <f>IF(AND(W10&lt;=$B$127,W10&gt;$C$127),Heat_map!W10,0)</f>
        <v>0</v>
      </c>
      <c r="X134">
        <f>IF(AND(X10&lt;=$B$127,X10&gt;$C$127),Heat_map!X10,0)</f>
        <v>0</v>
      </c>
      <c r="Y134">
        <f>IF(AND(Y10&lt;=$B$127,Y10&gt;$C$127),Heat_map!Y10,0)</f>
        <v>0</v>
      </c>
      <c r="Z134">
        <f>IF(AND(Z10&lt;=$B$127,Z10&gt;$C$127),Heat_map!Z10,0)</f>
        <v>0</v>
      </c>
      <c r="AA134">
        <f>IF(AND(AA10&lt;=$B$127,AA10&gt;$C$127),Heat_map!AA10,0)</f>
        <v>0</v>
      </c>
      <c r="AB134">
        <f>IF(AND(AB10&lt;=$B$127,AB10&gt;$C$127),Heat_map!AB10,0)</f>
        <v>0</v>
      </c>
      <c r="AC134">
        <f>IF(AND(AC10&lt;=$B$127,AC10&gt;$C$127),Heat_map!AC10,0)</f>
        <v>0</v>
      </c>
      <c r="AD134">
        <f>IF(AND(AD10&lt;=$B$127,AD10&gt;$C$127),Heat_map!AD10,0)</f>
        <v>0</v>
      </c>
      <c r="AE134">
        <f>IF(AND(AE10&lt;=$B$127,AE10&gt;$C$127),Heat_map!AE10,0)</f>
        <v>0</v>
      </c>
      <c r="AF134">
        <f>IF(AND(AF10&lt;=$B$127,AF10&gt;$C$127),Heat_map!AF10,0)</f>
        <v>0</v>
      </c>
    </row>
    <row r="135" spans="1:32" x14ac:dyDescent="0.2">
      <c r="A135" s="29">
        <f t="shared" si="71"/>
        <v>52.5</v>
      </c>
      <c r="B135">
        <f>IF(AND(B11&lt;=$B$127,B11&gt;$C$127),Heat_map!B11,0)</f>
        <v>0</v>
      </c>
      <c r="C135">
        <f>IF(AND(C11&lt;=$B$127,C11&gt;$C$127),Heat_map!C11,0)</f>
        <v>0</v>
      </c>
      <c r="D135">
        <f>IF(AND(D11&lt;=$B$127,D11&gt;$C$127),Heat_map!D11,0)</f>
        <v>0</v>
      </c>
      <c r="E135">
        <f>IF(AND(E11&lt;=$B$127,E11&gt;$C$127),Heat_map!E11,0)</f>
        <v>0</v>
      </c>
      <c r="F135">
        <f>IF(AND(F11&lt;=$B$127,F11&gt;$C$127),Heat_map!F11,0)</f>
        <v>0</v>
      </c>
      <c r="G135">
        <f>IF(AND(G11&lt;=$B$127,G11&gt;$C$127),Heat_map!G11,0)</f>
        <v>0</v>
      </c>
      <c r="H135">
        <f>IF(AND(H11&lt;=$B$127,H11&gt;$C$127),Heat_map!H11,0)</f>
        <v>0</v>
      </c>
      <c r="I135">
        <f>IF(AND(I11&lt;=$B$127,I11&gt;$C$127),Heat_map!I11,0)</f>
        <v>0</v>
      </c>
      <c r="J135">
        <f>IF(AND(J11&lt;=$B$127,J11&gt;$C$127),Heat_map!J11,0)</f>
        <v>0</v>
      </c>
      <c r="K135">
        <f>IF(AND(K11&lt;=$B$127,K11&gt;$C$127),Heat_map!K11,0)</f>
        <v>2708</v>
      </c>
      <c r="L135">
        <f>IF(AND(L11&lt;=$B$127,L11&gt;$C$127),Heat_map!L11,0)</f>
        <v>2376</v>
      </c>
      <c r="M135">
        <f>IF(AND(M11&lt;=$B$127,M11&gt;$C$127),Heat_map!M11,0)</f>
        <v>2328</v>
      </c>
      <c r="N135">
        <f>IF(AND(N11&lt;=$B$127,N11&gt;$C$127),Heat_map!N11,0)</f>
        <v>2099</v>
      </c>
      <c r="O135">
        <f>IF(AND(O11&lt;=$B$127,O11&gt;$C$127),Heat_map!O11,0)</f>
        <v>1038</v>
      </c>
      <c r="P135">
        <f>IF(AND(P11&lt;=$B$127,P11&gt;$C$127),Heat_map!P11,0)</f>
        <v>956</v>
      </c>
      <c r="Q135">
        <f>IF(AND(Q11&lt;=$B$127,Q11&gt;$C$127),Heat_map!Q11,0)</f>
        <v>663</v>
      </c>
      <c r="R135">
        <f>IF(AND(R11&lt;=$B$127,R11&gt;$C$127),Heat_map!R11,0)</f>
        <v>0</v>
      </c>
      <c r="S135">
        <f>IF(AND(S11&lt;=$B$127,S11&gt;$C$127),Heat_map!S11,0)</f>
        <v>0</v>
      </c>
      <c r="T135">
        <f>IF(AND(T11&lt;=$B$127,T11&gt;$C$127),Heat_map!T11,0)</f>
        <v>0</v>
      </c>
      <c r="U135">
        <f>IF(AND(U11&lt;=$B$127,U11&gt;$C$127),Heat_map!U11,0)</f>
        <v>0</v>
      </c>
      <c r="V135">
        <f>IF(AND(V11&lt;=$B$127,V11&gt;$C$127),Heat_map!V11,0)</f>
        <v>0</v>
      </c>
      <c r="W135">
        <f>IF(AND(W11&lt;=$B$127,W11&gt;$C$127),Heat_map!W11,0)</f>
        <v>0</v>
      </c>
      <c r="X135">
        <f>IF(AND(X11&lt;=$B$127,X11&gt;$C$127),Heat_map!X11,0)</f>
        <v>0</v>
      </c>
      <c r="Y135">
        <f>IF(AND(Y11&lt;=$B$127,Y11&gt;$C$127),Heat_map!Y11,0)</f>
        <v>0</v>
      </c>
      <c r="Z135">
        <f>IF(AND(Z11&lt;=$B$127,Z11&gt;$C$127),Heat_map!Z11,0)</f>
        <v>0</v>
      </c>
      <c r="AA135">
        <f>IF(AND(AA11&lt;=$B$127,AA11&gt;$C$127),Heat_map!AA11,0)</f>
        <v>0</v>
      </c>
      <c r="AB135">
        <f>IF(AND(AB11&lt;=$B$127,AB11&gt;$C$127),Heat_map!AB11,0)</f>
        <v>0</v>
      </c>
      <c r="AC135">
        <f>IF(AND(AC11&lt;=$B$127,AC11&gt;$C$127),Heat_map!AC11,0)</f>
        <v>0</v>
      </c>
      <c r="AD135">
        <f>IF(AND(AD11&lt;=$B$127,AD11&gt;$C$127),Heat_map!AD11,0)</f>
        <v>0</v>
      </c>
      <c r="AE135">
        <f>IF(AND(AE11&lt;=$B$127,AE11&gt;$C$127),Heat_map!AE11,0)</f>
        <v>0</v>
      </c>
      <c r="AF135">
        <f>IF(AND(AF11&lt;=$B$127,AF11&gt;$C$127),Heat_map!AF11,0)</f>
        <v>0</v>
      </c>
    </row>
    <row r="136" spans="1:32" x14ac:dyDescent="0.2">
      <c r="A136" s="29">
        <f t="shared" si="71"/>
        <v>57.5</v>
      </c>
      <c r="B136">
        <f>IF(AND(B12&lt;=$B$127,B12&gt;$C$127),Heat_map!B12,0)</f>
        <v>0</v>
      </c>
      <c r="C136">
        <f>IF(AND(C12&lt;=$B$127,C12&gt;$C$127),Heat_map!C12,0)</f>
        <v>0</v>
      </c>
      <c r="D136">
        <f>IF(AND(D12&lt;=$B$127,D12&gt;$C$127),Heat_map!D12,0)</f>
        <v>0</v>
      </c>
      <c r="E136">
        <f>IF(AND(E12&lt;=$B$127,E12&gt;$C$127),Heat_map!E12,0)</f>
        <v>0</v>
      </c>
      <c r="F136">
        <f>IF(AND(F12&lt;=$B$127,F12&gt;$C$127),Heat_map!F12,0)</f>
        <v>0</v>
      </c>
      <c r="G136">
        <f>IF(AND(G12&lt;=$B$127,G12&gt;$C$127),Heat_map!G12,0)</f>
        <v>0</v>
      </c>
      <c r="H136">
        <f>IF(AND(H12&lt;=$B$127,H12&gt;$C$127),Heat_map!H12,0)</f>
        <v>0</v>
      </c>
      <c r="I136">
        <f>IF(AND(I12&lt;=$B$127,I12&gt;$C$127),Heat_map!I12,0)</f>
        <v>0</v>
      </c>
      <c r="J136">
        <f>IF(AND(J12&lt;=$B$127,J12&gt;$C$127),Heat_map!J12,0)</f>
        <v>0</v>
      </c>
      <c r="K136">
        <f>IF(AND(K12&lt;=$B$127,K12&gt;$C$127),Heat_map!K12,0)</f>
        <v>0</v>
      </c>
      <c r="L136">
        <f>IF(AND(L12&lt;=$B$127,L12&gt;$C$127),Heat_map!L12,0)</f>
        <v>1902</v>
      </c>
      <c r="M136">
        <f>IF(AND(M12&lt;=$B$127,M12&gt;$C$127),Heat_map!M12,0)</f>
        <v>1916</v>
      </c>
      <c r="N136">
        <f>IF(AND(N12&lt;=$B$127,N12&gt;$C$127),Heat_map!N12,0)</f>
        <v>1715</v>
      </c>
      <c r="O136">
        <f>IF(AND(O12&lt;=$B$127,O12&gt;$C$127),Heat_map!O12,0)</f>
        <v>868</v>
      </c>
      <c r="P136">
        <f>IF(AND(P12&lt;=$B$127,P12&gt;$C$127),Heat_map!P12,0)</f>
        <v>0</v>
      </c>
      <c r="Q136">
        <f>IF(AND(Q12&lt;=$B$127,Q12&gt;$C$127),Heat_map!Q12,0)</f>
        <v>0</v>
      </c>
      <c r="R136">
        <f>IF(AND(R12&lt;=$B$127,R12&gt;$C$127),Heat_map!R12,0)</f>
        <v>0</v>
      </c>
      <c r="S136">
        <f>IF(AND(S12&lt;=$B$127,S12&gt;$C$127),Heat_map!S12,0)</f>
        <v>0</v>
      </c>
      <c r="T136">
        <f>IF(AND(T12&lt;=$B$127,T12&gt;$C$127),Heat_map!T12,0)</f>
        <v>0</v>
      </c>
      <c r="U136">
        <f>IF(AND(U12&lt;=$B$127,U12&gt;$C$127),Heat_map!U12,0)</f>
        <v>0</v>
      </c>
      <c r="V136">
        <f>IF(AND(V12&lt;=$B$127,V12&gt;$C$127),Heat_map!V12,0)</f>
        <v>0</v>
      </c>
      <c r="W136">
        <f>IF(AND(W12&lt;=$B$127,W12&gt;$C$127),Heat_map!W12,0)</f>
        <v>0</v>
      </c>
      <c r="X136">
        <f>IF(AND(X12&lt;=$B$127,X12&gt;$C$127),Heat_map!X12,0)</f>
        <v>0</v>
      </c>
      <c r="Y136">
        <f>IF(AND(Y12&lt;=$B$127,Y12&gt;$C$127),Heat_map!Y12,0)</f>
        <v>0</v>
      </c>
      <c r="Z136">
        <f>IF(AND(Z12&lt;=$B$127,Z12&gt;$C$127),Heat_map!Z12,0)</f>
        <v>0</v>
      </c>
      <c r="AA136">
        <f>IF(AND(AA12&lt;=$B$127,AA12&gt;$C$127),Heat_map!AA12,0)</f>
        <v>0</v>
      </c>
      <c r="AB136">
        <f>IF(AND(AB12&lt;=$B$127,AB12&gt;$C$127),Heat_map!AB12,0)</f>
        <v>0</v>
      </c>
      <c r="AC136">
        <f>IF(AND(AC12&lt;=$B$127,AC12&gt;$C$127),Heat_map!AC12,0)</f>
        <v>0</v>
      </c>
      <c r="AD136">
        <f>IF(AND(AD12&lt;=$B$127,AD12&gt;$C$127),Heat_map!AD12,0)</f>
        <v>0</v>
      </c>
      <c r="AE136">
        <f>IF(AND(AE12&lt;=$B$127,AE12&gt;$C$127),Heat_map!AE12,0)</f>
        <v>0</v>
      </c>
      <c r="AF136">
        <f>IF(AND(AF12&lt;=$B$127,AF12&gt;$C$127),Heat_map!AF12,0)</f>
        <v>0</v>
      </c>
    </row>
    <row r="137" spans="1:32" x14ac:dyDescent="0.2">
      <c r="A137" s="29">
        <f t="shared" si="71"/>
        <v>62.5</v>
      </c>
      <c r="B137">
        <f>IF(AND(B13&lt;=$B$127,B13&gt;$C$127),Heat_map!B13,0)</f>
        <v>0</v>
      </c>
      <c r="C137">
        <f>IF(AND(C13&lt;=$B$127,C13&gt;$C$127),Heat_map!C13,0)</f>
        <v>0</v>
      </c>
      <c r="D137">
        <f>IF(AND(D13&lt;=$B$127,D13&gt;$C$127),Heat_map!D13,0)</f>
        <v>0</v>
      </c>
      <c r="E137">
        <f>IF(AND(E13&lt;=$B$127,E13&gt;$C$127),Heat_map!E13,0)</f>
        <v>0</v>
      </c>
      <c r="F137">
        <f>IF(AND(F13&lt;=$B$127,F13&gt;$C$127),Heat_map!F13,0)</f>
        <v>0</v>
      </c>
      <c r="G137">
        <f>IF(AND(G13&lt;=$B$127,G13&gt;$C$127),Heat_map!G13,0)</f>
        <v>0</v>
      </c>
      <c r="H137">
        <f>IF(AND(H13&lt;=$B$127,H13&gt;$C$127),Heat_map!H13,0)</f>
        <v>0</v>
      </c>
      <c r="I137">
        <f>IF(AND(I13&lt;=$B$127,I13&gt;$C$127),Heat_map!I13,0)</f>
        <v>0</v>
      </c>
      <c r="J137">
        <f>IF(AND(J13&lt;=$B$127,J13&gt;$C$127),Heat_map!J13,0)</f>
        <v>0</v>
      </c>
      <c r="K137">
        <f>IF(AND(K13&lt;=$B$127,K13&gt;$C$127),Heat_map!K13,0)</f>
        <v>0</v>
      </c>
      <c r="L137">
        <f>IF(AND(L13&lt;=$B$127,L13&gt;$C$127),Heat_map!L13,0)</f>
        <v>0</v>
      </c>
      <c r="M137">
        <f>IF(AND(M13&lt;=$B$127,M13&gt;$C$127),Heat_map!M13,0)</f>
        <v>0</v>
      </c>
      <c r="N137">
        <f>IF(AND(N13&lt;=$B$127,N13&gt;$C$127),Heat_map!N13,0)</f>
        <v>0</v>
      </c>
      <c r="O137">
        <f>IF(AND(O13&lt;=$B$127,O13&gt;$C$127),Heat_map!O13,0)</f>
        <v>0</v>
      </c>
      <c r="P137">
        <f>IF(AND(P13&lt;=$B$127,P13&gt;$C$127),Heat_map!P13,0)</f>
        <v>0</v>
      </c>
      <c r="Q137">
        <f>IF(AND(Q13&lt;=$B$127,Q13&gt;$C$127),Heat_map!Q13,0)</f>
        <v>0</v>
      </c>
      <c r="R137">
        <f>IF(AND(R13&lt;=$B$127,R13&gt;$C$127),Heat_map!R13,0)</f>
        <v>0</v>
      </c>
      <c r="S137">
        <f>IF(AND(S13&lt;=$B$127,S13&gt;$C$127),Heat_map!S13,0)</f>
        <v>0</v>
      </c>
      <c r="T137">
        <f>IF(AND(T13&lt;=$B$127,T13&gt;$C$127),Heat_map!T13,0)</f>
        <v>0</v>
      </c>
      <c r="U137">
        <f>IF(AND(U13&lt;=$B$127,U13&gt;$C$127),Heat_map!U13,0)</f>
        <v>0</v>
      </c>
      <c r="V137">
        <f>IF(AND(V13&lt;=$B$127,V13&gt;$C$127),Heat_map!V13,0)</f>
        <v>0</v>
      </c>
      <c r="W137">
        <f>IF(AND(W13&lt;=$B$127,W13&gt;$C$127),Heat_map!W13,0)</f>
        <v>0</v>
      </c>
      <c r="X137">
        <f>IF(AND(X13&lt;=$B$127,X13&gt;$C$127),Heat_map!X13,0)</f>
        <v>0</v>
      </c>
      <c r="Y137">
        <f>IF(AND(Y13&lt;=$B$127,Y13&gt;$C$127),Heat_map!Y13,0)</f>
        <v>0</v>
      </c>
      <c r="Z137">
        <f>IF(AND(Z13&lt;=$B$127,Z13&gt;$C$127),Heat_map!Z13,0)</f>
        <v>0</v>
      </c>
      <c r="AA137">
        <f>IF(AND(AA13&lt;=$B$127,AA13&gt;$C$127),Heat_map!AA13,0)</f>
        <v>0</v>
      </c>
      <c r="AB137">
        <f>IF(AND(AB13&lt;=$B$127,AB13&gt;$C$127),Heat_map!AB13,0)</f>
        <v>0</v>
      </c>
      <c r="AC137">
        <f>IF(AND(AC13&lt;=$B$127,AC13&gt;$C$127),Heat_map!AC13,0)</f>
        <v>0</v>
      </c>
      <c r="AD137">
        <f>IF(AND(AD13&lt;=$B$127,AD13&gt;$C$127),Heat_map!AD13,0)</f>
        <v>0</v>
      </c>
      <c r="AE137">
        <f>IF(AND(AE13&lt;=$B$127,AE13&gt;$C$127),Heat_map!AE13,0)</f>
        <v>0</v>
      </c>
      <c r="AF137">
        <f>IF(AND(AF13&lt;=$B$127,AF13&gt;$C$127),Heat_map!AF13,0)</f>
        <v>0</v>
      </c>
    </row>
    <row r="138" spans="1:32" x14ac:dyDescent="0.2">
      <c r="A138" s="29">
        <f t="shared" si="71"/>
        <v>65.5</v>
      </c>
      <c r="B138">
        <f>IF(AND(B14&lt;=$B$127,B14&gt;$C$127),Heat_map!B14,0)</f>
        <v>0</v>
      </c>
      <c r="C138">
        <f>IF(AND(C14&lt;=$B$127,C14&gt;$C$127),Heat_map!C14,0)</f>
        <v>0</v>
      </c>
      <c r="D138">
        <f>IF(AND(D14&lt;=$B$127,D14&gt;$C$127),Heat_map!D14,0)</f>
        <v>0</v>
      </c>
      <c r="E138">
        <f>IF(AND(E14&lt;=$B$127,E14&gt;$C$127),Heat_map!E14,0)</f>
        <v>0</v>
      </c>
      <c r="F138">
        <f>IF(AND(F14&lt;=$B$127,F14&gt;$C$127),Heat_map!F14,0)</f>
        <v>0</v>
      </c>
      <c r="G138">
        <f>IF(AND(G14&lt;=$B$127,G14&gt;$C$127),Heat_map!G14,0)</f>
        <v>0</v>
      </c>
      <c r="H138">
        <f>IF(AND(H14&lt;=$B$127,H14&gt;$C$127),Heat_map!H14,0)</f>
        <v>0</v>
      </c>
      <c r="I138">
        <f>IF(AND(I14&lt;=$B$127,I14&gt;$C$127),Heat_map!I14,0)</f>
        <v>0</v>
      </c>
      <c r="J138">
        <f>IF(AND(J14&lt;=$B$127,J14&gt;$C$127),Heat_map!J14,0)</f>
        <v>0</v>
      </c>
      <c r="K138">
        <f>IF(AND(K14&lt;=$B$127,K14&gt;$C$127),Heat_map!K14,0)</f>
        <v>0</v>
      </c>
      <c r="L138">
        <f>IF(AND(L14&lt;=$B$127,L14&gt;$C$127),Heat_map!L14,0)</f>
        <v>0</v>
      </c>
      <c r="M138">
        <f>IF(AND(M14&lt;=$B$127,M14&gt;$C$127),Heat_map!M14,0)</f>
        <v>0</v>
      </c>
      <c r="N138">
        <f>IF(AND(N14&lt;=$B$127,N14&gt;$C$127),Heat_map!N14,0)</f>
        <v>0</v>
      </c>
      <c r="O138">
        <f>IF(AND(O14&lt;=$B$127,O14&gt;$C$127),Heat_map!O14,0)</f>
        <v>0</v>
      </c>
      <c r="P138">
        <f>IF(AND(P14&lt;=$B$127,P14&gt;$C$127),Heat_map!P14,0)</f>
        <v>0</v>
      </c>
      <c r="Q138">
        <f>IF(AND(Q14&lt;=$B$127,Q14&gt;$C$127),Heat_map!Q14,0)</f>
        <v>0</v>
      </c>
      <c r="R138">
        <f>IF(AND(R14&lt;=$B$127,R14&gt;$C$127),Heat_map!R14,0)</f>
        <v>0</v>
      </c>
      <c r="S138">
        <f>IF(AND(S14&lt;=$B$127,S14&gt;$C$127),Heat_map!S14,0)</f>
        <v>0</v>
      </c>
      <c r="T138">
        <f>IF(AND(T14&lt;=$B$127,T14&gt;$C$127),Heat_map!T14,0)</f>
        <v>0</v>
      </c>
      <c r="U138">
        <f>IF(AND(U14&lt;=$B$127,U14&gt;$C$127),Heat_map!U14,0)</f>
        <v>0</v>
      </c>
      <c r="V138">
        <f>IF(AND(V14&lt;=$B$127,V14&gt;$C$127),Heat_map!V14,0)</f>
        <v>0</v>
      </c>
      <c r="W138">
        <f>IF(AND(W14&lt;=$B$127,W14&gt;$C$127),Heat_map!W14,0)</f>
        <v>0</v>
      </c>
      <c r="X138">
        <f>IF(AND(X14&lt;=$B$127,X14&gt;$C$127),Heat_map!X14,0)</f>
        <v>0</v>
      </c>
      <c r="Y138">
        <f>IF(AND(Y14&lt;=$B$127,Y14&gt;$C$127),Heat_map!Y14,0)</f>
        <v>0</v>
      </c>
      <c r="Z138">
        <f>IF(AND(Z14&lt;=$B$127,Z14&gt;$C$127),Heat_map!Z14,0)</f>
        <v>0</v>
      </c>
      <c r="AA138">
        <f>IF(AND(AA14&lt;=$B$127,AA14&gt;$C$127),Heat_map!AA14,0)</f>
        <v>0</v>
      </c>
      <c r="AB138">
        <f>IF(AND(AB14&lt;=$B$127,AB14&gt;$C$127),Heat_map!AB14,0)</f>
        <v>0</v>
      </c>
      <c r="AC138">
        <f>IF(AND(AC14&lt;=$B$127,AC14&gt;$C$127),Heat_map!AC14,0)</f>
        <v>0</v>
      </c>
      <c r="AD138">
        <f>IF(AND(AD14&lt;=$B$127,AD14&gt;$C$127),Heat_map!AD14,0)</f>
        <v>0</v>
      </c>
      <c r="AE138">
        <f>IF(AND(AE14&lt;=$B$127,AE14&gt;$C$127),Heat_map!AE14,0)</f>
        <v>0</v>
      </c>
      <c r="AF138">
        <f>IF(AND(AF14&lt;=$B$127,AF14&gt;$C$127),Heat_map!AF14,0)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x14ac:dyDescent="0.2">
      <c r="A141" s="29" t="str">
        <f>A128</f>
        <v>Midpoint age / salary</v>
      </c>
      <c r="B141" s="29">
        <f t="shared" ref="B141:AF141" si="72">B128</f>
        <v>2500</v>
      </c>
      <c r="C141" s="29">
        <f t="shared" si="72"/>
        <v>7500</v>
      </c>
      <c r="D141" s="29">
        <f t="shared" si="72"/>
        <v>12500</v>
      </c>
      <c r="E141" s="29">
        <f t="shared" si="72"/>
        <v>17500</v>
      </c>
      <c r="F141" s="29">
        <f t="shared" si="72"/>
        <v>22500</v>
      </c>
      <c r="G141" s="29">
        <f t="shared" si="72"/>
        <v>27500</v>
      </c>
      <c r="H141" s="29">
        <f t="shared" si="72"/>
        <v>32500</v>
      </c>
      <c r="I141" s="29">
        <f t="shared" si="72"/>
        <v>37500</v>
      </c>
      <c r="J141" s="29">
        <f t="shared" si="72"/>
        <v>42500</v>
      </c>
      <c r="K141" s="29">
        <f t="shared" si="72"/>
        <v>47500</v>
      </c>
      <c r="L141" s="29">
        <f t="shared" si="72"/>
        <v>52500</v>
      </c>
      <c r="M141" s="29">
        <f t="shared" si="72"/>
        <v>57500</v>
      </c>
      <c r="N141" s="29">
        <f t="shared" si="72"/>
        <v>62500</v>
      </c>
      <c r="O141" s="29">
        <f t="shared" si="72"/>
        <v>67500</v>
      </c>
      <c r="P141" s="29">
        <f t="shared" si="72"/>
        <v>72500</v>
      </c>
      <c r="Q141" s="29">
        <f t="shared" si="72"/>
        <v>77500</v>
      </c>
      <c r="R141" s="29">
        <f t="shared" si="72"/>
        <v>82500</v>
      </c>
      <c r="S141" s="29">
        <f t="shared" si="72"/>
        <v>87500</v>
      </c>
      <c r="T141" s="29">
        <f t="shared" si="72"/>
        <v>92500</v>
      </c>
      <c r="U141" s="29">
        <f t="shared" si="72"/>
        <v>97500</v>
      </c>
      <c r="V141" s="29">
        <f t="shared" si="72"/>
        <v>102500</v>
      </c>
      <c r="W141" s="29">
        <f t="shared" si="72"/>
        <v>107500</v>
      </c>
      <c r="X141" s="29">
        <f t="shared" si="72"/>
        <v>112500</v>
      </c>
      <c r="Y141" s="29">
        <f t="shared" si="72"/>
        <v>117500</v>
      </c>
      <c r="Z141" s="29">
        <f t="shared" si="72"/>
        <v>122500</v>
      </c>
      <c r="AA141" s="29">
        <f t="shared" si="72"/>
        <v>127500</v>
      </c>
      <c r="AB141" s="29">
        <f t="shared" si="72"/>
        <v>132500</v>
      </c>
      <c r="AC141" s="29">
        <f t="shared" si="72"/>
        <v>137500</v>
      </c>
      <c r="AD141" s="29">
        <f t="shared" si="72"/>
        <v>142500</v>
      </c>
      <c r="AE141" s="29">
        <f t="shared" si="72"/>
        <v>147500</v>
      </c>
      <c r="AF141" s="29">
        <f t="shared" si="72"/>
        <v>200000</v>
      </c>
    </row>
    <row r="142" spans="1:32" x14ac:dyDescent="0.2">
      <c r="A142" s="29">
        <f>A129</f>
        <v>22.5</v>
      </c>
      <c r="B142">
        <f>IF(AND(B5&lt;=$B$140,B5&gt;$C$140),Heat_map!B5,0)</f>
        <v>0</v>
      </c>
      <c r="C142">
        <f>IF(AND(C5&lt;=$B$140,C5&gt;$C$140),Heat_map!C5,0)</f>
        <v>0</v>
      </c>
      <c r="D142">
        <f>IF(AND(D5&lt;=$B$140,D5&gt;$C$140),Heat_map!D5,0)</f>
        <v>0</v>
      </c>
      <c r="E142">
        <f>IF(AND(E5&lt;=$B$140,E5&gt;$C$140),Heat_map!E5,0)</f>
        <v>0</v>
      </c>
      <c r="F142">
        <f>IF(AND(F5&lt;=$B$140,F5&gt;$C$140),Heat_map!F5,0)</f>
        <v>0</v>
      </c>
      <c r="G142">
        <f>IF(AND(G5&lt;=$B$140,G5&gt;$C$140),Heat_map!G5,0)</f>
        <v>0</v>
      </c>
      <c r="H142">
        <f>IF(AND(H5&lt;=$B$140,H5&gt;$C$140),Heat_map!H5,0)</f>
        <v>0</v>
      </c>
      <c r="I142">
        <f>IF(AND(I5&lt;=$B$140,I5&gt;$C$140),Heat_map!I5,0)</f>
        <v>91</v>
      </c>
      <c r="J142">
        <f>IF(AND(J5&lt;=$B$140,J5&gt;$C$140),Heat_map!J5,0)</f>
        <v>20</v>
      </c>
      <c r="K142">
        <f>IF(AND(K5&lt;=$B$140,K5&gt;$C$140),Heat_map!K5,0)</f>
        <v>5</v>
      </c>
      <c r="L142">
        <f>IF(AND(L5&lt;=$B$140,L5&gt;$C$140),Heat_map!L5,0)</f>
        <v>0</v>
      </c>
      <c r="M142">
        <f>IF(AND(M5&lt;=$B$140,M5&gt;$C$140),Heat_map!M5,0)</f>
        <v>0</v>
      </c>
      <c r="N142">
        <f>IF(AND(N5&lt;=$B$140,N5&gt;$C$140),Heat_map!N5,0)</f>
        <v>0</v>
      </c>
      <c r="O142">
        <f>IF(AND(O5&lt;=$B$140,O5&gt;$C$140),Heat_map!O5,0)</f>
        <v>0</v>
      </c>
      <c r="P142">
        <f>IF(AND(P5&lt;=$B$140,P5&gt;$C$140),Heat_map!P5,0)</f>
        <v>0</v>
      </c>
      <c r="Q142">
        <f>IF(AND(Q5&lt;=$B$140,Q5&gt;$C$140),Heat_map!Q5,0)</f>
        <v>0</v>
      </c>
      <c r="R142">
        <f>IF(AND(R5&lt;=$B$140,R5&gt;$C$140),Heat_map!R5,0)</f>
        <v>0</v>
      </c>
      <c r="S142">
        <f>IF(AND(S5&lt;=$B$140,S5&gt;$C$140),Heat_map!S5,0)</f>
        <v>0</v>
      </c>
      <c r="T142">
        <f>IF(AND(T5&lt;=$B$140,T5&gt;$C$140),Heat_map!T5,0)</f>
        <v>0</v>
      </c>
      <c r="U142">
        <f>IF(AND(U5&lt;=$B$140,U5&gt;$C$140),Heat_map!U5,0)</f>
        <v>0</v>
      </c>
      <c r="V142">
        <f>IF(AND(V5&lt;=$B$140,V5&gt;$C$140),Heat_map!V5,0)</f>
        <v>0</v>
      </c>
      <c r="W142">
        <f>IF(AND(W5&lt;=$B$140,W5&gt;$C$140),Heat_map!W5,0)</f>
        <v>0</v>
      </c>
      <c r="X142">
        <f>IF(AND(X5&lt;=$B$140,X5&gt;$C$140),Heat_map!X5,0)</f>
        <v>0</v>
      </c>
      <c r="Y142">
        <f>IF(AND(Y5&lt;=$B$140,Y5&gt;$C$140),Heat_map!Y5,0)</f>
        <v>0</v>
      </c>
      <c r="Z142">
        <f>IF(AND(Z5&lt;=$B$140,Z5&gt;$C$140),Heat_map!Z5,0)</f>
        <v>0</v>
      </c>
      <c r="AA142">
        <f>IF(AND(AA5&lt;=$B$140,AA5&gt;$C$140),Heat_map!AA5,0)</f>
        <v>0</v>
      </c>
      <c r="AB142">
        <f>IF(AND(AB5&lt;=$B$140,AB5&gt;$C$140),Heat_map!AB5,0)</f>
        <v>0</v>
      </c>
      <c r="AC142">
        <f>IF(AND(AC5&lt;=$B$140,AC5&gt;$C$140),Heat_map!AC5,0)</f>
        <v>0</v>
      </c>
      <c r="AD142">
        <f>IF(AND(AD5&lt;=$B$140,AD5&gt;$C$140),Heat_map!AD5,0)</f>
        <v>0</v>
      </c>
      <c r="AE142">
        <f>IF(AND(AE5&lt;=$B$140,AE5&gt;$C$140),Heat_map!AE5,0)</f>
        <v>0</v>
      </c>
      <c r="AF142">
        <f>IF(AND(AF5&lt;=$B$140,AF5&gt;$C$140),Heat_map!AF5,0)</f>
        <v>0</v>
      </c>
    </row>
    <row r="143" spans="1:32" x14ac:dyDescent="0.2">
      <c r="A143" s="29">
        <f t="shared" ref="A143:A151" si="73">A130</f>
        <v>27.5</v>
      </c>
      <c r="B143">
        <f>IF(AND(B6&lt;=$B$140,B6&gt;$C$140),Heat_map!B6,0)</f>
        <v>0</v>
      </c>
      <c r="C143">
        <f>IF(AND(C6&lt;=$B$140,C6&gt;$C$140),Heat_map!C6,0)</f>
        <v>0</v>
      </c>
      <c r="D143">
        <f>IF(AND(D6&lt;=$B$140,D6&gt;$C$140),Heat_map!D6,0)</f>
        <v>0</v>
      </c>
      <c r="E143">
        <f>IF(AND(E6&lt;=$B$140,E6&gt;$C$140),Heat_map!E6,0)</f>
        <v>0</v>
      </c>
      <c r="F143">
        <f>IF(AND(F6&lt;=$B$140,F6&gt;$C$140),Heat_map!F6,0)</f>
        <v>0</v>
      </c>
      <c r="G143">
        <f>IF(AND(G6&lt;=$B$140,G6&gt;$C$140),Heat_map!G6,0)</f>
        <v>0</v>
      </c>
      <c r="H143">
        <f>IF(AND(H6&lt;=$B$140,H6&gt;$C$140),Heat_map!H6,0)</f>
        <v>0</v>
      </c>
      <c r="I143">
        <f>IF(AND(I6&lt;=$B$140,I6&gt;$C$140),Heat_map!I6,0)</f>
        <v>1722</v>
      </c>
      <c r="J143">
        <f>IF(AND(J6&lt;=$B$140,J6&gt;$C$140),Heat_map!J6,0)</f>
        <v>658</v>
      </c>
      <c r="K143">
        <f>IF(AND(K6&lt;=$B$140,K6&gt;$C$140),Heat_map!K6,0)</f>
        <v>247</v>
      </c>
      <c r="L143">
        <f>IF(AND(L6&lt;=$B$140,L6&gt;$C$140),Heat_map!L6,0)</f>
        <v>64</v>
      </c>
      <c r="M143">
        <f>IF(AND(M6&lt;=$B$140,M6&gt;$C$140),Heat_map!M6,0)</f>
        <v>0</v>
      </c>
      <c r="N143">
        <f>IF(AND(N6&lt;=$B$140,N6&gt;$C$140),Heat_map!N6,0)</f>
        <v>0</v>
      </c>
      <c r="O143">
        <f>IF(AND(O6&lt;=$B$140,O6&gt;$C$140),Heat_map!O6,0)</f>
        <v>0</v>
      </c>
      <c r="P143">
        <f>IF(AND(P6&lt;=$B$140,P6&gt;$C$140),Heat_map!P6,0)</f>
        <v>0</v>
      </c>
      <c r="Q143">
        <f>IF(AND(Q6&lt;=$B$140,Q6&gt;$C$140),Heat_map!Q6,0)</f>
        <v>0</v>
      </c>
      <c r="R143">
        <f>IF(AND(R6&lt;=$B$140,R6&gt;$C$140),Heat_map!R6,0)</f>
        <v>0</v>
      </c>
      <c r="S143">
        <f>IF(AND(S6&lt;=$B$140,S6&gt;$C$140),Heat_map!S6,0)</f>
        <v>0</v>
      </c>
      <c r="T143">
        <f>IF(AND(T6&lt;=$B$140,T6&gt;$C$140),Heat_map!T6,0)</f>
        <v>0</v>
      </c>
      <c r="U143">
        <f>IF(AND(U6&lt;=$B$140,U6&gt;$C$140),Heat_map!U6,0)</f>
        <v>0</v>
      </c>
      <c r="V143">
        <f>IF(AND(V6&lt;=$B$140,V6&gt;$C$140),Heat_map!V6,0)</f>
        <v>0</v>
      </c>
      <c r="W143">
        <f>IF(AND(W6&lt;=$B$140,W6&gt;$C$140),Heat_map!W6,0)</f>
        <v>0</v>
      </c>
      <c r="X143">
        <f>IF(AND(X6&lt;=$B$140,X6&gt;$C$140),Heat_map!X6,0)</f>
        <v>0</v>
      </c>
      <c r="Y143">
        <f>IF(AND(Y6&lt;=$B$140,Y6&gt;$C$140),Heat_map!Y6,0)</f>
        <v>0</v>
      </c>
      <c r="Z143">
        <f>IF(AND(Z6&lt;=$B$140,Z6&gt;$C$140),Heat_map!Z6,0)</f>
        <v>0</v>
      </c>
      <c r="AA143">
        <f>IF(AND(AA6&lt;=$B$140,AA6&gt;$C$140),Heat_map!AA6,0)</f>
        <v>0</v>
      </c>
      <c r="AB143">
        <f>IF(AND(AB6&lt;=$B$140,AB6&gt;$C$140),Heat_map!AB6,0)</f>
        <v>0</v>
      </c>
      <c r="AC143">
        <f>IF(AND(AC6&lt;=$B$140,AC6&gt;$C$140),Heat_map!AC6,0)</f>
        <v>0</v>
      </c>
      <c r="AD143">
        <f>IF(AND(AD6&lt;=$B$140,AD6&gt;$C$140),Heat_map!AD6,0)</f>
        <v>0</v>
      </c>
      <c r="AE143">
        <f>IF(AND(AE6&lt;=$B$140,AE6&gt;$C$140),Heat_map!AE6,0)</f>
        <v>0</v>
      </c>
      <c r="AF143">
        <f>IF(AND(AF6&lt;=$B$140,AF6&gt;$C$140),Heat_map!AF6,0)</f>
        <v>0</v>
      </c>
    </row>
    <row r="144" spans="1:32" x14ac:dyDescent="0.2">
      <c r="A144" s="29">
        <f t="shared" si="73"/>
        <v>32.5</v>
      </c>
      <c r="B144">
        <f>IF(AND(B7&lt;=$B$140,B7&gt;$C$140),Heat_map!B7,0)</f>
        <v>0</v>
      </c>
      <c r="C144">
        <f>IF(AND(C7&lt;=$B$140,C7&gt;$C$140),Heat_map!C7,0)</f>
        <v>0</v>
      </c>
      <c r="D144">
        <f>IF(AND(D7&lt;=$B$140,D7&gt;$C$140),Heat_map!D7,0)</f>
        <v>0</v>
      </c>
      <c r="E144">
        <f>IF(AND(E7&lt;=$B$140,E7&gt;$C$140),Heat_map!E7,0)</f>
        <v>0</v>
      </c>
      <c r="F144">
        <f>IF(AND(F7&lt;=$B$140,F7&gt;$C$140),Heat_map!F7,0)</f>
        <v>0</v>
      </c>
      <c r="G144">
        <f>IF(AND(G7&lt;=$B$140,G7&gt;$C$140),Heat_map!G7,0)</f>
        <v>0</v>
      </c>
      <c r="H144">
        <f>IF(AND(H7&lt;=$B$140,H7&gt;$C$140),Heat_map!H7,0)</f>
        <v>0</v>
      </c>
      <c r="I144">
        <f>IF(AND(I7&lt;=$B$140,I7&gt;$C$140),Heat_map!I7,0)</f>
        <v>0</v>
      </c>
      <c r="J144">
        <f>IF(AND(J7&lt;=$B$140,J7&gt;$C$140),Heat_map!J7,0)</f>
        <v>4283</v>
      </c>
      <c r="K144">
        <f>IF(AND(K7&lt;=$B$140,K7&gt;$C$140),Heat_map!K7,0)</f>
        <v>2446</v>
      </c>
      <c r="L144">
        <f>IF(AND(L7&lt;=$B$140,L7&gt;$C$140),Heat_map!L7,0)</f>
        <v>782</v>
      </c>
      <c r="M144">
        <f>IF(AND(M7&lt;=$B$140,M7&gt;$C$140),Heat_map!M7,0)</f>
        <v>0</v>
      </c>
      <c r="N144">
        <f>IF(AND(N7&lt;=$B$140,N7&gt;$C$140),Heat_map!N7,0)</f>
        <v>0</v>
      </c>
      <c r="O144">
        <f>IF(AND(O7&lt;=$B$140,O7&gt;$C$140),Heat_map!O7,0)</f>
        <v>0</v>
      </c>
      <c r="P144">
        <f>IF(AND(P7&lt;=$B$140,P7&gt;$C$140),Heat_map!P7,0)</f>
        <v>0</v>
      </c>
      <c r="Q144">
        <f>IF(AND(Q7&lt;=$B$140,Q7&gt;$C$140),Heat_map!Q7,0)</f>
        <v>0</v>
      </c>
      <c r="R144">
        <f>IF(AND(R7&lt;=$B$140,R7&gt;$C$140),Heat_map!R7,0)</f>
        <v>0</v>
      </c>
      <c r="S144">
        <f>IF(AND(S7&lt;=$B$140,S7&gt;$C$140),Heat_map!S7,0)</f>
        <v>0</v>
      </c>
      <c r="T144">
        <f>IF(AND(T7&lt;=$B$140,T7&gt;$C$140),Heat_map!T7,0)</f>
        <v>0</v>
      </c>
      <c r="U144">
        <f>IF(AND(U7&lt;=$B$140,U7&gt;$C$140),Heat_map!U7,0)</f>
        <v>0</v>
      </c>
      <c r="V144">
        <f>IF(AND(V7&lt;=$B$140,V7&gt;$C$140),Heat_map!V7,0)</f>
        <v>0</v>
      </c>
      <c r="W144">
        <f>IF(AND(W7&lt;=$B$140,W7&gt;$C$140),Heat_map!W7,0)</f>
        <v>0</v>
      </c>
      <c r="X144">
        <f>IF(AND(X7&lt;=$B$140,X7&gt;$C$140),Heat_map!X7,0)</f>
        <v>0</v>
      </c>
      <c r="Y144">
        <f>IF(AND(Y7&lt;=$B$140,Y7&gt;$C$140),Heat_map!Y7,0)</f>
        <v>0</v>
      </c>
      <c r="Z144">
        <f>IF(AND(Z7&lt;=$B$140,Z7&gt;$C$140),Heat_map!Z7,0)</f>
        <v>0</v>
      </c>
      <c r="AA144">
        <f>IF(AND(AA7&lt;=$B$140,AA7&gt;$C$140),Heat_map!AA7,0)</f>
        <v>0</v>
      </c>
      <c r="AB144">
        <f>IF(AND(AB7&lt;=$B$140,AB7&gt;$C$140),Heat_map!AB7,0)</f>
        <v>0</v>
      </c>
      <c r="AC144">
        <f>IF(AND(AC7&lt;=$B$140,AC7&gt;$C$140),Heat_map!AC7,0)</f>
        <v>0</v>
      </c>
      <c r="AD144">
        <f>IF(AND(AD7&lt;=$B$140,AD7&gt;$C$140),Heat_map!AD7,0)</f>
        <v>0</v>
      </c>
      <c r="AE144">
        <f>IF(AND(AE7&lt;=$B$140,AE7&gt;$C$140),Heat_map!AE7,0)</f>
        <v>0</v>
      </c>
      <c r="AF144">
        <f>IF(AND(AF7&lt;=$B$140,AF7&gt;$C$140),Heat_map!AF7,0)</f>
        <v>0</v>
      </c>
    </row>
    <row r="145" spans="1:32" x14ac:dyDescent="0.2">
      <c r="A145" s="29">
        <f t="shared" si="73"/>
        <v>37.5</v>
      </c>
      <c r="B145">
        <f>IF(AND(B8&lt;=$B$140,B8&gt;$C$140),Heat_map!B8,0)</f>
        <v>0</v>
      </c>
      <c r="C145">
        <f>IF(AND(C8&lt;=$B$140,C8&gt;$C$140),Heat_map!C8,0)</f>
        <v>0</v>
      </c>
      <c r="D145">
        <f>IF(AND(D8&lt;=$B$140,D8&gt;$C$140),Heat_map!D8,0)</f>
        <v>0</v>
      </c>
      <c r="E145">
        <f>IF(AND(E8&lt;=$B$140,E8&gt;$C$140),Heat_map!E8,0)</f>
        <v>0</v>
      </c>
      <c r="F145">
        <f>IF(AND(F8&lt;=$B$140,F8&gt;$C$140),Heat_map!F8,0)</f>
        <v>0</v>
      </c>
      <c r="G145">
        <f>IF(AND(G8&lt;=$B$140,G8&gt;$C$140),Heat_map!G8,0)</f>
        <v>0</v>
      </c>
      <c r="H145">
        <f>IF(AND(H8&lt;=$B$140,H8&gt;$C$140),Heat_map!H8,0)</f>
        <v>0</v>
      </c>
      <c r="I145">
        <f>IF(AND(I8&lt;=$B$140,I8&gt;$C$140),Heat_map!I8,0)</f>
        <v>0</v>
      </c>
      <c r="J145">
        <f>IF(AND(J8&lt;=$B$140,J8&gt;$C$140),Heat_map!J8,0)</f>
        <v>0</v>
      </c>
      <c r="K145">
        <f>IF(AND(K8&lt;=$B$140,K8&gt;$C$140),Heat_map!K8,0)</f>
        <v>4751</v>
      </c>
      <c r="L145">
        <f>IF(AND(L8&lt;=$B$140,L8&gt;$C$140),Heat_map!L8,0)</f>
        <v>2655</v>
      </c>
      <c r="M145">
        <f>IF(AND(M8&lt;=$B$140,M8&gt;$C$140),Heat_map!M8,0)</f>
        <v>0</v>
      </c>
      <c r="N145">
        <f>IF(AND(N8&lt;=$B$140,N8&gt;$C$140),Heat_map!N8,0)</f>
        <v>0</v>
      </c>
      <c r="O145">
        <f>IF(AND(O8&lt;=$B$140,O8&gt;$C$140),Heat_map!O8,0)</f>
        <v>0</v>
      </c>
      <c r="P145">
        <f>IF(AND(P8&lt;=$B$140,P8&gt;$C$140),Heat_map!P8,0)</f>
        <v>0</v>
      </c>
      <c r="Q145">
        <f>IF(AND(Q8&lt;=$B$140,Q8&gt;$C$140),Heat_map!Q8,0)</f>
        <v>0</v>
      </c>
      <c r="R145">
        <f>IF(AND(R8&lt;=$B$140,R8&gt;$C$140),Heat_map!R8,0)</f>
        <v>0</v>
      </c>
      <c r="S145">
        <f>IF(AND(S8&lt;=$B$140,S8&gt;$C$140),Heat_map!S8,0)</f>
        <v>0</v>
      </c>
      <c r="T145">
        <f>IF(AND(T8&lt;=$B$140,T8&gt;$C$140),Heat_map!T8,0)</f>
        <v>0</v>
      </c>
      <c r="U145">
        <f>IF(AND(U8&lt;=$B$140,U8&gt;$C$140),Heat_map!U8,0)</f>
        <v>0</v>
      </c>
      <c r="V145">
        <f>IF(AND(V8&lt;=$B$140,V8&gt;$C$140),Heat_map!V8,0)</f>
        <v>0</v>
      </c>
      <c r="W145">
        <f>IF(AND(W8&lt;=$B$140,W8&gt;$C$140),Heat_map!W8,0)</f>
        <v>0</v>
      </c>
      <c r="X145">
        <f>IF(AND(X8&lt;=$B$140,X8&gt;$C$140),Heat_map!X8,0)</f>
        <v>0</v>
      </c>
      <c r="Y145">
        <f>IF(AND(Y8&lt;=$B$140,Y8&gt;$C$140),Heat_map!Y8,0)</f>
        <v>0</v>
      </c>
      <c r="Z145">
        <f>IF(AND(Z8&lt;=$B$140,Z8&gt;$C$140),Heat_map!Z8,0)</f>
        <v>0</v>
      </c>
      <c r="AA145">
        <f>IF(AND(AA8&lt;=$B$140,AA8&gt;$C$140),Heat_map!AA8,0)</f>
        <v>0</v>
      </c>
      <c r="AB145">
        <f>IF(AND(AB8&lt;=$B$140,AB8&gt;$C$140),Heat_map!AB8,0)</f>
        <v>0</v>
      </c>
      <c r="AC145">
        <f>IF(AND(AC8&lt;=$B$140,AC8&gt;$C$140),Heat_map!AC8,0)</f>
        <v>0</v>
      </c>
      <c r="AD145">
        <f>IF(AND(AD8&lt;=$B$140,AD8&gt;$C$140),Heat_map!AD8,0)</f>
        <v>0</v>
      </c>
      <c r="AE145">
        <f>IF(AND(AE8&lt;=$B$140,AE8&gt;$C$140),Heat_map!AE8,0)</f>
        <v>0</v>
      </c>
      <c r="AF145">
        <f>IF(AND(AF8&lt;=$B$140,AF8&gt;$C$140),Heat_map!AF8,0)</f>
        <v>0</v>
      </c>
    </row>
    <row r="146" spans="1:32" x14ac:dyDescent="0.2">
      <c r="A146" s="29">
        <f t="shared" si="73"/>
        <v>42.5</v>
      </c>
      <c r="B146">
        <f>IF(AND(B9&lt;=$B$140,B9&gt;$C$140),Heat_map!B9,0)</f>
        <v>0</v>
      </c>
      <c r="C146">
        <f>IF(AND(C9&lt;=$B$140,C9&gt;$C$140),Heat_map!C9,0)</f>
        <v>0</v>
      </c>
      <c r="D146">
        <f>IF(AND(D9&lt;=$B$140,D9&gt;$C$140),Heat_map!D9,0)</f>
        <v>0</v>
      </c>
      <c r="E146">
        <f>IF(AND(E9&lt;=$B$140,E9&gt;$C$140),Heat_map!E9,0)</f>
        <v>0</v>
      </c>
      <c r="F146">
        <f>IF(AND(F9&lt;=$B$140,F9&gt;$C$140),Heat_map!F9,0)</f>
        <v>0</v>
      </c>
      <c r="G146">
        <f>IF(AND(G9&lt;=$B$140,G9&gt;$C$140),Heat_map!G9,0)</f>
        <v>0</v>
      </c>
      <c r="H146">
        <f>IF(AND(H9&lt;=$B$140,H9&gt;$C$140),Heat_map!H9,0)</f>
        <v>0</v>
      </c>
      <c r="I146">
        <f>IF(AND(I9&lt;=$B$140,I9&gt;$C$140),Heat_map!I9,0)</f>
        <v>0</v>
      </c>
      <c r="J146">
        <f>IF(AND(J9&lt;=$B$140,J9&gt;$C$140),Heat_map!J9,0)</f>
        <v>0</v>
      </c>
      <c r="K146">
        <f>IF(AND(K9&lt;=$B$140,K9&gt;$C$140),Heat_map!K9,0)</f>
        <v>0</v>
      </c>
      <c r="L146">
        <f>IF(AND(L9&lt;=$B$140,L9&gt;$C$140),Heat_map!L9,0)</f>
        <v>3415</v>
      </c>
      <c r="M146">
        <f>IF(AND(M9&lt;=$B$140,M9&gt;$C$140),Heat_map!M9,0)</f>
        <v>0</v>
      </c>
      <c r="N146">
        <f>IF(AND(N9&lt;=$B$140,N9&gt;$C$140),Heat_map!N9,0)</f>
        <v>0</v>
      </c>
      <c r="O146">
        <f>IF(AND(O9&lt;=$B$140,O9&gt;$C$140),Heat_map!O9,0)</f>
        <v>0</v>
      </c>
      <c r="P146">
        <f>IF(AND(P9&lt;=$B$140,P9&gt;$C$140),Heat_map!P9,0)</f>
        <v>0</v>
      </c>
      <c r="Q146">
        <f>IF(AND(Q9&lt;=$B$140,Q9&gt;$C$140),Heat_map!Q9,0)</f>
        <v>0</v>
      </c>
      <c r="R146">
        <f>IF(AND(R9&lt;=$B$140,R9&gt;$C$140),Heat_map!R9,0)</f>
        <v>0</v>
      </c>
      <c r="S146">
        <f>IF(AND(S9&lt;=$B$140,S9&gt;$C$140),Heat_map!S9,0)</f>
        <v>0</v>
      </c>
      <c r="T146">
        <f>IF(AND(T9&lt;=$B$140,T9&gt;$C$140),Heat_map!T9,0)</f>
        <v>0</v>
      </c>
      <c r="U146">
        <f>IF(AND(U9&lt;=$B$140,U9&gt;$C$140),Heat_map!U9,0)</f>
        <v>0</v>
      </c>
      <c r="V146">
        <f>IF(AND(V9&lt;=$B$140,V9&gt;$C$140),Heat_map!V9,0)</f>
        <v>0</v>
      </c>
      <c r="W146">
        <f>IF(AND(W9&lt;=$B$140,W9&gt;$C$140),Heat_map!W9,0)</f>
        <v>0</v>
      </c>
      <c r="X146">
        <f>IF(AND(X9&lt;=$B$140,X9&gt;$C$140),Heat_map!X9,0)</f>
        <v>0</v>
      </c>
      <c r="Y146">
        <f>IF(AND(Y9&lt;=$B$140,Y9&gt;$C$140),Heat_map!Y9,0)</f>
        <v>0</v>
      </c>
      <c r="Z146">
        <f>IF(AND(Z9&lt;=$B$140,Z9&gt;$C$140),Heat_map!Z9,0)</f>
        <v>0</v>
      </c>
      <c r="AA146">
        <f>IF(AND(AA9&lt;=$B$140,AA9&gt;$C$140),Heat_map!AA9,0)</f>
        <v>0</v>
      </c>
      <c r="AB146">
        <f>IF(AND(AB9&lt;=$B$140,AB9&gt;$C$140),Heat_map!AB9,0)</f>
        <v>0</v>
      </c>
      <c r="AC146">
        <f>IF(AND(AC9&lt;=$B$140,AC9&gt;$C$140),Heat_map!AC9,0)</f>
        <v>0</v>
      </c>
      <c r="AD146">
        <f>IF(AND(AD9&lt;=$B$140,AD9&gt;$C$140),Heat_map!AD9,0)</f>
        <v>0</v>
      </c>
      <c r="AE146">
        <f>IF(AND(AE9&lt;=$B$140,AE9&gt;$C$140),Heat_map!AE9,0)</f>
        <v>0</v>
      </c>
      <c r="AF146">
        <f>IF(AND(AF9&lt;=$B$140,AF9&gt;$C$140),Heat_map!AF9,0)</f>
        <v>0</v>
      </c>
    </row>
    <row r="147" spans="1:32" x14ac:dyDescent="0.2">
      <c r="A147" s="29">
        <f t="shared" si="73"/>
        <v>47.5</v>
      </c>
      <c r="B147">
        <f>IF(AND(B10&lt;=$B$140,B10&gt;$C$140),Heat_map!B10,0)</f>
        <v>0</v>
      </c>
      <c r="C147">
        <f>IF(AND(C10&lt;=$B$140,C10&gt;$C$140),Heat_map!C10,0)</f>
        <v>0</v>
      </c>
      <c r="D147">
        <f>IF(AND(D10&lt;=$B$140,D10&gt;$C$140),Heat_map!D10,0)</f>
        <v>0</v>
      </c>
      <c r="E147">
        <f>IF(AND(E10&lt;=$B$140,E10&gt;$C$140),Heat_map!E10,0)</f>
        <v>0</v>
      </c>
      <c r="F147">
        <f>IF(AND(F10&lt;=$B$140,F10&gt;$C$140),Heat_map!F10,0)</f>
        <v>0</v>
      </c>
      <c r="G147">
        <f>IF(AND(G10&lt;=$B$140,G10&gt;$C$140),Heat_map!G10,0)</f>
        <v>0</v>
      </c>
      <c r="H147">
        <f>IF(AND(H10&lt;=$B$140,H10&gt;$C$140),Heat_map!H10,0)</f>
        <v>0</v>
      </c>
      <c r="I147">
        <f>IF(AND(I10&lt;=$B$140,I10&gt;$C$140),Heat_map!I10,0)</f>
        <v>0</v>
      </c>
      <c r="J147">
        <f>IF(AND(J10&lt;=$B$140,J10&gt;$C$140),Heat_map!J10,0)</f>
        <v>0</v>
      </c>
      <c r="K147">
        <f>IF(AND(K10&lt;=$B$140,K10&gt;$C$140),Heat_map!K10,0)</f>
        <v>0</v>
      </c>
      <c r="L147">
        <f>IF(AND(L10&lt;=$B$140,L10&gt;$C$140),Heat_map!L10,0)</f>
        <v>0</v>
      </c>
      <c r="M147">
        <f>IF(AND(M10&lt;=$B$140,M10&gt;$C$140),Heat_map!M10,0)</f>
        <v>0</v>
      </c>
      <c r="N147">
        <f>IF(AND(N10&lt;=$B$140,N10&gt;$C$140),Heat_map!N10,0)</f>
        <v>0</v>
      </c>
      <c r="O147">
        <f>IF(AND(O10&lt;=$B$140,O10&gt;$C$140),Heat_map!O10,0)</f>
        <v>0</v>
      </c>
      <c r="P147">
        <f>IF(AND(P10&lt;=$B$140,P10&gt;$C$140),Heat_map!P10,0)</f>
        <v>0</v>
      </c>
      <c r="Q147">
        <f>IF(AND(Q10&lt;=$B$140,Q10&gt;$C$140),Heat_map!Q10,0)</f>
        <v>0</v>
      </c>
      <c r="R147">
        <f>IF(AND(R10&lt;=$B$140,R10&gt;$C$140),Heat_map!R10,0)</f>
        <v>0</v>
      </c>
      <c r="S147">
        <f>IF(AND(S10&lt;=$B$140,S10&gt;$C$140),Heat_map!S10,0)</f>
        <v>0</v>
      </c>
      <c r="T147">
        <f>IF(AND(T10&lt;=$B$140,T10&gt;$C$140),Heat_map!T10,0)</f>
        <v>0</v>
      </c>
      <c r="U147">
        <f>IF(AND(U10&lt;=$B$140,U10&gt;$C$140),Heat_map!U10,0)</f>
        <v>0</v>
      </c>
      <c r="V147">
        <f>IF(AND(V10&lt;=$B$140,V10&gt;$C$140),Heat_map!V10,0)</f>
        <v>0</v>
      </c>
      <c r="W147">
        <f>IF(AND(W10&lt;=$B$140,W10&gt;$C$140),Heat_map!W10,0)</f>
        <v>0</v>
      </c>
      <c r="X147">
        <f>IF(AND(X10&lt;=$B$140,X10&gt;$C$140),Heat_map!X10,0)</f>
        <v>0</v>
      </c>
      <c r="Y147">
        <f>IF(AND(Y10&lt;=$B$140,Y10&gt;$C$140),Heat_map!Y10,0)</f>
        <v>0</v>
      </c>
      <c r="Z147">
        <f>IF(AND(Z10&lt;=$B$140,Z10&gt;$C$140),Heat_map!Z10,0)</f>
        <v>0</v>
      </c>
      <c r="AA147">
        <f>IF(AND(AA10&lt;=$B$140,AA10&gt;$C$140),Heat_map!AA10,0)</f>
        <v>0</v>
      </c>
      <c r="AB147">
        <f>IF(AND(AB10&lt;=$B$140,AB10&gt;$C$140),Heat_map!AB10,0)</f>
        <v>0</v>
      </c>
      <c r="AC147">
        <f>IF(AND(AC10&lt;=$B$140,AC10&gt;$C$140),Heat_map!AC10,0)</f>
        <v>0</v>
      </c>
      <c r="AD147">
        <f>IF(AND(AD10&lt;=$B$140,AD10&gt;$C$140),Heat_map!AD10,0)</f>
        <v>0</v>
      </c>
      <c r="AE147">
        <f>IF(AND(AE10&lt;=$B$140,AE10&gt;$C$140),Heat_map!AE10,0)</f>
        <v>0</v>
      </c>
      <c r="AF147">
        <f>IF(AND(AF10&lt;=$B$140,AF10&gt;$C$140),Heat_map!AF10,0)</f>
        <v>0</v>
      </c>
    </row>
    <row r="148" spans="1:32" x14ac:dyDescent="0.2">
      <c r="A148" s="29">
        <f t="shared" si="73"/>
        <v>52.5</v>
      </c>
      <c r="B148">
        <f>IF(AND(B11&lt;=$B$140,B11&gt;$C$140),Heat_map!B11,0)</f>
        <v>0</v>
      </c>
      <c r="C148">
        <f>IF(AND(C11&lt;=$B$140,C11&gt;$C$140),Heat_map!C11,0)</f>
        <v>0</v>
      </c>
      <c r="D148">
        <f>IF(AND(D11&lt;=$B$140,D11&gt;$C$140),Heat_map!D11,0)</f>
        <v>0</v>
      </c>
      <c r="E148">
        <f>IF(AND(E11&lt;=$B$140,E11&gt;$C$140),Heat_map!E11,0)</f>
        <v>0</v>
      </c>
      <c r="F148">
        <f>IF(AND(F11&lt;=$B$140,F11&gt;$C$140),Heat_map!F11,0)</f>
        <v>0</v>
      </c>
      <c r="G148">
        <f>IF(AND(G11&lt;=$B$140,G11&gt;$C$140),Heat_map!G11,0)</f>
        <v>0</v>
      </c>
      <c r="H148">
        <f>IF(AND(H11&lt;=$B$140,H11&gt;$C$140),Heat_map!H11,0)</f>
        <v>0</v>
      </c>
      <c r="I148">
        <f>IF(AND(I11&lt;=$B$140,I11&gt;$C$140),Heat_map!I11,0)</f>
        <v>0</v>
      </c>
      <c r="J148">
        <f>IF(AND(J11&lt;=$B$140,J11&gt;$C$140),Heat_map!J11,0)</f>
        <v>0</v>
      </c>
      <c r="K148">
        <f>IF(AND(K11&lt;=$B$140,K11&gt;$C$140),Heat_map!K11,0)</f>
        <v>0</v>
      </c>
      <c r="L148">
        <f>IF(AND(L11&lt;=$B$140,L11&gt;$C$140),Heat_map!L11,0)</f>
        <v>0</v>
      </c>
      <c r="M148">
        <f>IF(AND(M11&lt;=$B$140,M11&gt;$C$140),Heat_map!M11,0)</f>
        <v>0</v>
      </c>
      <c r="N148">
        <f>IF(AND(N11&lt;=$B$140,N11&gt;$C$140),Heat_map!N11,0)</f>
        <v>0</v>
      </c>
      <c r="O148">
        <f>IF(AND(O11&lt;=$B$140,O11&gt;$C$140),Heat_map!O11,0)</f>
        <v>0</v>
      </c>
      <c r="P148">
        <f>IF(AND(P11&lt;=$B$140,P11&gt;$C$140),Heat_map!P11,0)</f>
        <v>0</v>
      </c>
      <c r="Q148">
        <f>IF(AND(Q11&lt;=$B$140,Q11&gt;$C$140),Heat_map!Q11,0)</f>
        <v>0</v>
      </c>
      <c r="R148">
        <f>IF(AND(R11&lt;=$B$140,R11&gt;$C$140),Heat_map!R11,0)</f>
        <v>0</v>
      </c>
      <c r="S148">
        <f>IF(AND(S11&lt;=$B$140,S11&gt;$C$140),Heat_map!S11,0)</f>
        <v>0</v>
      </c>
      <c r="T148">
        <f>IF(AND(T11&lt;=$B$140,T11&gt;$C$140),Heat_map!T11,0)</f>
        <v>0</v>
      </c>
      <c r="U148">
        <f>IF(AND(U11&lt;=$B$140,U11&gt;$C$140),Heat_map!U11,0)</f>
        <v>0</v>
      </c>
      <c r="V148">
        <f>IF(AND(V11&lt;=$B$140,V11&gt;$C$140),Heat_map!V11,0)</f>
        <v>0</v>
      </c>
      <c r="W148">
        <f>IF(AND(W11&lt;=$B$140,W11&gt;$C$140),Heat_map!W11,0)</f>
        <v>0</v>
      </c>
      <c r="X148">
        <f>IF(AND(X11&lt;=$B$140,X11&gt;$C$140),Heat_map!X11,0)</f>
        <v>0</v>
      </c>
      <c r="Y148">
        <f>IF(AND(Y11&lt;=$B$140,Y11&gt;$C$140),Heat_map!Y11,0)</f>
        <v>0</v>
      </c>
      <c r="Z148">
        <f>IF(AND(Z11&lt;=$B$140,Z11&gt;$C$140),Heat_map!Z11,0)</f>
        <v>0</v>
      </c>
      <c r="AA148">
        <f>IF(AND(AA11&lt;=$B$140,AA11&gt;$C$140),Heat_map!AA11,0)</f>
        <v>0</v>
      </c>
      <c r="AB148">
        <f>IF(AND(AB11&lt;=$B$140,AB11&gt;$C$140),Heat_map!AB11,0)</f>
        <v>0</v>
      </c>
      <c r="AC148">
        <f>IF(AND(AC11&lt;=$B$140,AC11&gt;$C$140),Heat_map!AC11,0)</f>
        <v>0</v>
      </c>
      <c r="AD148">
        <f>IF(AND(AD11&lt;=$B$140,AD11&gt;$C$140),Heat_map!AD11,0)</f>
        <v>0</v>
      </c>
      <c r="AE148">
        <f>IF(AND(AE11&lt;=$B$140,AE11&gt;$C$140),Heat_map!AE11,0)</f>
        <v>0</v>
      </c>
      <c r="AF148">
        <f>IF(AND(AF11&lt;=$B$140,AF11&gt;$C$140),Heat_map!AF11,0)</f>
        <v>0</v>
      </c>
    </row>
    <row r="149" spans="1:32" x14ac:dyDescent="0.2">
      <c r="A149" s="29">
        <f t="shared" si="73"/>
        <v>57.5</v>
      </c>
      <c r="B149">
        <f>IF(AND(B12&lt;=$B$140,B12&gt;$C$140),Heat_map!B12,0)</f>
        <v>0</v>
      </c>
      <c r="C149">
        <f>IF(AND(C12&lt;=$B$140,C12&gt;$C$140),Heat_map!C12,0)</f>
        <v>0</v>
      </c>
      <c r="D149">
        <f>IF(AND(D12&lt;=$B$140,D12&gt;$C$140),Heat_map!D12,0)</f>
        <v>0</v>
      </c>
      <c r="E149">
        <f>IF(AND(E12&lt;=$B$140,E12&gt;$C$140),Heat_map!E12,0)</f>
        <v>0</v>
      </c>
      <c r="F149">
        <f>IF(AND(F12&lt;=$B$140,F12&gt;$C$140),Heat_map!F12,0)</f>
        <v>0</v>
      </c>
      <c r="G149">
        <f>IF(AND(G12&lt;=$B$140,G12&gt;$C$140),Heat_map!G12,0)</f>
        <v>0</v>
      </c>
      <c r="H149">
        <f>IF(AND(H12&lt;=$B$140,H12&gt;$C$140),Heat_map!H12,0)</f>
        <v>0</v>
      </c>
      <c r="I149">
        <f>IF(AND(I12&lt;=$B$140,I12&gt;$C$140),Heat_map!I12,0)</f>
        <v>0</v>
      </c>
      <c r="J149">
        <f>IF(AND(J12&lt;=$B$140,J12&gt;$C$140),Heat_map!J12,0)</f>
        <v>0</v>
      </c>
      <c r="K149">
        <f>IF(AND(K12&lt;=$B$140,K12&gt;$C$140),Heat_map!K12,0)</f>
        <v>0</v>
      </c>
      <c r="L149">
        <f>IF(AND(L12&lt;=$B$140,L12&gt;$C$140),Heat_map!L12,0)</f>
        <v>0</v>
      </c>
      <c r="M149">
        <f>IF(AND(M12&lt;=$B$140,M12&gt;$C$140),Heat_map!M12,0)</f>
        <v>0</v>
      </c>
      <c r="N149">
        <f>IF(AND(N12&lt;=$B$140,N12&gt;$C$140),Heat_map!N12,0)</f>
        <v>0</v>
      </c>
      <c r="O149">
        <f>IF(AND(O12&lt;=$B$140,O12&gt;$C$140),Heat_map!O12,0)</f>
        <v>0</v>
      </c>
      <c r="P149">
        <f>IF(AND(P12&lt;=$B$140,P12&gt;$C$140),Heat_map!P12,0)</f>
        <v>0</v>
      </c>
      <c r="Q149">
        <f>IF(AND(Q12&lt;=$B$140,Q12&gt;$C$140),Heat_map!Q12,0)</f>
        <v>0</v>
      </c>
      <c r="R149">
        <f>IF(AND(R12&lt;=$B$140,R12&gt;$C$140),Heat_map!R12,0)</f>
        <v>0</v>
      </c>
      <c r="S149">
        <f>IF(AND(S12&lt;=$B$140,S12&gt;$C$140),Heat_map!S12,0)</f>
        <v>0</v>
      </c>
      <c r="T149">
        <f>IF(AND(T12&lt;=$B$140,T12&gt;$C$140),Heat_map!T12,0)</f>
        <v>0</v>
      </c>
      <c r="U149">
        <f>IF(AND(U12&lt;=$B$140,U12&gt;$C$140),Heat_map!U12,0)</f>
        <v>0</v>
      </c>
      <c r="V149">
        <f>IF(AND(V12&lt;=$B$140,V12&gt;$C$140),Heat_map!V12,0)</f>
        <v>0</v>
      </c>
      <c r="W149">
        <f>IF(AND(W12&lt;=$B$140,W12&gt;$C$140),Heat_map!W12,0)</f>
        <v>0</v>
      </c>
      <c r="X149">
        <f>IF(AND(X12&lt;=$B$140,X12&gt;$C$140),Heat_map!X12,0)</f>
        <v>0</v>
      </c>
      <c r="Y149">
        <f>IF(AND(Y12&lt;=$B$140,Y12&gt;$C$140),Heat_map!Y12,0)</f>
        <v>0</v>
      </c>
      <c r="Z149">
        <f>IF(AND(Z12&lt;=$B$140,Z12&gt;$C$140),Heat_map!Z12,0)</f>
        <v>0</v>
      </c>
      <c r="AA149">
        <f>IF(AND(AA12&lt;=$B$140,AA12&gt;$C$140),Heat_map!AA12,0)</f>
        <v>0</v>
      </c>
      <c r="AB149">
        <f>IF(AND(AB12&lt;=$B$140,AB12&gt;$C$140),Heat_map!AB12,0)</f>
        <v>0</v>
      </c>
      <c r="AC149">
        <f>IF(AND(AC12&lt;=$B$140,AC12&gt;$C$140),Heat_map!AC12,0)</f>
        <v>0</v>
      </c>
      <c r="AD149">
        <f>IF(AND(AD12&lt;=$B$140,AD12&gt;$C$140),Heat_map!AD12,0)</f>
        <v>0</v>
      </c>
      <c r="AE149">
        <f>IF(AND(AE12&lt;=$B$140,AE12&gt;$C$140),Heat_map!AE12,0)</f>
        <v>0</v>
      </c>
      <c r="AF149">
        <f>IF(AND(AF12&lt;=$B$140,AF12&gt;$C$140),Heat_map!AF12,0)</f>
        <v>0</v>
      </c>
    </row>
    <row r="150" spans="1:32" x14ac:dyDescent="0.2">
      <c r="A150" s="29">
        <f t="shared" si="73"/>
        <v>62.5</v>
      </c>
      <c r="B150">
        <f>IF(AND(B13&lt;=$B$140,B13&gt;$C$140),Heat_map!B13,0)</f>
        <v>0</v>
      </c>
      <c r="C150">
        <f>IF(AND(C13&lt;=$B$140,C13&gt;$C$140),Heat_map!C13,0)</f>
        <v>0</v>
      </c>
      <c r="D150">
        <f>IF(AND(D13&lt;=$B$140,D13&gt;$C$140),Heat_map!D13,0)</f>
        <v>0</v>
      </c>
      <c r="E150">
        <f>IF(AND(E13&lt;=$B$140,E13&gt;$C$140),Heat_map!E13,0)</f>
        <v>0</v>
      </c>
      <c r="F150">
        <f>IF(AND(F13&lt;=$B$140,F13&gt;$C$140),Heat_map!F13,0)</f>
        <v>0</v>
      </c>
      <c r="G150">
        <f>IF(AND(G13&lt;=$B$140,G13&gt;$C$140),Heat_map!G13,0)</f>
        <v>0</v>
      </c>
      <c r="H150">
        <f>IF(AND(H13&lt;=$B$140,H13&gt;$C$140),Heat_map!H13,0)</f>
        <v>0</v>
      </c>
      <c r="I150">
        <f>IF(AND(I13&lt;=$B$140,I13&gt;$C$140),Heat_map!I13,0)</f>
        <v>0</v>
      </c>
      <c r="J150">
        <f>IF(AND(J13&lt;=$B$140,J13&gt;$C$140),Heat_map!J13,0)</f>
        <v>0</v>
      </c>
      <c r="K150">
        <f>IF(AND(K13&lt;=$B$140,K13&gt;$C$140),Heat_map!K13,0)</f>
        <v>0</v>
      </c>
      <c r="L150">
        <f>IF(AND(L13&lt;=$B$140,L13&gt;$C$140),Heat_map!L13,0)</f>
        <v>0</v>
      </c>
      <c r="M150">
        <f>IF(AND(M13&lt;=$B$140,M13&gt;$C$140),Heat_map!M13,0)</f>
        <v>0</v>
      </c>
      <c r="N150">
        <f>IF(AND(N13&lt;=$B$140,N13&gt;$C$140),Heat_map!N13,0)</f>
        <v>0</v>
      </c>
      <c r="O150">
        <f>IF(AND(O13&lt;=$B$140,O13&gt;$C$140),Heat_map!O13,0)</f>
        <v>0</v>
      </c>
      <c r="P150">
        <f>IF(AND(P13&lt;=$B$140,P13&gt;$C$140),Heat_map!P13,0)</f>
        <v>0</v>
      </c>
      <c r="Q150">
        <f>IF(AND(Q13&lt;=$B$140,Q13&gt;$C$140),Heat_map!Q13,0)</f>
        <v>0</v>
      </c>
      <c r="R150">
        <f>IF(AND(R13&lt;=$B$140,R13&gt;$C$140),Heat_map!R13,0)</f>
        <v>0</v>
      </c>
      <c r="S150">
        <f>IF(AND(S13&lt;=$B$140,S13&gt;$C$140),Heat_map!S13,0)</f>
        <v>0</v>
      </c>
      <c r="T150">
        <f>IF(AND(T13&lt;=$B$140,T13&gt;$C$140),Heat_map!T13,0)</f>
        <v>0</v>
      </c>
      <c r="U150">
        <f>IF(AND(U13&lt;=$B$140,U13&gt;$C$140),Heat_map!U13,0)</f>
        <v>0</v>
      </c>
      <c r="V150">
        <f>IF(AND(V13&lt;=$B$140,V13&gt;$C$140),Heat_map!V13,0)</f>
        <v>0</v>
      </c>
      <c r="W150">
        <f>IF(AND(W13&lt;=$B$140,W13&gt;$C$140),Heat_map!W13,0)</f>
        <v>0</v>
      </c>
      <c r="X150">
        <f>IF(AND(X13&lt;=$B$140,X13&gt;$C$140),Heat_map!X13,0)</f>
        <v>0</v>
      </c>
      <c r="Y150">
        <f>IF(AND(Y13&lt;=$B$140,Y13&gt;$C$140),Heat_map!Y13,0)</f>
        <v>0</v>
      </c>
      <c r="Z150">
        <f>IF(AND(Z13&lt;=$B$140,Z13&gt;$C$140),Heat_map!Z13,0)</f>
        <v>0</v>
      </c>
      <c r="AA150">
        <f>IF(AND(AA13&lt;=$B$140,AA13&gt;$C$140),Heat_map!AA13,0)</f>
        <v>0</v>
      </c>
      <c r="AB150">
        <f>IF(AND(AB13&lt;=$B$140,AB13&gt;$C$140),Heat_map!AB13,0)</f>
        <v>0</v>
      </c>
      <c r="AC150">
        <f>IF(AND(AC13&lt;=$B$140,AC13&gt;$C$140),Heat_map!AC13,0)</f>
        <v>0</v>
      </c>
      <c r="AD150">
        <f>IF(AND(AD13&lt;=$B$140,AD13&gt;$C$140),Heat_map!AD13,0)</f>
        <v>0</v>
      </c>
      <c r="AE150">
        <f>IF(AND(AE13&lt;=$B$140,AE13&gt;$C$140),Heat_map!AE13,0)</f>
        <v>0</v>
      </c>
      <c r="AF150">
        <f>IF(AND(AF13&lt;=$B$140,AF13&gt;$C$140),Heat_map!AF13,0)</f>
        <v>0</v>
      </c>
    </row>
    <row r="151" spans="1:32" x14ac:dyDescent="0.2">
      <c r="A151" s="29">
        <f t="shared" si="73"/>
        <v>65.5</v>
      </c>
      <c r="B151">
        <f>IF(AND(B14&lt;=$B$140,B14&gt;$C$140),Heat_map!B14,0)</f>
        <v>0</v>
      </c>
      <c r="C151">
        <f>IF(AND(C14&lt;=$B$140,C14&gt;$C$140),Heat_map!C14,0)</f>
        <v>0</v>
      </c>
      <c r="D151">
        <f>IF(AND(D14&lt;=$B$140,D14&gt;$C$140),Heat_map!D14,0)</f>
        <v>0</v>
      </c>
      <c r="E151">
        <f>IF(AND(E14&lt;=$B$140,E14&gt;$C$140),Heat_map!E14,0)</f>
        <v>0</v>
      </c>
      <c r="F151">
        <f>IF(AND(F14&lt;=$B$140,F14&gt;$C$140),Heat_map!F14,0)</f>
        <v>0</v>
      </c>
      <c r="G151">
        <f>IF(AND(G14&lt;=$B$140,G14&gt;$C$140),Heat_map!G14,0)</f>
        <v>0</v>
      </c>
      <c r="H151">
        <f>IF(AND(H14&lt;=$B$140,H14&gt;$C$140),Heat_map!H14,0)</f>
        <v>0</v>
      </c>
      <c r="I151">
        <f>IF(AND(I14&lt;=$B$140,I14&gt;$C$140),Heat_map!I14,0)</f>
        <v>0</v>
      </c>
      <c r="J151">
        <f>IF(AND(J14&lt;=$B$140,J14&gt;$C$140),Heat_map!J14,0)</f>
        <v>0</v>
      </c>
      <c r="K151">
        <f>IF(AND(K14&lt;=$B$140,K14&gt;$C$140),Heat_map!K14,0)</f>
        <v>0</v>
      </c>
      <c r="L151">
        <f>IF(AND(L14&lt;=$B$140,L14&gt;$C$140),Heat_map!L14,0)</f>
        <v>0</v>
      </c>
      <c r="M151">
        <f>IF(AND(M14&lt;=$B$140,M14&gt;$C$140),Heat_map!M14,0)</f>
        <v>0</v>
      </c>
      <c r="N151">
        <f>IF(AND(N14&lt;=$B$140,N14&gt;$C$140),Heat_map!N14,0)</f>
        <v>0</v>
      </c>
      <c r="O151">
        <f>IF(AND(O14&lt;=$B$140,O14&gt;$C$140),Heat_map!O14,0)</f>
        <v>0</v>
      </c>
      <c r="P151">
        <f>IF(AND(P14&lt;=$B$140,P14&gt;$C$140),Heat_map!P14,0)</f>
        <v>0</v>
      </c>
      <c r="Q151">
        <f>IF(AND(Q14&lt;=$B$140,Q14&gt;$C$140),Heat_map!Q14,0)</f>
        <v>0</v>
      </c>
      <c r="R151">
        <f>IF(AND(R14&lt;=$B$140,R14&gt;$C$140),Heat_map!R14,0)</f>
        <v>0</v>
      </c>
      <c r="S151">
        <f>IF(AND(S14&lt;=$B$140,S14&gt;$C$140),Heat_map!S14,0)</f>
        <v>0</v>
      </c>
      <c r="T151">
        <f>IF(AND(T14&lt;=$B$140,T14&gt;$C$140),Heat_map!T14,0)</f>
        <v>0</v>
      </c>
      <c r="U151">
        <f>IF(AND(U14&lt;=$B$140,U14&gt;$C$140),Heat_map!U14,0)</f>
        <v>0</v>
      </c>
      <c r="V151">
        <f>IF(AND(V14&lt;=$B$140,V14&gt;$C$140),Heat_map!V14,0)</f>
        <v>0</v>
      </c>
      <c r="W151">
        <f>IF(AND(W14&lt;=$B$140,W14&gt;$C$140),Heat_map!W14,0)</f>
        <v>0</v>
      </c>
      <c r="X151">
        <f>IF(AND(X14&lt;=$B$140,X14&gt;$C$140),Heat_map!X14,0)</f>
        <v>0</v>
      </c>
      <c r="Y151">
        <f>IF(AND(Y14&lt;=$B$140,Y14&gt;$C$140),Heat_map!Y14,0)</f>
        <v>0</v>
      </c>
      <c r="Z151">
        <f>IF(AND(Z14&lt;=$B$140,Z14&gt;$C$140),Heat_map!Z14,0)</f>
        <v>0</v>
      </c>
      <c r="AA151">
        <f>IF(AND(AA14&lt;=$B$140,AA14&gt;$C$140),Heat_map!AA14,0)</f>
        <v>0</v>
      </c>
      <c r="AB151">
        <f>IF(AND(AB14&lt;=$B$140,AB14&gt;$C$140),Heat_map!AB14,0)</f>
        <v>0</v>
      </c>
      <c r="AC151">
        <f>IF(AND(AC14&lt;=$B$140,AC14&gt;$C$140),Heat_map!AC14,0)</f>
        <v>0</v>
      </c>
      <c r="AD151">
        <f>IF(AND(AD14&lt;=$B$140,AD14&gt;$C$140),Heat_map!AD14,0)</f>
        <v>0</v>
      </c>
      <c r="AE151">
        <f>IF(AND(AE14&lt;=$B$140,AE14&gt;$C$140),Heat_map!AE14,0)</f>
        <v>0</v>
      </c>
      <c r="AF151">
        <f>IF(AND(AF14&lt;=$B$140,AF14&gt;$C$140),Heat_map!AF14,0)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F1B1-196D-7E40-8BDE-388B11C4435A}">
  <dimension ref="A1:H94"/>
  <sheetViews>
    <sheetView workbookViewId="0">
      <selection activeCell="J16" sqref="J16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1956</v>
      </c>
      <c r="B2">
        <v>2500</v>
      </c>
      <c r="C2">
        <v>0.04</v>
      </c>
      <c r="D2">
        <v>2.5000000000000001E-2</v>
      </c>
      <c r="E2">
        <v>40</v>
      </c>
      <c r="F2">
        <v>40</v>
      </c>
      <c r="G2">
        <v>40</v>
      </c>
      <c r="H2">
        <v>30</v>
      </c>
    </row>
    <row r="3" spans="1:8" x14ac:dyDescent="0.2">
      <c r="A3">
        <v>1956</v>
      </c>
      <c r="B3">
        <v>7500</v>
      </c>
      <c r="C3">
        <v>0.04</v>
      </c>
      <c r="D3">
        <v>2.5000000000000001E-2</v>
      </c>
      <c r="E3">
        <v>140</v>
      </c>
      <c r="F3">
        <v>130</v>
      </c>
      <c r="G3">
        <v>140</v>
      </c>
      <c r="H3">
        <v>120</v>
      </c>
    </row>
    <row r="4" spans="1:8" x14ac:dyDescent="0.2">
      <c r="A4">
        <v>1956</v>
      </c>
      <c r="B4">
        <v>12500</v>
      </c>
      <c r="C4">
        <v>0.04</v>
      </c>
      <c r="D4">
        <v>2.5000000000000001E-2</v>
      </c>
      <c r="E4">
        <v>240</v>
      </c>
      <c r="F4">
        <v>230</v>
      </c>
      <c r="G4">
        <v>240</v>
      </c>
      <c r="H4">
        <v>220</v>
      </c>
    </row>
    <row r="5" spans="1:8" x14ac:dyDescent="0.2">
      <c r="A5">
        <v>1956</v>
      </c>
      <c r="B5">
        <v>17500</v>
      </c>
      <c r="C5">
        <v>0.04</v>
      </c>
      <c r="D5">
        <v>2.5000000000000001E-2</v>
      </c>
      <c r="E5">
        <v>340</v>
      </c>
      <c r="F5">
        <v>330</v>
      </c>
      <c r="G5">
        <v>340</v>
      </c>
      <c r="H5">
        <v>320</v>
      </c>
    </row>
    <row r="6" spans="1:8" x14ac:dyDescent="0.2">
      <c r="A6">
        <v>1956</v>
      </c>
      <c r="B6">
        <v>22500</v>
      </c>
      <c r="C6">
        <v>0.04</v>
      </c>
      <c r="D6">
        <v>2.5000000000000001E-2</v>
      </c>
      <c r="E6">
        <v>440</v>
      </c>
      <c r="F6">
        <v>420</v>
      </c>
      <c r="G6">
        <v>440</v>
      </c>
      <c r="H6">
        <v>400</v>
      </c>
    </row>
    <row r="7" spans="1:8" x14ac:dyDescent="0.2">
      <c r="A7">
        <v>1956</v>
      </c>
      <c r="B7">
        <v>27500</v>
      </c>
      <c r="C7">
        <v>0.04</v>
      </c>
      <c r="D7">
        <v>2.5000000000000001E-2</v>
      </c>
      <c r="E7">
        <v>540</v>
      </c>
      <c r="F7">
        <v>520</v>
      </c>
      <c r="G7">
        <v>540</v>
      </c>
      <c r="H7">
        <v>500</v>
      </c>
    </row>
    <row r="8" spans="1:8" x14ac:dyDescent="0.2">
      <c r="A8">
        <v>1956</v>
      </c>
      <c r="B8">
        <v>32500</v>
      </c>
      <c r="C8">
        <v>0.04</v>
      </c>
      <c r="D8">
        <v>2.5000000000000001E-2</v>
      </c>
      <c r="E8">
        <v>640</v>
      </c>
      <c r="F8">
        <v>610</v>
      </c>
      <c r="G8">
        <v>640</v>
      </c>
      <c r="H8">
        <v>590</v>
      </c>
    </row>
    <row r="9" spans="1:8" x14ac:dyDescent="0.2">
      <c r="A9">
        <v>1956</v>
      </c>
      <c r="B9">
        <v>37500</v>
      </c>
      <c r="C9">
        <v>0.04</v>
      </c>
      <c r="D9">
        <v>2.5000000000000001E-2</v>
      </c>
      <c r="E9">
        <v>740</v>
      </c>
      <c r="F9">
        <v>710</v>
      </c>
      <c r="G9">
        <v>740</v>
      </c>
      <c r="H9">
        <v>680</v>
      </c>
    </row>
    <row r="10" spans="1:8" x14ac:dyDescent="0.2">
      <c r="A10">
        <v>1956</v>
      </c>
      <c r="B10">
        <v>42500</v>
      </c>
      <c r="C10">
        <v>0.04</v>
      </c>
      <c r="D10">
        <v>2.5000000000000001E-2</v>
      </c>
      <c r="E10">
        <v>840</v>
      </c>
      <c r="F10">
        <v>780</v>
      </c>
      <c r="G10">
        <v>840</v>
      </c>
      <c r="H10">
        <v>750</v>
      </c>
    </row>
    <row r="11" spans="1:8" x14ac:dyDescent="0.2">
      <c r="A11">
        <v>1956</v>
      </c>
      <c r="B11">
        <v>47500</v>
      </c>
      <c r="C11">
        <v>0.04</v>
      </c>
      <c r="D11">
        <v>2.5000000000000001E-2</v>
      </c>
      <c r="E11">
        <v>940</v>
      </c>
      <c r="F11">
        <v>860</v>
      </c>
      <c r="G11">
        <v>940</v>
      </c>
      <c r="H11">
        <v>830</v>
      </c>
    </row>
    <row r="12" spans="1:8" x14ac:dyDescent="0.2">
      <c r="A12">
        <v>1956</v>
      </c>
      <c r="B12">
        <v>52500</v>
      </c>
      <c r="C12">
        <v>0.04</v>
      </c>
      <c r="D12">
        <v>2.5000000000000001E-2</v>
      </c>
      <c r="E12">
        <v>1040</v>
      </c>
      <c r="F12">
        <v>940</v>
      </c>
      <c r="G12">
        <v>1040</v>
      </c>
      <c r="H12">
        <v>910</v>
      </c>
    </row>
    <row r="13" spans="1:8" x14ac:dyDescent="0.2">
      <c r="A13">
        <v>1956</v>
      </c>
      <c r="B13">
        <v>57500</v>
      </c>
      <c r="C13">
        <v>0.04</v>
      </c>
      <c r="D13">
        <v>2.5000000000000001E-2</v>
      </c>
      <c r="E13">
        <v>1140</v>
      </c>
      <c r="F13">
        <v>1010</v>
      </c>
      <c r="G13">
        <v>1140</v>
      </c>
      <c r="H13">
        <v>980</v>
      </c>
    </row>
    <row r="14" spans="1:8" x14ac:dyDescent="0.2">
      <c r="A14">
        <v>1956</v>
      </c>
      <c r="B14">
        <v>62500</v>
      </c>
      <c r="C14">
        <v>0.04</v>
      </c>
      <c r="D14">
        <v>2.5000000000000001E-2</v>
      </c>
      <c r="E14">
        <v>1190</v>
      </c>
      <c r="F14">
        <v>1060</v>
      </c>
      <c r="G14">
        <v>1190</v>
      </c>
      <c r="H14">
        <v>1030</v>
      </c>
    </row>
    <row r="15" spans="1:8" x14ac:dyDescent="0.2">
      <c r="A15">
        <v>1956</v>
      </c>
      <c r="B15">
        <v>67500</v>
      </c>
      <c r="C15">
        <v>0.04</v>
      </c>
      <c r="D15">
        <v>2.5000000000000001E-2</v>
      </c>
      <c r="E15">
        <v>1220</v>
      </c>
      <c r="F15">
        <v>1090</v>
      </c>
      <c r="G15">
        <v>1220</v>
      </c>
      <c r="H15">
        <v>1060</v>
      </c>
    </row>
    <row r="16" spans="1:8" x14ac:dyDescent="0.2">
      <c r="A16">
        <v>1956</v>
      </c>
      <c r="B16">
        <v>72500</v>
      </c>
      <c r="C16">
        <v>0.04</v>
      </c>
      <c r="D16">
        <v>2.5000000000000001E-2</v>
      </c>
      <c r="E16">
        <v>1250</v>
      </c>
      <c r="F16">
        <v>1120</v>
      </c>
      <c r="G16">
        <v>1250</v>
      </c>
      <c r="H16">
        <v>1090</v>
      </c>
    </row>
    <row r="17" spans="1:8" x14ac:dyDescent="0.2">
      <c r="A17">
        <v>1956</v>
      </c>
      <c r="B17">
        <v>77500</v>
      </c>
      <c r="C17">
        <v>0.04</v>
      </c>
      <c r="D17">
        <v>2.5000000000000001E-2</v>
      </c>
      <c r="E17">
        <v>1280</v>
      </c>
      <c r="F17">
        <v>1150</v>
      </c>
      <c r="G17">
        <v>1280</v>
      </c>
      <c r="H17">
        <v>1120</v>
      </c>
    </row>
    <row r="18" spans="1:8" x14ac:dyDescent="0.2">
      <c r="A18">
        <v>1956</v>
      </c>
      <c r="B18">
        <v>82500</v>
      </c>
      <c r="C18">
        <v>0.04</v>
      </c>
      <c r="D18">
        <v>2.5000000000000001E-2</v>
      </c>
      <c r="E18">
        <v>1310</v>
      </c>
      <c r="F18">
        <v>1180</v>
      </c>
      <c r="G18">
        <v>1310</v>
      </c>
      <c r="H18">
        <v>1150</v>
      </c>
    </row>
    <row r="19" spans="1:8" x14ac:dyDescent="0.2">
      <c r="A19">
        <v>1956</v>
      </c>
      <c r="B19">
        <v>87500</v>
      </c>
      <c r="C19">
        <v>0.04</v>
      </c>
      <c r="D19">
        <v>2.5000000000000001E-2</v>
      </c>
      <c r="E19">
        <v>1340</v>
      </c>
      <c r="F19">
        <v>1210</v>
      </c>
      <c r="G19">
        <v>1340</v>
      </c>
      <c r="H19">
        <v>1180</v>
      </c>
    </row>
    <row r="20" spans="1:8" x14ac:dyDescent="0.2">
      <c r="A20">
        <v>1956</v>
      </c>
      <c r="B20">
        <v>92500</v>
      </c>
      <c r="C20">
        <v>0.04</v>
      </c>
      <c r="D20">
        <v>2.5000000000000001E-2</v>
      </c>
      <c r="E20">
        <v>1370</v>
      </c>
      <c r="F20">
        <v>1240</v>
      </c>
      <c r="G20">
        <v>1370</v>
      </c>
      <c r="H20">
        <v>1210</v>
      </c>
    </row>
    <row r="21" spans="1:8" x14ac:dyDescent="0.2">
      <c r="A21">
        <v>1956</v>
      </c>
      <c r="B21">
        <v>97500</v>
      </c>
      <c r="C21">
        <v>0.04</v>
      </c>
      <c r="D21">
        <v>2.5000000000000001E-2</v>
      </c>
      <c r="E21">
        <v>1400</v>
      </c>
      <c r="F21">
        <v>1270</v>
      </c>
      <c r="G21">
        <v>1400</v>
      </c>
      <c r="H21">
        <v>1240</v>
      </c>
    </row>
    <row r="22" spans="1:8" x14ac:dyDescent="0.2">
      <c r="A22">
        <v>1956</v>
      </c>
      <c r="B22">
        <v>102500</v>
      </c>
      <c r="C22">
        <v>0.04</v>
      </c>
      <c r="D22">
        <v>2.5000000000000001E-2</v>
      </c>
      <c r="E22">
        <v>1430</v>
      </c>
      <c r="F22">
        <v>1300</v>
      </c>
      <c r="G22">
        <v>1430</v>
      </c>
      <c r="H22">
        <v>1270</v>
      </c>
    </row>
    <row r="23" spans="1:8" x14ac:dyDescent="0.2">
      <c r="A23">
        <v>1956</v>
      </c>
      <c r="B23">
        <v>107500</v>
      </c>
      <c r="C23">
        <v>0.04</v>
      </c>
      <c r="D23">
        <v>2.5000000000000001E-2</v>
      </c>
      <c r="E23">
        <v>1460</v>
      </c>
      <c r="F23">
        <v>1330</v>
      </c>
      <c r="G23">
        <v>1460</v>
      </c>
      <c r="H23">
        <v>1300</v>
      </c>
    </row>
    <row r="24" spans="1:8" x14ac:dyDescent="0.2">
      <c r="A24">
        <v>1956</v>
      </c>
      <c r="B24">
        <v>112500</v>
      </c>
      <c r="C24">
        <v>0.04</v>
      </c>
      <c r="D24">
        <v>2.5000000000000001E-2</v>
      </c>
      <c r="E24">
        <v>1490</v>
      </c>
      <c r="F24">
        <v>1360</v>
      </c>
      <c r="G24">
        <v>1490</v>
      </c>
      <c r="H24">
        <v>1330</v>
      </c>
    </row>
    <row r="25" spans="1:8" x14ac:dyDescent="0.2">
      <c r="A25">
        <v>1956</v>
      </c>
      <c r="B25">
        <v>117500</v>
      </c>
      <c r="C25">
        <v>0.04</v>
      </c>
      <c r="D25">
        <v>2.5000000000000001E-2</v>
      </c>
      <c r="E25">
        <v>1520</v>
      </c>
      <c r="F25">
        <v>1390</v>
      </c>
      <c r="G25">
        <v>1520</v>
      </c>
      <c r="H25">
        <v>1360</v>
      </c>
    </row>
    <row r="26" spans="1:8" x14ac:dyDescent="0.2">
      <c r="A26">
        <v>1956</v>
      </c>
      <c r="B26">
        <v>122500</v>
      </c>
      <c r="C26">
        <v>0.04</v>
      </c>
      <c r="D26">
        <v>2.5000000000000001E-2</v>
      </c>
      <c r="E26">
        <v>1550</v>
      </c>
      <c r="F26">
        <v>1420</v>
      </c>
      <c r="G26">
        <v>1550</v>
      </c>
      <c r="H26">
        <v>1390</v>
      </c>
    </row>
    <row r="27" spans="1:8" x14ac:dyDescent="0.2">
      <c r="A27">
        <v>1956</v>
      </c>
      <c r="B27">
        <v>127500</v>
      </c>
      <c r="C27">
        <v>0.04</v>
      </c>
      <c r="D27">
        <v>2.5000000000000001E-2</v>
      </c>
      <c r="E27">
        <v>1580</v>
      </c>
      <c r="F27">
        <v>1450</v>
      </c>
      <c r="G27">
        <v>1580</v>
      </c>
      <c r="H27">
        <v>1420</v>
      </c>
    </row>
    <row r="28" spans="1:8" x14ac:dyDescent="0.2">
      <c r="A28">
        <v>1956</v>
      </c>
      <c r="B28">
        <v>132500</v>
      </c>
      <c r="C28">
        <v>0.04</v>
      </c>
      <c r="D28">
        <v>2.5000000000000001E-2</v>
      </c>
      <c r="E28">
        <v>1610</v>
      </c>
      <c r="F28">
        <v>1480</v>
      </c>
      <c r="G28">
        <v>1610</v>
      </c>
      <c r="H28">
        <v>1450</v>
      </c>
    </row>
    <row r="29" spans="1:8" x14ac:dyDescent="0.2">
      <c r="A29">
        <v>1956</v>
      </c>
      <c r="B29">
        <v>137500</v>
      </c>
      <c r="C29">
        <v>0.04</v>
      </c>
      <c r="D29">
        <v>2.5000000000000001E-2</v>
      </c>
      <c r="E29">
        <v>1640</v>
      </c>
      <c r="F29">
        <v>1510</v>
      </c>
      <c r="G29">
        <v>1640</v>
      </c>
      <c r="H29">
        <v>1480</v>
      </c>
    </row>
    <row r="30" spans="1:8" x14ac:dyDescent="0.2">
      <c r="A30">
        <v>1956</v>
      </c>
      <c r="B30">
        <v>142500</v>
      </c>
      <c r="C30">
        <v>0.04</v>
      </c>
      <c r="D30">
        <v>2.5000000000000001E-2</v>
      </c>
      <c r="E30">
        <v>1670</v>
      </c>
      <c r="F30">
        <v>1540</v>
      </c>
      <c r="G30">
        <v>1670</v>
      </c>
      <c r="H30">
        <v>1510</v>
      </c>
    </row>
    <row r="31" spans="1:8" x14ac:dyDescent="0.2">
      <c r="A31">
        <v>1956</v>
      </c>
      <c r="B31">
        <v>147500</v>
      </c>
      <c r="C31">
        <v>0.04</v>
      </c>
      <c r="D31">
        <v>2.5000000000000001E-2</v>
      </c>
      <c r="E31">
        <v>1700</v>
      </c>
      <c r="F31">
        <v>1570</v>
      </c>
      <c r="G31">
        <v>1700</v>
      </c>
      <c r="H31">
        <v>1540</v>
      </c>
    </row>
    <row r="32" spans="1:8" x14ac:dyDescent="0.2">
      <c r="A32">
        <v>1956</v>
      </c>
      <c r="B32">
        <v>200000</v>
      </c>
      <c r="C32">
        <v>0.04</v>
      </c>
      <c r="D32">
        <v>2.5000000000000001E-2</v>
      </c>
      <c r="E32">
        <v>2020</v>
      </c>
      <c r="F32">
        <v>1890</v>
      </c>
      <c r="G32">
        <v>2020</v>
      </c>
      <c r="H32">
        <v>1860</v>
      </c>
    </row>
    <row r="33" spans="1:8" x14ac:dyDescent="0.2">
      <c r="A33">
        <v>1956</v>
      </c>
      <c r="B33">
        <v>2500</v>
      </c>
      <c r="C33">
        <v>0.04</v>
      </c>
      <c r="D33">
        <v>2.8000000000000001E-2</v>
      </c>
      <c r="E33">
        <v>40</v>
      </c>
      <c r="F33">
        <v>40</v>
      </c>
      <c r="G33">
        <v>40</v>
      </c>
      <c r="H33">
        <v>30</v>
      </c>
    </row>
    <row r="34" spans="1:8" x14ac:dyDescent="0.2">
      <c r="A34">
        <v>1956</v>
      </c>
      <c r="B34">
        <v>7500</v>
      </c>
      <c r="C34">
        <v>0.04</v>
      </c>
      <c r="D34">
        <v>2.8000000000000001E-2</v>
      </c>
      <c r="E34">
        <v>140</v>
      </c>
      <c r="F34">
        <v>130</v>
      </c>
      <c r="G34">
        <v>140</v>
      </c>
      <c r="H34">
        <v>120</v>
      </c>
    </row>
    <row r="35" spans="1:8" x14ac:dyDescent="0.2">
      <c r="A35">
        <v>1956</v>
      </c>
      <c r="B35">
        <v>12500</v>
      </c>
      <c r="C35">
        <v>0.04</v>
      </c>
      <c r="D35">
        <v>2.8000000000000001E-2</v>
      </c>
      <c r="E35">
        <v>240</v>
      </c>
      <c r="F35">
        <v>230</v>
      </c>
      <c r="G35">
        <v>240</v>
      </c>
      <c r="H35">
        <v>210</v>
      </c>
    </row>
    <row r="36" spans="1:8" x14ac:dyDescent="0.2">
      <c r="A36">
        <v>1956</v>
      </c>
      <c r="B36">
        <v>17500</v>
      </c>
      <c r="C36">
        <v>0.04</v>
      </c>
      <c r="D36">
        <v>2.8000000000000001E-2</v>
      </c>
      <c r="E36">
        <v>340</v>
      </c>
      <c r="F36">
        <v>330</v>
      </c>
      <c r="G36">
        <v>340</v>
      </c>
      <c r="H36">
        <v>310</v>
      </c>
    </row>
    <row r="37" spans="1:8" x14ac:dyDescent="0.2">
      <c r="A37">
        <v>1956</v>
      </c>
      <c r="B37">
        <v>22500</v>
      </c>
      <c r="C37">
        <v>0.04</v>
      </c>
      <c r="D37">
        <v>2.8000000000000001E-2</v>
      </c>
      <c r="E37">
        <v>440</v>
      </c>
      <c r="F37">
        <v>420</v>
      </c>
      <c r="G37">
        <v>440</v>
      </c>
      <c r="H37">
        <v>400</v>
      </c>
    </row>
    <row r="38" spans="1:8" x14ac:dyDescent="0.2">
      <c r="A38">
        <v>1956</v>
      </c>
      <c r="B38">
        <v>27500</v>
      </c>
      <c r="C38">
        <v>0.04</v>
      </c>
      <c r="D38">
        <v>2.8000000000000001E-2</v>
      </c>
      <c r="E38">
        <v>540</v>
      </c>
      <c r="F38">
        <v>520</v>
      </c>
      <c r="G38">
        <v>540</v>
      </c>
      <c r="H38">
        <v>490</v>
      </c>
    </row>
    <row r="39" spans="1:8" x14ac:dyDescent="0.2">
      <c r="A39">
        <v>1956</v>
      </c>
      <c r="B39">
        <v>32500</v>
      </c>
      <c r="C39">
        <v>0.04</v>
      </c>
      <c r="D39">
        <v>2.8000000000000001E-2</v>
      </c>
      <c r="E39">
        <v>640</v>
      </c>
      <c r="F39">
        <v>610</v>
      </c>
      <c r="G39">
        <v>640</v>
      </c>
      <c r="H39">
        <v>580</v>
      </c>
    </row>
    <row r="40" spans="1:8" x14ac:dyDescent="0.2">
      <c r="A40">
        <v>1956</v>
      </c>
      <c r="B40">
        <v>37500</v>
      </c>
      <c r="C40">
        <v>0.04</v>
      </c>
      <c r="D40">
        <v>2.8000000000000001E-2</v>
      </c>
      <c r="E40">
        <v>740</v>
      </c>
      <c r="F40">
        <v>710</v>
      </c>
      <c r="G40">
        <v>740</v>
      </c>
      <c r="H40">
        <v>670</v>
      </c>
    </row>
    <row r="41" spans="1:8" x14ac:dyDescent="0.2">
      <c r="A41">
        <v>1956</v>
      </c>
      <c r="B41">
        <v>42500</v>
      </c>
      <c r="C41">
        <v>0.04</v>
      </c>
      <c r="D41">
        <v>2.8000000000000001E-2</v>
      </c>
      <c r="E41">
        <v>840</v>
      </c>
      <c r="F41">
        <v>780</v>
      </c>
      <c r="G41">
        <v>840</v>
      </c>
      <c r="H41">
        <v>740</v>
      </c>
    </row>
    <row r="42" spans="1:8" x14ac:dyDescent="0.2">
      <c r="A42">
        <v>1956</v>
      </c>
      <c r="B42">
        <v>47500</v>
      </c>
      <c r="C42">
        <v>0.04</v>
      </c>
      <c r="D42">
        <v>2.8000000000000001E-2</v>
      </c>
      <c r="E42">
        <v>940</v>
      </c>
      <c r="F42">
        <v>860</v>
      </c>
      <c r="G42">
        <v>940</v>
      </c>
      <c r="H42">
        <v>820</v>
      </c>
    </row>
    <row r="43" spans="1:8" x14ac:dyDescent="0.2">
      <c r="A43">
        <v>1956</v>
      </c>
      <c r="B43">
        <v>52500</v>
      </c>
      <c r="C43">
        <v>0.04</v>
      </c>
      <c r="D43">
        <v>2.8000000000000001E-2</v>
      </c>
      <c r="E43">
        <v>1040</v>
      </c>
      <c r="F43">
        <v>940</v>
      </c>
      <c r="G43">
        <v>1040</v>
      </c>
      <c r="H43">
        <v>900</v>
      </c>
    </row>
    <row r="44" spans="1:8" x14ac:dyDescent="0.2">
      <c r="A44">
        <v>1956</v>
      </c>
      <c r="B44">
        <v>57500</v>
      </c>
      <c r="C44">
        <v>0.04</v>
      </c>
      <c r="D44">
        <v>2.8000000000000001E-2</v>
      </c>
      <c r="E44">
        <v>1140</v>
      </c>
      <c r="F44">
        <v>1010</v>
      </c>
      <c r="G44">
        <v>1140</v>
      </c>
      <c r="H44">
        <v>970</v>
      </c>
    </row>
    <row r="45" spans="1:8" x14ac:dyDescent="0.2">
      <c r="A45">
        <v>1956</v>
      </c>
      <c r="B45">
        <v>62500</v>
      </c>
      <c r="C45">
        <v>0.04</v>
      </c>
      <c r="D45">
        <v>2.8000000000000001E-2</v>
      </c>
      <c r="E45">
        <v>1190</v>
      </c>
      <c r="F45">
        <v>1060</v>
      </c>
      <c r="G45">
        <v>1190</v>
      </c>
      <c r="H45">
        <v>1020</v>
      </c>
    </row>
    <row r="46" spans="1:8" x14ac:dyDescent="0.2">
      <c r="A46">
        <v>1956</v>
      </c>
      <c r="B46">
        <v>67500</v>
      </c>
      <c r="C46">
        <v>0.04</v>
      </c>
      <c r="D46">
        <v>2.8000000000000001E-2</v>
      </c>
      <c r="E46">
        <v>1220</v>
      </c>
      <c r="F46">
        <v>1090</v>
      </c>
      <c r="G46">
        <v>1220</v>
      </c>
      <c r="H46">
        <v>1050</v>
      </c>
    </row>
    <row r="47" spans="1:8" x14ac:dyDescent="0.2">
      <c r="A47">
        <v>1956</v>
      </c>
      <c r="B47">
        <v>72500</v>
      </c>
      <c r="C47">
        <v>0.04</v>
      </c>
      <c r="D47">
        <v>2.8000000000000001E-2</v>
      </c>
      <c r="E47">
        <v>1250</v>
      </c>
      <c r="F47">
        <v>1120</v>
      </c>
      <c r="G47">
        <v>1250</v>
      </c>
      <c r="H47">
        <v>1080</v>
      </c>
    </row>
    <row r="48" spans="1:8" x14ac:dyDescent="0.2">
      <c r="A48">
        <v>1956</v>
      </c>
      <c r="B48">
        <v>77500</v>
      </c>
      <c r="C48">
        <v>0.04</v>
      </c>
      <c r="D48">
        <v>2.8000000000000001E-2</v>
      </c>
      <c r="E48">
        <v>1280</v>
      </c>
      <c r="F48">
        <v>1150</v>
      </c>
      <c r="G48">
        <v>1280</v>
      </c>
      <c r="H48">
        <v>1110</v>
      </c>
    </row>
    <row r="49" spans="1:8" x14ac:dyDescent="0.2">
      <c r="A49">
        <v>1956</v>
      </c>
      <c r="B49">
        <v>82500</v>
      </c>
      <c r="C49">
        <v>0.04</v>
      </c>
      <c r="D49">
        <v>2.8000000000000001E-2</v>
      </c>
      <c r="E49">
        <v>1310</v>
      </c>
      <c r="F49">
        <v>1180</v>
      </c>
      <c r="G49">
        <v>1310</v>
      </c>
      <c r="H49">
        <v>1140</v>
      </c>
    </row>
    <row r="50" spans="1:8" x14ac:dyDescent="0.2">
      <c r="A50">
        <v>1956</v>
      </c>
      <c r="B50">
        <v>87500</v>
      </c>
      <c r="C50">
        <v>0.04</v>
      </c>
      <c r="D50">
        <v>2.8000000000000001E-2</v>
      </c>
      <c r="E50">
        <v>1340</v>
      </c>
      <c r="F50">
        <v>1210</v>
      </c>
      <c r="G50">
        <v>1340</v>
      </c>
      <c r="H50">
        <v>1170</v>
      </c>
    </row>
    <row r="51" spans="1:8" x14ac:dyDescent="0.2">
      <c r="A51">
        <v>1956</v>
      </c>
      <c r="B51">
        <v>92500</v>
      </c>
      <c r="C51">
        <v>0.04</v>
      </c>
      <c r="D51">
        <v>2.8000000000000001E-2</v>
      </c>
      <c r="E51">
        <v>1370</v>
      </c>
      <c r="F51">
        <v>1240</v>
      </c>
      <c r="G51">
        <v>1370</v>
      </c>
      <c r="H51">
        <v>1200</v>
      </c>
    </row>
    <row r="52" spans="1:8" x14ac:dyDescent="0.2">
      <c r="A52">
        <v>1956</v>
      </c>
      <c r="B52">
        <v>97500</v>
      </c>
      <c r="C52">
        <v>0.04</v>
      </c>
      <c r="D52">
        <v>2.8000000000000001E-2</v>
      </c>
      <c r="E52">
        <v>1400</v>
      </c>
      <c r="F52">
        <v>1270</v>
      </c>
      <c r="G52">
        <v>1400</v>
      </c>
      <c r="H52">
        <v>1230</v>
      </c>
    </row>
    <row r="53" spans="1:8" x14ac:dyDescent="0.2">
      <c r="A53">
        <v>1956</v>
      </c>
      <c r="B53">
        <v>102500</v>
      </c>
      <c r="C53">
        <v>0.04</v>
      </c>
      <c r="D53">
        <v>2.8000000000000001E-2</v>
      </c>
      <c r="E53">
        <v>1430</v>
      </c>
      <c r="F53">
        <v>1300</v>
      </c>
      <c r="G53">
        <v>1430</v>
      </c>
      <c r="H53">
        <v>1260</v>
      </c>
    </row>
    <row r="54" spans="1:8" x14ac:dyDescent="0.2">
      <c r="A54">
        <v>1956</v>
      </c>
      <c r="B54">
        <v>107500</v>
      </c>
      <c r="C54">
        <v>0.04</v>
      </c>
      <c r="D54">
        <v>2.8000000000000001E-2</v>
      </c>
      <c r="E54">
        <v>1460</v>
      </c>
      <c r="F54">
        <v>1330</v>
      </c>
      <c r="G54">
        <v>1460</v>
      </c>
      <c r="H54">
        <v>1290</v>
      </c>
    </row>
    <row r="55" spans="1:8" x14ac:dyDescent="0.2">
      <c r="A55">
        <v>1956</v>
      </c>
      <c r="B55">
        <v>112500</v>
      </c>
      <c r="C55">
        <v>0.04</v>
      </c>
      <c r="D55">
        <v>2.8000000000000001E-2</v>
      </c>
      <c r="E55">
        <v>1490</v>
      </c>
      <c r="F55">
        <v>1360</v>
      </c>
      <c r="G55">
        <v>1490</v>
      </c>
      <c r="H55">
        <v>1320</v>
      </c>
    </row>
    <row r="56" spans="1:8" x14ac:dyDescent="0.2">
      <c r="A56">
        <v>1956</v>
      </c>
      <c r="B56">
        <v>117500</v>
      </c>
      <c r="C56">
        <v>0.04</v>
      </c>
      <c r="D56">
        <v>2.8000000000000001E-2</v>
      </c>
      <c r="E56">
        <v>1520</v>
      </c>
      <c r="F56">
        <v>1390</v>
      </c>
      <c r="G56">
        <v>1520</v>
      </c>
      <c r="H56">
        <v>1350</v>
      </c>
    </row>
    <row r="57" spans="1:8" x14ac:dyDescent="0.2">
      <c r="A57">
        <v>1956</v>
      </c>
      <c r="B57">
        <v>122500</v>
      </c>
      <c r="C57">
        <v>0.04</v>
      </c>
      <c r="D57">
        <v>2.8000000000000001E-2</v>
      </c>
      <c r="E57">
        <v>1550</v>
      </c>
      <c r="F57">
        <v>1420</v>
      </c>
      <c r="G57">
        <v>1550</v>
      </c>
      <c r="H57">
        <v>1380</v>
      </c>
    </row>
    <row r="58" spans="1:8" x14ac:dyDescent="0.2">
      <c r="A58">
        <v>1956</v>
      </c>
      <c r="B58">
        <v>127500</v>
      </c>
      <c r="C58">
        <v>0.04</v>
      </c>
      <c r="D58">
        <v>2.8000000000000001E-2</v>
      </c>
      <c r="E58">
        <v>1580</v>
      </c>
      <c r="F58">
        <v>1450</v>
      </c>
      <c r="G58">
        <v>1580</v>
      </c>
      <c r="H58">
        <v>1410</v>
      </c>
    </row>
    <row r="59" spans="1:8" x14ac:dyDescent="0.2">
      <c r="A59">
        <v>1956</v>
      </c>
      <c r="B59">
        <v>132500</v>
      </c>
      <c r="C59">
        <v>0.04</v>
      </c>
      <c r="D59">
        <v>2.8000000000000001E-2</v>
      </c>
      <c r="E59">
        <v>1610</v>
      </c>
      <c r="F59">
        <v>1480</v>
      </c>
      <c r="G59">
        <v>1610</v>
      </c>
      <c r="H59">
        <v>1440</v>
      </c>
    </row>
    <row r="60" spans="1:8" x14ac:dyDescent="0.2">
      <c r="A60">
        <v>1956</v>
      </c>
      <c r="B60">
        <v>137500</v>
      </c>
      <c r="C60">
        <v>0.04</v>
      </c>
      <c r="D60">
        <v>2.8000000000000001E-2</v>
      </c>
      <c r="E60">
        <v>1640</v>
      </c>
      <c r="F60">
        <v>1510</v>
      </c>
      <c r="G60">
        <v>1640</v>
      </c>
      <c r="H60">
        <v>1470</v>
      </c>
    </row>
    <row r="61" spans="1:8" x14ac:dyDescent="0.2">
      <c r="A61">
        <v>1956</v>
      </c>
      <c r="B61">
        <v>142500</v>
      </c>
      <c r="C61">
        <v>0.04</v>
      </c>
      <c r="D61">
        <v>2.8000000000000001E-2</v>
      </c>
      <c r="E61">
        <v>1670</v>
      </c>
      <c r="F61">
        <v>1540</v>
      </c>
      <c r="G61">
        <v>1670</v>
      </c>
      <c r="H61">
        <v>1500</v>
      </c>
    </row>
    <row r="62" spans="1:8" x14ac:dyDescent="0.2">
      <c r="A62">
        <v>1956</v>
      </c>
      <c r="B62">
        <v>147500</v>
      </c>
      <c r="C62">
        <v>0.04</v>
      </c>
      <c r="D62">
        <v>2.8000000000000001E-2</v>
      </c>
      <c r="E62">
        <v>1700</v>
      </c>
      <c r="F62">
        <v>1570</v>
      </c>
      <c r="G62">
        <v>1700</v>
      </c>
      <c r="H62">
        <v>1530</v>
      </c>
    </row>
    <row r="63" spans="1:8" x14ac:dyDescent="0.2">
      <c r="A63">
        <v>1956</v>
      </c>
      <c r="B63">
        <v>200000</v>
      </c>
      <c r="C63">
        <v>0.04</v>
      </c>
      <c r="D63">
        <v>2.8000000000000001E-2</v>
      </c>
      <c r="E63">
        <v>2010</v>
      </c>
      <c r="F63">
        <v>1890</v>
      </c>
      <c r="G63">
        <v>2010</v>
      </c>
      <c r="H63">
        <v>1850</v>
      </c>
    </row>
    <row r="64" spans="1:8" x14ac:dyDescent="0.2">
      <c r="A64">
        <v>1956</v>
      </c>
      <c r="B64">
        <v>2500</v>
      </c>
      <c r="C64">
        <v>0.04</v>
      </c>
      <c r="D64">
        <v>0.03</v>
      </c>
      <c r="E64">
        <v>40</v>
      </c>
      <c r="F64">
        <v>40</v>
      </c>
      <c r="G64">
        <v>40</v>
      </c>
      <c r="H64">
        <v>30</v>
      </c>
    </row>
    <row r="65" spans="1:8" x14ac:dyDescent="0.2">
      <c r="A65">
        <v>1956</v>
      </c>
      <c r="B65">
        <v>7500</v>
      </c>
      <c r="C65">
        <v>0.04</v>
      </c>
      <c r="D65">
        <v>0.03</v>
      </c>
      <c r="E65">
        <v>140</v>
      </c>
      <c r="F65">
        <v>130</v>
      </c>
      <c r="G65">
        <v>140</v>
      </c>
      <c r="H65">
        <v>120</v>
      </c>
    </row>
    <row r="66" spans="1:8" x14ac:dyDescent="0.2">
      <c r="A66">
        <v>1956</v>
      </c>
      <c r="B66">
        <v>12500</v>
      </c>
      <c r="C66">
        <v>0.04</v>
      </c>
      <c r="D66">
        <v>0.03</v>
      </c>
      <c r="E66">
        <v>240</v>
      </c>
      <c r="F66">
        <v>230</v>
      </c>
      <c r="G66">
        <v>240</v>
      </c>
      <c r="H66">
        <v>210</v>
      </c>
    </row>
    <row r="67" spans="1:8" x14ac:dyDescent="0.2">
      <c r="A67">
        <v>1956</v>
      </c>
      <c r="B67">
        <v>17500</v>
      </c>
      <c r="C67">
        <v>0.04</v>
      </c>
      <c r="D67">
        <v>0.03</v>
      </c>
      <c r="E67">
        <v>330</v>
      </c>
      <c r="F67">
        <v>320</v>
      </c>
      <c r="G67">
        <v>330</v>
      </c>
      <c r="H67">
        <v>300</v>
      </c>
    </row>
    <row r="68" spans="1:8" x14ac:dyDescent="0.2">
      <c r="A68">
        <v>1956</v>
      </c>
      <c r="B68">
        <v>22500</v>
      </c>
      <c r="C68">
        <v>0.04</v>
      </c>
      <c r="D68">
        <v>0.03</v>
      </c>
      <c r="E68">
        <v>440</v>
      </c>
      <c r="F68">
        <v>420</v>
      </c>
      <c r="G68">
        <v>440</v>
      </c>
      <c r="H68">
        <v>390</v>
      </c>
    </row>
    <row r="69" spans="1:8" x14ac:dyDescent="0.2">
      <c r="A69">
        <v>1956</v>
      </c>
      <c r="B69">
        <v>27500</v>
      </c>
      <c r="C69">
        <v>0.04</v>
      </c>
      <c r="D69">
        <v>0.03</v>
      </c>
      <c r="E69">
        <v>540</v>
      </c>
      <c r="F69">
        <v>520</v>
      </c>
      <c r="G69">
        <v>540</v>
      </c>
      <c r="H69">
        <v>490</v>
      </c>
    </row>
    <row r="70" spans="1:8" x14ac:dyDescent="0.2">
      <c r="A70">
        <v>1956</v>
      </c>
      <c r="B70">
        <v>32500</v>
      </c>
      <c r="C70">
        <v>0.04</v>
      </c>
      <c r="D70">
        <v>0.03</v>
      </c>
      <c r="E70">
        <v>640</v>
      </c>
      <c r="F70">
        <v>610</v>
      </c>
      <c r="G70">
        <v>640</v>
      </c>
      <c r="H70">
        <v>570</v>
      </c>
    </row>
    <row r="71" spans="1:8" x14ac:dyDescent="0.2">
      <c r="A71">
        <v>1956</v>
      </c>
      <c r="B71">
        <v>37500</v>
      </c>
      <c r="C71">
        <v>0.04</v>
      </c>
      <c r="D71">
        <v>0.03</v>
      </c>
      <c r="E71">
        <v>740</v>
      </c>
      <c r="F71">
        <v>710</v>
      </c>
      <c r="G71">
        <v>740</v>
      </c>
      <c r="H71">
        <v>670</v>
      </c>
    </row>
    <row r="72" spans="1:8" x14ac:dyDescent="0.2">
      <c r="A72">
        <v>1956</v>
      </c>
      <c r="B72">
        <v>42500</v>
      </c>
      <c r="C72">
        <v>0.04</v>
      </c>
      <c r="D72">
        <v>0.03</v>
      </c>
      <c r="E72">
        <v>840</v>
      </c>
      <c r="F72">
        <v>780</v>
      </c>
      <c r="G72">
        <v>840</v>
      </c>
      <c r="H72">
        <v>730</v>
      </c>
    </row>
    <row r="73" spans="1:8" x14ac:dyDescent="0.2">
      <c r="A73">
        <v>1956</v>
      </c>
      <c r="B73">
        <v>47500</v>
      </c>
      <c r="C73">
        <v>0.04</v>
      </c>
      <c r="D73">
        <v>0.03</v>
      </c>
      <c r="E73">
        <v>940</v>
      </c>
      <c r="F73">
        <v>860</v>
      </c>
      <c r="G73">
        <v>940</v>
      </c>
      <c r="H73">
        <v>810</v>
      </c>
    </row>
    <row r="74" spans="1:8" x14ac:dyDescent="0.2">
      <c r="A74">
        <v>1956</v>
      </c>
      <c r="B74">
        <v>52500</v>
      </c>
      <c r="C74">
        <v>0.04</v>
      </c>
      <c r="D74">
        <v>0.03</v>
      </c>
      <c r="E74">
        <v>1030</v>
      </c>
      <c r="F74">
        <v>930</v>
      </c>
      <c r="G74">
        <v>1030</v>
      </c>
      <c r="H74">
        <v>880</v>
      </c>
    </row>
    <row r="75" spans="1:8" x14ac:dyDescent="0.2">
      <c r="A75">
        <v>1956</v>
      </c>
      <c r="B75">
        <v>57500</v>
      </c>
      <c r="C75">
        <v>0.04</v>
      </c>
      <c r="D75">
        <v>0.03</v>
      </c>
      <c r="E75">
        <v>1140</v>
      </c>
      <c r="F75">
        <v>1010</v>
      </c>
      <c r="G75">
        <v>1140</v>
      </c>
      <c r="H75">
        <v>960</v>
      </c>
    </row>
    <row r="76" spans="1:8" x14ac:dyDescent="0.2">
      <c r="A76">
        <v>1956</v>
      </c>
      <c r="B76">
        <v>62500</v>
      </c>
      <c r="C76">
        <v>0.04</v>
      </c>
      <c r="D76">
        <v>0.03</v>
      </c>
      <c r="E76">
        <v>1190</v>
      </c>
      <c r="F76">
        <v>1060</v>
      </c>
      <c r="G76">
        <v>1190</v>
      </c>
      <c r="H76">
        <v>1010</v>
      </c>
    </row>
    <row r="77" spans="1:8" x14ac:dyDescent="0.2">
      <c r="A77">
        <v>1956</v>
      </c>
      <c r="B77">
        <v>67500</v>
      </c>
      <c r="C77">
        <v>0.04</v>
      </c>
      <c r="D77">
        <v>0.03</v>
      </c>
      <c r="E77">
        <v>1220</v>
      </c>
      <c r="F77">
        <v>1090</v>
      </c>
      <c r="G77">
        <v>1220</v>
      </c>
      <c r="H77">
        <v>1040</v>
      </c>
    </row>
    <row r="78" spans="1:8" x14ac:dyDescent="0.2">
      <c r="A78">
        <v>1956</v>
      </c>
      <c r="B78">
        <v>72500</v>
      </c>
      <c r="C78">
        <v>0.04</v>
      </c>
      <c r="D78">
        <v>0.03</v>
      </c>
      <c r="E78">
        <v>1250</v>
      </c>
      <c r="F78">
        <v>1120</v>
      </c>
      <c r="G78">
        <v>1250</v>
      </c>
      <c r="H78">
        <v>1070</v>
      </c>
    </row>
    <row r="79" spans="1:8" x14ac:dyDescent="0.2">
      <c r="A79">
        <v>1956</v>
      </c>
      <c r="B79">
        <v>77500</v>
      </c>
      <c r="C79">
        <v>0.04</v>
      </c>
      <c r="D79">
        <v>0.03</v>
      </c>
      <c r="E79">
        <v>1280</v>
      </c>
      <c r="F79">
        <v>1150</v>
      </c>
      <c r="G79">
        <v>1280</v>
      </c>
      <c r="H79">
        <v>1100</v>
      </c>
    </row>
    <row r="80" spans="1:8" x14ac:dyDescent="0.2">
      <c r="A80">
        <v>1956</v>
      </c>
      <c r="B80">
        <v>82500</v>
      </c>
      <c r="C80">
        <v>0.04</v>
      </c>
      <c r="D80">
        <v>0.03</v>
      </c>
      <c r="E80">
        <v>1310</v>
      </c>
      <c r="F80">
        <v>1180</v>
      </c>
      <c r="G80">
        <v>1310</v>
      </c>
      <c r="H80">
        <v>1130</v>
      </c>
    </row>
    <row r="81" spans="1:8" x14ac:dyDescent="0.2">
      <c r="A81">
        <v>1956</v>
      </c>
      <c r="B81">
        <v>87500</v>
      </c>
      <c r="C81">
        <v>0.04</v>
      </c>
      <c r="D81">
        <v>0.03</v>
      </c>
      <c r="E81">
        <v>1340</v>
      </c>
      <c r="F81">
        <v>1210</v>
      </c>
      <c r="G81">
        <v>1340</v>
      </c>
      <c r="H81">
        <v>1160</v>
      </c>
    </row>
    <row r="82" spans="1:8" x14ac:dyDescent="0.2">
      <c r="A82">
        <v>1956</v>
      </c>
      <c r="B82">
        <v>92500</v>
      </c>
      <c r="C82">
        <v>0.04</v>
      </c>
      <c r="D82">
        <v>0.03</v>
      </c>
      <c r="E82">
        <v>1370</v>
      </c>
      <c r="F82">
        <v>1240</v>
      </c>
      <c r="G82">
        <v>1370</v>
      </c>
      <c r="H82">
        <v>1190</v>
      </c>
    </row>
    <row r="83" spans="1:8" x14ac:dyDescent="0.2">
      <c r="A83">
        <v>1956</v>
      </c>
      <c r="B83">
        <v>97500</v>
      </c>
      <c r="C83">
        <v>0.04</v>
      </c>
      <c r="D83">
        <v>0.03</v>
      </c>
      <c r="E83">
        <v>1400</v>
      </c>
      <c r="F83">
        <v>1270</v>
      </c>
      <c r="G83">
        <v>1400</v>
      </c>
      <c r="H83">
        <v>1220</v>
      </c>
    </row>
    <row r="84" spans="1:8" x14ac:dyDescent="0.2">
      <c r="A84">
        <v>1956</v>
      </c>
      <c r="B84">
        <v>102500</v>
      </c>
      <c r="C84">
        <v>0.04</v>
      </c>
      <c r="D84">
        <v>0.03</v>
      </c>
      <c r="E84">
        <v>1430</v>
      </c>
      <c r="F84">
        <v>1300</v>
      </c>
      <c r="G84">
        <v>1430</v>
      </c>
      <c r="H84">
        <v>1250</v>
      </c>
    </row>
    <row r="85" spans="1:8" x14ac:dyDescent="0.2">
      <c r="A85">
        <v>1956</v>
      </c>
      <c r="B85">
        <v>107500</v>
      </c>
      <c r="C85">
        <v>0.04</v>
      </c>
      <c r="D85">
        <v>0.03</v>
      </c>
      <c r="E85">
        <v>1460</v>
      </c>
      <c r="F85">
        <v>1330</v>
      </c>
      <c r="G85">
        <v>1460</v>
      </c>
      <c r="H85">
        <v>1280</v>
      </c>
    </row>
    <row r="86" spans="1:8" x14ac:dyDescent="0.2">
      <c r="A86">
        <v>1956</v>
      </c>
      <c r="B86">
        <v>112500</v>
      </c>
      <c r="C86">
        <v>0.04</v>
      </c>
      <c r="D86">
        <v>0.03</v>
      </c>
      <c r="E86">
        <v>1490</v>
      </c>
      <c r="F86">
        <v>1360</v>
      </c>
      <c r="G86">
        <v>1490</v>
      </c>
      <c r="H86">
        <v>1310</v>
      </c>
    </row>
    <row r="87" spans="1:8" x14ac:dyDescent="0.2">
      <c r="A87">
        <v>1956</v>
      </c>
      <c r="B87">
        <v>117500</v>
      </c>
      <c r="C87">
        <v>0.04</v>
      </c>
      <c r="D87">
        <v>0.03</v>
      </c>
      <c r="E87">
        <v>1520</v>
      </c>
      <c r="F87">
        <v>1390</v>
      </c>
      <c r="G87">
        <v>1520</v>
      </c>
      <c r="H87">
        <v>1340</v>
      </c>
    </row>
    <row r="88" spans="1:8" x14ac:dyDescent="0.2">
      <c r="A88">
        <v>1956</v>
      </c>
      <c r="B88">
        <v>122500</v>
      </c>
      <c r="C88">
        <v>0.04</v>
      </c>
      <c r="D88">
        <v>0.03</v>
      </c>
      <c r="E88">
        <v>1550</v>
      </c>
      <c r="F88">
        <v>1420</v>
      </c>
      <c r="G88">
        <v>1550</v>
      </c>
      <c r="H88">
        <v>1370</v>
      </c>
    </row>
    <row r="89" spans="1:8" x14ac:dyDescent="0.2">
      <c r="A89">
        <v>1956</v>
      </c>
      <c r="B89">
        <v>127500</v>
      </c>
      <c r="C89">
        <v>0.04</v>
      </c>
      <c r="D89">
        <v>0.03</v>
      </c>
      <c r="E89">
        <v>1580</v>
      </c>
      <c r="F89">
        <v>1450</v>
      </c>
      <c r="G89">
        <v>1580</v>
      </c>
      <c r="H89">
        <v>1400</v>
      </c>
    </row>
    <row r="90" spans="1:8" x14ac:dyDescent="0.2">
      <c r="A90">
        <v>1956</v>
      </c>
      <c r="B90">
        <v>132500</v>
      </c>
      <c r="C90">
        <v>0.04</v>
      </c>
      <c r="D90">
        <v>0.03</v>
      </c>
      <c r="E90">
        <v>1610</v>
      </c>
      <c r="F90">
        <v>1480</v>
      </c>
      <c r="G90">
        <v>1610</v>
      </c>
      <c r="H90">
        <v>1430</v>
      </c>
    </row>
    <row r="91" spans="1:8" x14ac:dyDescent="0.2">
      <c r="A91">
        <v>1956</v>
      </c>
      <c r="B91">
        <v>137500</v>
      </c>
      <c r="C91">
        <v>0.04</v>
      </c>
      <c r="D91">
        <v>0.03</v>
      </c>
      <c r="E91">
        <v>1640</v>
      </c>
      <c r="F91">
        <v>1510</v>
      </c>
      <c r="G91">
        <v>1640</v>
      </c>
      <c r="H91">
        <v>1460</v>
      </c>
    </row>
    <row r="92" spans="1:8" x14ac:dyDescent="0.2">
      <c r="A92">
        <v>1956</v>
      </c>
      <c r="B92">
        <v>142500</v>
      </c>
      <c r="C92">
        <v>0.04</v>
      </c>
      <c r="D92">
        <v>0.03</v>
      </c>
      <c r="E92">
        <v>1670</v>
      </c>
      <c r="F92">
        <v>1540</v>
      </c>
      <c r="G92">
        <v>1670</v>
      </c>
      <c r="H92">
        <v>1490</v>
      </c>
    </row>
    <row r="93" spans="1:8" x14ac:dyDescent="0.2">
      <c r="A93">
        <v>1956</v>
      </c>
      <c r="B93">
        <v>147500</v>
      </c>
      <c r="C93">
        <v>0.04</v>
      </c>
      <c r="D93">
        <v>0.03</v>
      </c>
      <c r="E93">
        <v>1700</v>
      </c>
      <c r="F93">
        <v>1570</v>
      </c>
      <c r="G93">
        <v>1700</v>
      </c>
      <c r="H93">
        <v>1520</v>
      </c>
    </row>
    <row r="94" spans="1:8" x14ac:dyDescent="0.2">
      <c r="A94">
        <v>1956</v>
      </c>
      <c r="B94">
        <v>200000</v>
      </c>
      <c r="C94">
        <v>0.04</v>
      </c>
      <c r="D94">
        <v>0.03</v>
      </c>
      <c r="E94">
        <v>2010</v>
      </c>
      <c r="F94">
        <v>1890</v>
      </c>
      <c r="G94">
        <v>2010</v>
      </c>
      <c r="H94">
        <v>1840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>
      <selection activeCell="C27" sqref="C27"/>
    </sheetView>
  </sheetViews>
  <sheetFormatPr baseColWidth="10" defaultRowHeight="16" x14ac:dyDescent="0.2"/>
  <sheetData>
    <row r="1" spans="1:2" x14ac:dyDescent="0.2">
      <c r="A1" t="s">
        <v>8</v>
      </c>
      <c r="B1">
        <v>2021.5</v>
      </c>
    </row>
    <row r="8" spans="1:2" x14ac:dyDescent="0.2">
      <c r="A8" t="s">
        <v>69</v>
      </c>
    </row>
    <row r="9" spans="1:2" x14ac:dyDescent="0.2">
      <c r="A9" s="68" t="s">
        <v>65</v>
      </c>
    </row>
    <row r="10" spans="1:2" x14ac:dyDescent="0.2">
      <c r="A10" s="77" t="s">
        <v>66</v>
      </c>
    </row>
    <row r="11" spans="1:2" x14ac:dyDescent="0.2">
      <c r="A11" s="96" t="s">
        <v>67</v>
      </c>
    </row>
    <row r="12" spans="1:2" x14ac:dyDescent="0.2">
      <c r="A12" s="27" t="s">
        <v>68</v>
      </c>
    </row>
  </sheetData>
  <hyperlinks>
    <hyperlink ref="A12" r:id="rId1" xr:uid="{E86E0378-FC7D-B342-9A15-4710915416F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85AF-2C76-4C4A-A4C9-36C08F83D488}">
  <dimension ref="A1:M21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A1" t="s">
        <v>83</v>
      </c>
      <c r="B1">
        <v>2.5</v>
      </c>
    </row>
    <row r="3" spans="1:13" x14ac:dyDescent="0.2">
      <c r="A3" t="str">
        <f>'2.5_histo_data'!A37</f>
        <v>BIN</v>
      </c>
      <c r="B3" t="str">
        <f>'2.5_histo_data'!B37</f>
        <v>0%-5%</v>
      </c>
      <c r="C3" t="str">
        <f>'2.5_histo_data'!C37</f>
        <v>5%-10%</v>
      </c>
      <c r="D3" t="str">
        <f>'2.5_histo_data'!D37</f>
        <v>10%-15%</v>
      </c>
      <c r="E3" t="str">
        <f>'2.5_histo_data'!E37</f>
        <v>15%-20%</v>
      </c>
      <c r="F3" t="str">
        <f>'2.5_histo_data'!F37</f>
        <v>20%-25%</v>
      </c>
      <c r="G3" t="str">
        <f>'2.5_histo_data'!G37</f>
        <v>25%-30%</v>
      </c>
      <c r="H3" t="str">
        <f>'2.5_histo_data'!H37</f>
        <v>30%-35%</v>
      </c>
      <c r="I3" t="str">
        <f>'2.5_histo_data'!I37</f>
        <v>35%-40%</v>
      </c>
      <c r="J3" t="str">
        <f>'2.5_histo_data'!J37</f>
        <v>40%-45%</v>
      </c>
      <c r="K3">
        <f>'2.5_histo_data'!K37</f>
        <v>0</v>
      </c>
    </row>
    <row r="4" spans="1:13" x14ac:dyDescent="0.2">
      <c r="A4">
        <f>'2.5_histo_data'!A38</f>
        <v>22.5</v>
      </c>
      <c r="B4">
        <f>'2.5_histo_data'!B38</f>
        <v>0</v>
      </c>
      <c r="C4">
        <f>'2.5_histo_data'!C38</f>
        <v>0</v>
      </c>
      <c r="D4">
        <f>'2.5_histo_data'!D38</f>
        <v>0</v>
      </c>
      <c r="E4">
        <f>'2.5_histo_data'!E38</f>
        <v>0</v>
      </c>
      <c r="F4">
        <f>'2.5_histo_data'!F38</f>
        <v>717</v>
      </c>
      <c r="G4">
        <f>'2.5_histo_data'!G38</f>
        <v>219</v>
      </c>
      <c r="H4">
        <f>'2.5_histo_data'!H38</f>
        <v>686</v>
      </c>
      <c r="I4">
        <f>'2.5_histo_data'!I38</f>
        <v>116</v>
      </c>
      <c r="J4">
        <f>'2.5_histo_data'!J38</f>
        <v>0</v>
      </c>
      <c r="K4">
        <f>'2.5_histo_data'!K38</f>
        <v>1738</v>
      </c>
      <c r="L4">
        <f>K4</f>
        <v>1738</v>
      </c>
      <c r="M4" s="18">
        <f>L4/$L$13</f>
        <v>8.887434354178065E-3</v>
      </c>
    </row>
    <row r="5" spans="1:13" x14ac:dyDescent="0.2">
      <c r="A5">
        <f>'2.5_histo_data'!A39</f>
        <v>27.5</v>
      </c>
      <c r="B5">
        <f>'2.5_histo_data'!B39</f>
        <v>0</v>
      </c>
      <c r="C5">
        <f>'2.5_histo_data'!C39</f>
        <v>0</v>
      </c>
      <c r="D5">
        <f>'2.5_histo_data'!D39</f>
        <v>0</v>
      </c>
      <c r="E5">
        <f>'2.5_histo_data'!E39</f>
        <v>0</v>
      </c>
      <c r="F5">
        <f>'2.5_histo_data'!F39</f>
        <v>3609</v>
      </c>
      <c r="G5">
        <f>'2.5_histo_data'!G39</f>
        <v>1209</v>
      </c>
      <c r="H5">
        <f>'2.5_histo_data'!H39</f>
        <v>3656</v>
      </c>
      <c r="I5">
        <f>'2.5_histo_data'!I39</f>
        <v>2691</v>
      </c>
      <c r="J5">
        <f>'2.5_histo_data'!J39</f>
        <v>0</v>
      </c>
      <c r="K5">
        <f>'2.5_histo_data'!K39</f>
        <v>11165</v>
      </c>
      <c r="L5">
        <f>K5+L4</f>
        <v>12903</v>
      </c>
      <c r="M5" s="18">
        <f t="shared" ref="M5:M13" si="0">L5/$L$13</f>
        <v>6.5980762642094126E-2</v>
      </c>
    </row>
    <row r="6" spans="1:13" x14ac:dyDescent="0.2">
      <c r="A6">
        <f>'2.5_histo_data'!A40</f>
        <v>32.5</v>
      </c>
      <c r="B6">
        <f>'2.5_histo_data'!B40</f>
        <v>0</v>
      </c>
      <c r="C6">
        <f>'2.5_histo_data'!C40</f>
        <v>0</v>
      </c>
      <c r="D6">
        <f>'2.5_histo_data'!D40</f>
        <v>0</v>
      </c>
      <c r="E6">
        <f>'2.5_histo_data'!E40</f>
        <v>16</v>
      </c>
      <c r="F6">
        <f>'2.5_histo_data'!F40</f>
        <v>4402</v>
      </c>
      <c r="G6">
        <f>'2.5_histo_data'!G40</f>
        <v>7313</v>
      </c>
      <c r="H6">
        <f>'2.5_histo_data'!H40</f>
        <v>6906</v>
      </c>
      <c r="I6">
        <f>'2.5_histo_data'!I40</f>
        <v>7511</v>
      </c>
      <c r="J6">
        <f>'2.5_histo_data'!J40</f>
        <v>0</v>
      </c>
      <c r="K6">
        <f>'2.5_histo_data'!K40</f>
        <v>26148</v>
      </c>
      <c r="L6">
        <f t="shared" ref="L6:L13" si="1">K6+L5</f>
        <v>39051</v>
      </c>
      <c r="M6" s="18">
        <f t="shared" si="0"/>
        <v>0.19969113864499866</v>
      </c>
    </row>
    <row r="7" spans="1:13" x14ac:dyDescent="0.2">
      <c r="A7">
        <f>'2.5_histo_data'!A41</f>
        <v>37.5</v>
      </c>
      <c r="B7">
        <f>'2.5_histo_data'!B41</f>
        <v>0</v>
      </c>
      <c r="C7">
        <f>'2.5_histo_data'!C41</f>
        <v>0</v>
      </c>
      <c r="D7">
        <f>'2.5_histo_data'!D41</f>
        <v>0</v>
      </c>
      <c r="E7">
        <f>'2.5_histo_data'!E41</f>
        <v>33</v>
      </c>
      <c r="F7">
        <f>'2.5_histo_data'!F41</f>
        <v>5908</v>
      </c>
      <c r="G7">
        <f>'2.5_histo_data'!G41</f>
        <v>4072</v>
      </c>
      <c r="H7">
        <f>'2.5_histo_data'!H41</f>
        <v>14239</v>
      </c>
      <c r="I7">
        <f>'2.5_histo_data'!I41</f>
        <v>7406</v>
      </c>
      <c r="J7">
        <f>'2.5_histo_data'!J41</f>
        <v>0</v>
      </c>
      <c r="K7">
        <f>'2.5_histo_data'!K41</f>
        <v>31658</v>
      </c>
      <c r="L7">
        <f t="shared" si="1"/>
        <v>70709</v>
      </c>
      <c r="M7" s="18">
        <f t="shared" si="0"/>
        <v>0.36157744289388771</v>
      </c>
    </row>
    <row r="8" spans="1:13" x14ac:dyDescent="0.2">
      <c r="A8">
        <f>'2.5_histo_data'!A42</f>
        <v>42.5</v>
      </c>
      <c r="B8">
        <f>'2.5_histo_data'!B42</f>
        <v>0</v>
      </c>
      <c r="C8">
        <f>'2.5_histo_data'!C42</f>
        <v>0</v>
      </c>
      <c r="D8">
        <f>'2.5_histo_data'!D42</f>
        <v>0</v>
      </c>
      <c r="E8">
        <f>'2.5_histo_data'!E42</f>
        <v>4002</v>
      </c>
      <c r="F8">
        <f>'2.5_histo_data'!F42</f>
        <v>4037</v>
      </c>
      <c r="G8">
        <f>'2.5_histo_data'!G42</f>
        <v>3808</v>
      </c>
      <c r="H8">
        <f>'2.5_histo_data'!H42</f>
        <v>15778</v>
      </c>
      <c r="I8">
        <f>'2.5_histo_data'!I42</f>
        <v>3415</v>
      </c>
      <c r="J8">
        <f>'2.5_histo_data'!J42</f>
        <v>0</v>
      </c>
      <c r="K8">
        <f>'2.5_histo_data'!K42</f>
        <v>31040</v>
      </c>
      <c r="L8">
        <f t="shared" si="1"/>
        <v>101749</v>
      </c>
      <c r="M8" s="18">
        <f t="shared" si="0"/>
        <v>0.52030354321246486</v>
      </c>
    </row>
    <row r="9" spans="1:13" x14ac:dyDescent="0.2">
      <c r="A9">
        <f>'2.5_histo_data'!A43</f>
        <v>47.5</v>
      </c>
      <c r="B9">
        <f>'2.5_histo_data'!B43</f>
        <v>0</v>
      </c>
      <c r="C9">
        <f>'2.5_histo_data'!C43</f>
        <v>0</v>
      </c>
      <c r="D9">
        <f>'2.5_histo_data'!D43</f>
        <v>0</v>
      </c>
      <c r="E9">
        <f>'2.5_histo_data'!E43</f>
        <v>4498</v>
      </c>
      <c r="F9">
        <f>'2.5_histo_data'!F43</f>
        <v>2293</v>
      </c>
      <c r="G9">
        <f>'2.5_histo_data'!G43</f>
        <v>7132</v>
      </c>
      <c r="H9">
        <f>'2.5_histo_data'!H43</f>
        <v>13286</v>
      </c>
      <c r="I9">
        <f>'2.5_histo_data'!I43</f>
        <v>0</v>
      </c>
      <c r="J9">
        <f>'2.5_histo_data'!J43</f>
        <v>0</v>
      </c>
      <c r="K9">
        <f>'2.5_histo_data'!K43</f>
        <v>27209</v>
      </c>
      <c r="L9">
        <f t="shared" si="1"/>
        <v>128958</v>
      </c>
      <c r="M9" s="18">
        <f t="shared" si="0"/>
        <v>0.65943944732226412</v>
      </c>
    </row>
    <row r="10" spans="1:13" x14ac:dyDescent="0.2">
      <c r="A10">
        <f>'2.5_histo_data'!A44</f>
        <v>52.5</v>
      </c>
      <c r="B10">
        <f>'2.5_histo_data'!B44</f>
        <v>0</v>
      </c>
      <c r="C10">
        <f>'2.5_histo_data'!C44</f>
        <v>0</v>
      </c>
      <c r="D10">
        <f>'2.5_histo_data'!D44</f>
        <v>0</v>
      </c>
      <c r="E10">
        <f>'2.5_histo_data'!E44</f>
        <v>5994</v>
      </c>
      <c r="F10">
        <f>'2.5_histo_data'!F44</f>
        <v>1942</v>
      </c>
      <c r="G10">
        <f>'2.5_histo_data'!G44</f>
        <v>5138</v>
      </c>
      <c r="H10">
        <f>'2.5_histo_data'!H44</f>
        <v>12168</v>
      </c>
      <c r="I10">
        <f>'2.5_histo_data'!I44</f>
        <v>0</v>
      </c>
      <c r="J10">
        <f>'2.5_histo_data'!J44</f>
        <v>0</v>
      </c>
      <c r="K10">
        <f>'2.5_histo_data'!K44</f>
        <v>25242</v>
      </c>
      <c r="L10">
        <f t="shared" si="1"/>
        <v>154200</v>
      </c>
      <c r="M10" s="18">
        <f t="shared" si="0"/>
        <v>0.78851690300014832</v>
      </c>
    </row>
    <row r="11" spans="1:13" x14ac:dyDescent="0.2">
      <c r="A11">
        <f>'2.5_histo_data'!A45</f>
        <v>57.5</v>
      </c>
      <c r="B11">
        <f>'2.5_histo_data'!B45</f>
        <v>0</v>
      </c>
      <c r="C11">
        <f>'2.5_histo_data'!C45</f>
        <v>0</v>
      </c>
      <c r="D11">
        <f>'2.5_histo_data'!D45</f>
        <v>0</v>
      </c>
      <c r="E11">
        <f>'2.5_histo_data'!E45</f>
        <v>6581</v>
      </c>
      <c r="F11">
        <f>'2.5_histo_data'!F45</f>
        <v>3066</v>
      </c>
      <c r="G11">
        <f>'2.5_histo_data'!G45</f>
        <v>5619</v>
      </c>
      <c r="H11">
        <f>'2.5_histo_data'!H45</f>
        <v>6401</v>
      </c>
      <c r="I11">
        <f>'2.5_histo_data'!I45</f>
        <v>0</v>
      </c>
      <c r="J11">
        <f>'2.5_histo_data'!J45</f>
        <v>0</v>
      </c>
      <c r="K11">
        <f>'2.5_histo_data'!K45</f>
        <v>21667</v>
      </c>
      <c r="L11">
        <f t="shared" si="1"/>
        <v>175867</v>
      </c>
      <c r="M11" s="18">
        <f t="shared" si="0"/>
        <v>0.89931324370899535</v>
      </c>
    </row>
    <row r="12" spans="1:13" x14ac:dyDescent="0.2">
      <c r="A12">
        <f>'2.5_histo_data'!A46</f>
        <v>62.5</v>
      </c>
      <c r="B12">
        <f>'2.5_histo_data'!B46</f>
        <v>0</v>
      </c>
      <c r="C12">
        <f>'2.5_histo_data'!C46</f>
        <v>0</v>
      </c>
      <c r="D12">
        <f>'2.5_histo_data'!D46</f>
        <v>4356</v>
      </c>
      <c r="E12">
        <f>'2.5_histo_data'!E46</f>
        <v>1548</v>
      </c>
      <c r="F12">
        <f>'2.5_histo_data'!F46</f>
        <v>2950</v>
      </c>
      <c r="G12">
        <f>'2.5_histo_data'!G46</f>
        <v>4198</v>
      </c>
      <c r="H12">
        <f>'2.5_histo_data'!H46</f>
        <v>0</v>
      </c>
      <c r="I12">
        <f>'2.5_histo_data'!I46</f>
        <v>0</v>
      </c>
      <c r="J12">
        <f>'2.5_histo_data'!J46</f>
        <v>0</v>
      </c>
      <c r="K12">
        <f>'2.5_histo_data'!K46</f>
        <v>13052</v>
      </c>
      <c r="L12">
        <f t="shared" si="1"/>
        <v>188919</v>
      </c>
      <c r="M12" s="18">
        <f t="shared" si="0"/>
        <v>0.96605593254140731</v>
      </c>
    </row>
    <row r="13" spans="1:13" x14ac:dyDescent="0.2">
      <c r="A13">
        <f>'2.5_histo_data'!A47</f>
        <v>65.5</v>
      </c>
      <c r="B13">
        <f>'2.5_histo_data'!B47</f>
        <v>367</v>
      </c>
      <c r="C13">
        <f>'2.5_histo_data'!C47</f>
        <v>2877</v>
      </c>
      <c r="D13">
        <f>'2.5_histo_data'!D47</f>
        <v>3394</v>
      </c>
      <c r="E13">
        <f>'2.5_histo_data'!E47</f>
        <v>0</v>
      </c>
      <c r="F13">
        <f>'2.5_histo_data'!F47</f>
        <v>0</v>
      </c>
      <c r="G13">
        <f>'2.5_histo_data'!G47</f>
        <v>0</v>
      </c>
      <c r="H13">
        <f>'2.5_histo_data'!H47</f>
        <v>0</v>
      </c>
      <c r="I13">
        <f>'2.5_histo_data'!I47</f>
        <v>0</v>
      </c>
      <c r="J13">
        <f>'2.5_histo_data'!J47</f>
        <v>0</v>
      </c>
      <c r="K13">
        <f>'2.5_histo_data'!K47</f>
        <v>6638</v>
      </c>
      <c r="L13">
        <f t="shared" si="1"/>
        <v>195557</v>
      </c>
      <c r="M13" s="18">
        <f t="shared" si="0"/>
        <v>1</v>
      </c>
    </row>
    <row r="17" spans="1:11" x14ac:dyDescent="0.2">
      <c r="A17" t="s">
        <v>84</v>
      </c>
      <c r="B17">
        <f>SUM(B4:B5)</f>
        <v>0</v>
      </c>
      <c r="C17">
        <f t="shared" ref="C17:K17" si="2">SUM(C4:C5)</f>
        <v>0</v>
      </c>
      <c r="D17">
        <f t="shared" si="2"/>
        <v>0</v>
      </c>
      <c r="E17">
        <f t="shared" si="2"/>
        <v>0</v>
      </c>
      <c r="F17">
        <f t="shared" si="2"/>
        <v>4326</v>
      </c>
      <c r="G17">
        <f t="shared" si="2"/>
        <v>1428</v>
      </c>
      <c r="H17">
        <f t="shared" si="2"/>
        <v>4342</v>
      </c>
      <c r="I17">
        <f t="shared" si="2"/>
        <v>2807</v>
      </c>
      <c r="J17">
        <f t="shared" si="2"/>
        <v>0</v>
      </c>
      <c r="K17">
        <f t="shared" si="2"/>
        <v>12903</v>
      </c>
    </row>
    <row r="18" spans="1:11" x14ac:dyDescent="0.2">
      <c r="A18" t="s">
        <v>85</v>
      </c>
      <c r="B18">
        <f>SUM(B6:B7)</f>
        <v>0</v>
      </c>
      <c r="C18">
        <f t="shared" ref="C18:K18" si="3">SUM(C6:C7)</f>
        <v>0</v>
      </c>
      <c r="D18">
        <f t="shared" si="3"/>
        <v>0</v>
      </c>
      <c r="E18">
        <f t="shared" si="3"/>
        <v>49</v>
      </c>
      <c r="F18">
        <f t="shared" si="3"/>
        <v>10310</v>
      </c>
      <c r="G18">
        <f t="shared" si="3"/>
        <v>11385</v>
      </c>
      <c r="H18">
        <f t="shared" si="3"/>
        <v>21145</v>
      </c>
      <c r="I18">
        <f t="shared" si="3"/>
        <v>14917</v>
      </c>
      <c r="J18">
        <f t="shared" si="3"/>
        <v>0</v>
      </c>
      <c r="K18">
        <f t="shared" si="3"/>
        <v>57806</v>
      </c>
    </row>
    <row r="19" spans="1:11" x14ac:dyDescent="0.2">
      <c r="A19" t="s">
        <v>86</v>
      </c>
      <c r="B19">
        <f>SUM(B8:B9)</f>
        <v>0</v>
      </c>
      <c r="C19">
        <f t="shared" ref="C19:K19" si="4">SUM(C8:C9)</f>
        <v>0</v>
      </c>
      <c r="D19">
        <f t="shared" si="4"/>
        <v>0</v>
      </c>
      <c r="E19">
        <f t="shared" si="4"/>
        <v>8500</v>
      </c>
      <c r="F19">
        <f t="shared" si="4"/>
        <v>6330</v>
      </c>
      <c r="G19">
        <f t="shared" si="4"/>
        <v>10940</v>
      </c>
      <c r="H19">
        <f t="shared" si="4"/>
        <v>29064</v>
      </c>
      <c r="I19">
        <f t="shared" si="4"/>
        <v>3415</v>
      </c>
      <c r="J19">
        <f t="shared" si="4"/>
        <v>0</v>
      </c>
      <c r="K19">
        <f t="shared" si="4"/>
        <v>58249</v>
      </c>
    </row>
    <row r="20" spans="1:11" x14ac:dyDescent="0.2">
      <c r="A20" t="s">
        <v>87</v>
      </c>
      <c r="B20">
        <f>SUM(B10:B13)</f>
        <v>367</v>
      </c>
      <c r="C20">
        <f t="shared" ref="C20:K20" si="5">SUM(C10:C13)</f>
        <v>2877</v>
      </c>
      <c r="D20">
        <f t="shared" si="5"/>
        <v>7750</v>
      </c>
      <c r="E20">
        <f t="shared" si="5"/>
        <v>14123</v>
      </c>
      <c r="F20">
        <f t="shared" si="5"/>
        <v>7958</v>
      </c>
      <c r="G20">
        <f t="shared" si="5"/>
        <v>14955</v>
      </c>
      <c r="H20">
        <f t="shared" si="5"/>
        <v>18569</v>
      </c>
      <c r="I20">
        <f t="shared" si="5"/>
        <v>0</v>
      </c>
      <c r="J20">
        <f t="shared" si="5"/>
        <v>0</v>
      </c>
      <c r="K20">
        <f t="shared" si="5"/>
        <v>66599</v>
      </c>
    </row>
    <row r="21" spans="1:11" x14ac:dyDescent="0.2">
      <c r="K21">
        <f>SUM(K17:K20)</f>
        <v>195557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3F4-7578-4645-AF5E-341ECAC79A29}">
  <dimension ref="A3:AH164"/>
  <sheetViews>
    <sheetView topLeftCell="A14" workbookViewId="0">
      <selection activeCell="F51" sqref="F51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3" s="18" customFormat="1" x14ac:dyDescent="0.2">
      <c r="A3" s="105" t="str">
        <f>'2.8_RESULT'!A1</f>
        <v xml:space="preserve">Sum of % reduction in total between 66-86 yrs </v>
      </c>
      <c r="B3" s="18" t="str">
        <f>'2.5_RESULT'!B3</f>
        <v>Column Labels</v>
      </c>
      <c r="C3" s="18">
        <f>'2.5_RESULT'!C3</f>
        <v>0</v>
      </c>
      <c r="D3" s="18">
        <f>'2.5_RESULT'!D3</f>
        <v>0</v>
      </c>
      <c r="E3" s="18">
        <f>'2.5_RESULT'!E3</f>
        <v>0</v>
      </c>
      <c r="F3" s="18">
        <f>'2.5_RESULT'!F3</f>
        <v>0</v>
      </c>
      <c r="G3" s="18">
        <f>'2.5_RESULT'!G3</f>
        <v>0</v>
      </c>
      <c r="H3" s="18">
        <f>'2.5_RESULT'!H3</f>
        <v>0</v>
      </c>
      <c r="I3" s="18">
        <f>'2.5_RESULT'!I3</f>
        <v>0</v>
      </c>
      <c r="J3" s="18">
        <f>'2.5_RESULT'!J3</f>
        <v>0</v>
      </c>
      <c r="K3" s="18">
        <f>'2.5_RESULT'!K3</f>
        <v>0</v>
      </c>
      <c r="L3" s="18">
        <f>'2.5_RESULT'!L3</f>
        <v>0</v>
      </c>
      <c r="M3" s="18">
        <f>'2.5_RESULT'!M3</f>
        <v>0</v>
      </c>
      <c r="N3" s="18">
        <f>'2.5_RESULT'!N3</f>
        <v>0</v>
      </c>
      <c r="O3" s="18">
        <f>'2.5_RESULT'!O3</f>
        <v>0</v>
      </c>
      <c r="P3" s="18">
        <f>'2.5_RESULT'!P3</f>
        <v>0</v>
      </c>
      <c r="Q3" s="18">
        <f>'2.5_RESULT'!Q3</f>
        <v>0</v>
      </c>
      <c r="R3" s="18">
        <f>'2.5_RESULT'!R3</f>
        <v>0</v>
      </c>
      <c r="S3" s="18">
        <f>'2.5_RESULT'!S3</f>
        <v>0</v>
      </c>
      <c r="T3" s="18">
        <f>'2.5_RESULT'!T3</f>
        <v>0</v>
      </c>
      <c r="U3" s="18">
        <f>'2.5_RESULT'!U3</f>
        <v>0</v>
      </c>
      <c r="V3" s="18">
        <f>'2.5_RESULT'!V3</f>
        <v>0</v>
      </c>
      <c r="W3" s="18">
        <f>'2.5_RESULT'!W3</f>
        <v>0</v>
      </c>
      <c r="X3" s="18">
        <f>'2.5_RESULT'!X3</f>
        <v>0</v>
      </c>
      <c r="Y3" s="18">
        <f>'2.5_RESULT'!Y3</f>
        <v>0</v>
      </c>
      <c r="Z3" s="18">
        <f>'2.5_RESULT'!Z3</f>
        <v>0</v>
      </c>
      <c r="AA3" s="18">
        <f>'2.5_RESULT'!AA3</f>
        <v>0</v>
      </c>
      <c r="AB3" s="18">
        <f>'2.5_RESULT'!AB3</f>
        <v>0</v>
      </c>
      <c r="AC3" s="18">
        <f>'2.5_RESULT'!AC3</f>
        <v>0</v>
      </c>
      <c r="AD3" s="18">
        <f>'2.5_RESULT'!AD3</f>
        <v>0</v>
      </c>
      <c r="AE3" s="18">
        <f>'2.5_RESULT'!AE3</f>
        <v>0</v>
      </c>
      <c r="AF3" s="18">
        <f>'2.5_RESULT'!AF3</f>
        <v>0</v>
      </c>
    </row>
    <row r="4" spans="1:33" s="66" customFormat="1" x14ac:dyDescent="0.2">
      <c r="A4" s="106" t="str">
        <f>'2.8_RESULT'!A2</f>
        <v>Row Labels</v>
      </c>
      <c r="B4" s="106">
        <f>'2.8_RESULT'!B2</f>
        <v>2500</v>
      </c>
      <c r="C4" s="106">
        <f>'2.8_RESULT'!C2</f>
        <v>7500</v>
      </c>
      <c r="D4" s="106">
        <f>'2.8_RESULT'!D2</f>
        <v>12500</v>
      </c>
      <c r="E4" s="106">
        <f>'2.8_RESULT'!E2</f>
        <v>17500</v>
      </c>
      <c r="F4" s="106">
        <f>'2.8_RESULT'!F2</f>
        <v>22500</v>
      </c>
      <c r="G4" s="106">
        <f>'2.8_RESULT'!G2</f>
        <v>27500</v>
      </c>
      <c r="H4" s="106">
        <f>'2.8_RESULT'!H2</f>
        <v>32500</v>
      </c>
      <c r="I4" s="106">
        <f>'2.8_RESULT'!I2</f>
        <v>37500</v>
      </c>
      <c r="J4" s="106">
        <f>'2.8_RESULT'!J2</f>
        <v>42500</v>
      </c>
      <c r="K4" s="106">
        <f>'2.8_RESULT'!K2</f>
        <v>47500</v>
      </c>
      <c r="L4" s="106">
        <f>'2.8_RESULT'!L2</f>
        <v>52500</v>
      </c>
      <c r="M4" s="106">
        <f>'2.8_RESULT'!M2</f>
        <v>57500</v>
      </c>
      <c r="N4" s="106">
        <f>'2.8_RESULT'!N2</f>
        <v>62500</v>
      </c>
      <c r="O4" s="106">
        <f>'2.8_RESULT'!O2</f>
        <v>67500</v>
      </c>
      <c r="P4" s="106">
        <f>'2.8_RESULT'!P2</f>
        <v>72500</v>
      </c>
      <c r="Q4" s="106">
        <f>'2.8_RESULT'!Q2</f>
        <v>77500</v>
      </c>
      <c r="R4" s="106">
        <f>'2.8_RESULT'!R2</f>
        <v>82500</v>
      </c>
      <c r="S4" s="106">
        <f>'2.8_RESULT'!S2</f>
        <v>87500</v>
      </c>
      <c r="T4" s="106">
        <f>'2.8_RESULT'!T2</f>
        <v>92500</v>
      </c>
      <c r="U4" s="106">
        <f>'2.8_RESULT'!U2</f>
        <v>97500</v>
      </c>
      <c r="V4" s="106">
        <f>'2.8_RESULT'!V2</f>
        <v>102500</v>
      </c>
      <c r="W4" s="106">
        <f>'2.8_RESULT'!W2</f>
        <v>107500</v>
      </c>
      <c r="X4" s="106">
        <f>'2.8_RESULT'!X2</f>
        <v>112500</v>
      </c>
      <c r="Y4" s="106">
        <f>'2.8_RESULT'!Y2</f>
        <v>117500</v>
      </c>
      <c r="Z4" s="106">
        <f>'2.8_RESULT'!Z2</f>
        <v>122500</v>
      </c>
      <c r="AA4" s="106">
        <f>'2.8_RESULT'!AA2</f>
        <v>127500</v>
      </c>
      <c r="AB4" s="106">
        <f>'2.8_RESULT'!AB2</f>
        <v>132500</v>
      </c>
      <c r="AC4" s="106">
        <f>'2.8_RESULT'!AC2</f>
        <v>137500</v>
      </c>
      <c r="AD4" s="106">
        <f>'2.8_RESULT'!AD2</f>
        <v>142500</v>
      </c>
      <c r="AE4" s="106">
        <f>'2.8_RESULT'!AE2</f>
        <v>147500</v>
      </c>
      <c r="AF4" s="106">
        <f>'2.8_RESULT'!AF2</f>
        <v>200000</v>
      </c>
      <c r="AG4" s="106" t="str">
        <f>'2.8_RESULT'!AG2</f>
        <v>Grand Total</v>
      </c>
    </row>
    <row r="5" spans="1:33" s="18" customFormat="1" x14ac:dyDescent="0.2">
      <c r="A5" s="105">
        <f>'2.8_RESULT'!A3</f>
        <v>23</v>
      </c>
      <c r="B5" s="107">
        <f>'2.8_RESULT'!B3</f>
        <v>-0.2868421052631579</v>
      </c>
      <c r="C5" s="107">
        <f>'2.8_RESULT'!C3</f>
        <v>-0.2868421052631579</v>
      </c>
      <c r="D5" s="107">
        <f>'2.8_RESULT'!D3</f>
        <v>-0.28676470588235292</v>
      </c>
      <c r="E5" s="107">
        <f>'2.8_RESULT'!E3</f>
        <v>-0.28769692423105775</v>
      </c>
      <c r="F5" s="107">
        <f>'2.8_RESULT'!F3</f>
        <v>-0.3155283129013427</v>
      </c>
      <c r="G5" s="107">
        <f>'2.8_RESULT'!G3</f>
        <v>-0.35513126491646779</v>
      </c>
      <c r="H5" s="107">
        <f>'2.8_RESULT'!H3</f>
        <v>-0.39090909090909093</v>
      </c>
      <c r="I5" s="107">
        <f>'2.8_RESULT'!I3</f>
        <v>-0.41967730620834792</v>
      </c>
      <c r="J5" s="107">
        <f>'2.8_RESULT'!J3</f>
        <v>-0.43171040151754664</v>
      </c>
      <c r="K5" s="107">
        <f>'2.8_RESULT'!K3</f>
        <v>-0.43081207856933451</v>
      </c>
      <c r="L5" s="107">
        <f>'2.8_RESULT'!L3</f>
        <v>-0.42261904761904762</v>
      </c>
      <c r="M5" s="107">
        <f>'2.8_RESULT'!M3</f>
        <v>-0.40987294865007939</v>
      </c>
      <c r="N5" s="107">
        <f>'2.8_RESULT'!N3</f>
        <v>-0.3951798010711553</v>
      </c>
      <c r="O5" s="107">
        <f>'2.8_RESULT'!O3</f>
        <v>-0.3814623338257016</v>
      </c>
      <c r="P5" s="107">
        <f>'2.8_RESULT'!P3</f>
        <v>-0.36866523911491794</v>
      </c>
      <c r="Q5" s="107">
        <f>'2.8_RESULT'!Q3</f>
        <v>-0.3569290976058932</v>
      </c>
      <c r="R5" s="107">
        <f>'2.8_RESULT'!R3</f>
        <v>-0.34570791527313266</v>
      </c>
      <c r="S5" s="107">
        <f>'2.8_RESULT'!S3</f>
        <v>-0.33517077388672717</v>
      </c>
      <c r="T5" s="107">
        <f>'2.8_RESULT'!T3</f>
        <v>-0.32525697503671069</v>
      </c>
      <c r="U5" s="107">
        <f>'2.8_RESULT'!U3</f>
        <v>-0.3159127954360228</v>
      </c>
      <c r="V5" s="107">
        <f>'2.8_RESULT'!V3</f>
        <v>-0.30709051297286594</v>
      </c>
      <c r="W5" s="107">
        <f>'2.8_RESULT'!W3</f>
        <v>-0.29874759152215802</v>
      </c>
      <c r="X5" s="107">
        <f>'2.8_RESULT'!X3</f>
        <v>-0.29071294559099436</v>
      </c>
      <c r="Y5" s="107">
        <f>'2.8_RESULT'!Y3</f>
        <v>-0.28322061780296109</v>
      </c>
      <c r="Z5" s="107">
        <f>'2.8_RESULT'!Z3</f>
        <v>-0.2761047754811119</v>
      </c>
      <c r="AA5" s="107">
        <f>'2.8_RESULT'!AA3</f>
        <v>-0.26951155918651137</v>
      </c>
      <c r="AB5" s="107">
        <f>'2.8_RESULT'!AB3</f>
        <v>-0.26306413301662707</v>
      </c>
      <c r="AC5" s="107">
        <f>'2.8_RESULT'!AC3</f>
        <v>-0.25691797845898923</v>
      </c>
      <c r="AD5" s="107">
        <f>'2.8_RESULT'!AD3</f>
        <v>-0.25105246113989638</v>
      </c>
      <c r="AE5" s="107">
        <f>'2.8_RESULT'!AE3</f>
        <v>-0.24544878898211175</v>
      </c>
      <c r="AF5" s="107">
        <f>'2.8_RESULT'!AF3</f>
        <v>-0.19888404309902513</v>
      </c>
      <c r="AG5" s="107">
        <f>'2.8_RESULT'!AG3</f>
        <v>-10.089446630434496</v>
      </c>
    </row>
    <row r="6" spans="1:33" s="18" customFormat="1" x14ac:dyDescent="0.2">
      <c r="A6" s="105">
        <f>'2.8_RESULT'!A4</f>
        <v>28</v>
      </c>
      <c r="B6" s="107">
        <f>'2.8_RESULT'!B4</f>
        <v>-0.27607361963190186</v>
      </c>
      <c r="C6" s="107">
        <f>'2.8_RESULT'!C4</f>
        <v>-0.27448979591836736</v>
      </c>
      <c r="D6" s="107">
        <f>'2.8_RESULT'!D4</f>
        <v>-0.27444987775061125</v>
      </c>
      <c r="E6" s="107">
        <f>'2.8_RESULT'!E4</f>
        <v>-0.27506538796861379</v>
      </c>
      <c r="F6" s="107">
        <f>'2.8_RESULT'!F4</f>
        <v>-0.29070556309362278</v>
      </c>
      <c r="G6" s="107">
        <f>'2.8_RESULT'!G4</f>
        <v>-0.32713651498335183</v>
      </c>
      <c r="H6" s="107">
        <f>'2.8_RESULT'!H4</f>
        <v>-0.3651949271958666</v>
      </c>
      <c r="I6" s="107">
        <f>'2.8_RESULT'!I4</f>
        <v>-0.39865689865689868</v>
      </c>
      <c r="J6" s="107">
        <f>'2.8_RESULT'!J4</f>
        <v>-0.4193606974209953</v>
      </c>
      <c r="K6" s="107">
        <f>'2.8_RESULT'!K4</f>
        <v>-0.42376005361930297</v>
      </c>
      <c r="L6" s="107">
        <f>'2.8_RESULT'!L4</f>
        <v>-0.41866708780795958</v>
      </c>
      <c r="M6" s="107">
        <f>'2.8_RESULT'!M4</f>
        <v>-0.40758079130172153</v>
      </c>
      <c r="N6" s="107">
        <f>'2.8_RESULT'!N4</f>
        <v>-0.3937937062937063</v>
      </c>
      <c r="O6" s="107">
        <f>'2.8_RESULT'!O4</f>
        <v>-0.3808114961961116</v>
      </c>
      <c r="P6" s="107">
        <f>'2.8_RESULT'!P4</f>
        <v>-0.36855740387237523</v>
      </c>
      <c r="Q6" s="107">
        <f>'2.8_RESULT'!Q4</f>
        <v>-0.35706737120211363</v>
      </c>
      <c r="R6" s="107">
        <f>'2.8_RESULT'!R4</f>
        <v>-0.34652831155521396</v>
      </c>
      <c r="S6" s="107">
        <f>'2.8_RESULT'!S4</f>
        <v>-0.33619402985074626</v>
      </c>
      <c r="T6" s="107">
        <f>'2.8_RESULT'!T4</f>
        <v>-0.32660705654905753</v>
      </c>
      <c r="U6" s="107">
        <f>'2.8_RESULT'!U4</f>
        <v>-0.31778665413533835</v>
      </c>
      <c r="V6" s="107">
        <f>'2.8_RESULT'!V4</f>
        <v>-0.30905556825977587</v>
      </c>
      <c r="W6" s="107">
        <f>'2.8_RESULT'!W4</f>
        <v>-0.30093520374081495</v>
      </c>
      <c r="X6" s="107">
        <f>'2.8_RESULT'!X4</f>
        <v>-0.29323063571273594</v>
      </c>
      <c r="Y6" s="107">
        <f>'2.8_RESULT'!Y4</f>
        <v>-0.28597122302158273</v>
      </c>
      <c r="Z6" s="107">
        <f>'2.8_RESULT'!Z4</f>
        <v>-0.27900495458298924</v>
      </c>
      <c r="AA6" s="107">
        <f>'2.8_RESULT'!AA4</f>
        <v>-0.27237001209189843</v>
      </c>
      <c r="AB6" s="107">
        <f>'2.8_RESULT'!AB4</f>
        <v>-0.26624015748031499</v>
      </c>
      <c r="AC6" s="107">
        <f>'2.8_RESULT'!AC4</f>
        <v>-0.2600538772368674</v>
      </c>
      <c r="AD6" s="107">
        <f>'2.8_RESULT'!AD4</f>
        <v>-0.25428033866415806</v>
      </c>
      <c r="AE6" s="107">
        <f>'2.8_RESULT'!AE4</f>
        <v>-0.24894165286213879</v>
      </c>
      <c r="AF6" s="107">
        <f>'2.8_RESULT'!AF4</f>
        <v>-0.20280401859349229</v>
      </c>
      <c r="AG6" s="107">
        <f>'2.8_RESULT'!AG4</f>
        <v>-9.951374887250644</v>
      </c>
    </row>
    <row r="7" spans="1:33" s="18" customFormat="1" x14ac:dyDescent="0.2">
      <c r="A7" s="105">
        <f>'2.8_RESULT'!A5</f>
        <v>33</v>
      </c>
      <c r="B7" s="107">
        <f>'2.8_RESULT'!B5</f>
        <v>-0.26811594202898553</v>
      </c>
      <c r="C7" s="107">
        <f>'2.8_RESULT'!C5</f>
        <v>-0.26385542168674697</v>
      </c>
      <c r="D7" s="107">
        <f>'2.8_RESULT'!D5</f>
        <v>-0.26262626262626265</v>
      </c>
      <c r="E7" s="107">
        <f>'2.8_RESULT'!E5</f>
        <v>-0.26210092687950565</v>
      </c>
      <c r="F7" s="107">
        <f>'2.8_RESULT'!F5</f>
        <v>-0.26762820512820512</v>
      </c>
      <c r="G7" s="107">
        <f>'2.8_RESULT'!G5</f>
        <v>-0.29914809960681521</v>
      </c>
      <c r="H7" s="107">
        <f>'2.8_RESULT'!H5</f>
        <v>-0.33804769828064335</v>
      </c>
      <c r="I7" s="107">
        <f>'2.8_RESULT'!I5</f>
        <v>-0.37457952907256126</v>
      </c>
      <c r="J7" s="107">
        <f>'2.8_RESULT'!J5</f>
        <v>-0.40361702127659577</v>
      </c>
      <c r="K7" s="107">
        <f>'2.8_RESULT'!K5</f>
        <v>-0.41445830085736557</v>
      </c>
      <c r="L7" s="107">
        <f>'2.8_RESULT'!L5</f>
        <v>-0.41285243500549251</v>
      </c>
      <c r="M7" s="107">
        <f>'2.8_RESULT'!M5</f>
        <v>-0.4043037088873338</v>
      </c>
      <c r="N7" s="107">
        <f>'2.8_RESULT'!N5</f>
        <v>-0.39097363083164299</v>
      </c>
      <c r="O7" s="107">
        <f>'2.8_RESULT'!O5</f>
        <v>-0.37855973813420624</v>
      </c>
      <c r="P7" s="107">
        <f>'2.8_RESULT'!P5</f>
        <v>-0.36722715736040606</v>
      </c>
      <c r="Q7" s="107">
        <f>'2.8_RESULT'!Q5</f>
        <v>-0.35626346568174821</v>
      </c>
      <c r="R7" s="107">
        <f>'2.8_RESULT'!R5</f>
        <v>-0.34593544530783027</v>
      </c>
      <c r="S7" s="107">
        <f>'2.8_RESULT'!S5</f>
        <v>-0.33599651365485184</v>
      </c>
      <c r="T7" s="107">
        <f>'2.8_RESULT'!T5</f>
        <v>-0.32678722803051707</v>
      </c>
      <c r="U7" s="107">
        <f>'2.8_RESULT'!U5</f>
        <v>-0.31834433443344334</v>
      </c>
      <c r="V7" s="107">
        <f>'2.8_RESULT'!V5</f>
        <v>-0.31007232788641842</v>
      </c>
      <c r="W7" s="107">
        <f>'2.8_RESULT'!W5</f>
        <v>-0.30221932114882505</v>
      </c>
      <c r="X7" s="107">
        <f>'2.8_RESULT'!X5</f>
        <v>-0.2945746306673459</v>
      </c>
      <c r="Y7" s="107">
        <f>'2.8_RESULT'!Y5</f>
        <v>-0.28747203579418346</v>
      </c>
      <c r="Z7" s="107">
        <f>'2.8_RESULT'!Z5</f>
        <v>-0.28070388349514563</v>
      </c>
      <c r="AA7" s="107">
        <f>'2.8_RESULT'!AA5</f>
        <v>-0.27448423049561299</v>
      </c>
      <c r="AB7" s="107">
        <f>'2.8_RESULT'!AB5</f>
        <v>-0.26831247102457118</v>
      </c>
      <c r="AC7" s="107">
        <f>'2.8_RESULT'!AC5</f>
        <v>-0.26241215143958285</v>
      </c>
      <c r="AD7" s="107">
        <f>'2.8_RESULT'!AD5</f>
        <v>-0.25660084313290438</v>
      </c>
      <c r="AE7" s="107">
        <f>'2.8_RESULT'!AE5</f>
        <v>-0.25119461337966986</v>
      </c>
      <c r="AF7" s="107">
        <f>'2.8_RESULT'!AF5</f>
        <v>-0.20592421277352785</v>
      </c>
      <c r="AG7" s="107">
        <f>'2.8_RESULT'!AG5</f>
        <v>-9.7853917860089474</v>
      </c>
    </row>
    <row r="8" spans="1:33" s="18" customFormat="1" x14ac:dyDescent="0.2">
      <c r="A8" s="105">
        <f>'2.8_RESULT'!A6</f>
        <v>38</v>
      </c>
      <c r="B8" s="107">
        <f>'2.8_RESULT'!B6</f>
        <v>-0.25</v>
      </c>
      <c r="C8" s="107">
        <f>'2.8_RESULT'!C6</f>
        <v>-0.25145348837209303</v>
      </c>
      <c r="D8" s="107">
        <f>'2.8_RESULT'!D6</f>
        <v>-0.24825783972125434</v>
      </c>
      <c r="E8" s="107">
        <f>'2.8_RESULT'!E6</f>
        <v>-0.24906832298136647</v>
      </c>
      <c r="F8" s="107">
        <f>'2.8_RESULT'!F6</f>
        <v>-0.24903288201160542</v>
      </c>
      <c r="G8" s="107">
        <f>'2.8_RESULT'!G6</f>
        <v>-0.26996047430830039</v>
      </c>
      <c r="H8" s="107">
        <f>'2.8_RESULT'!H6</f>
        <v>-0.30756358768406961</v>
      </c>
      <c r="I8" s="107">
        <f>'2.8_RESULT'!I6</f>
        <v>-0.34695652173913044</v>
      </c>
      <c r="J8" s="107">
        <f>'2.8_RESULT'!J6</f>
        <v>-0.38235294117647056</v>
      </c>
      <c r="K8" s="107">
        <f>'2.8_RESULT'!K6</f>
        <v>-0.40190166975881264</v>
      </c>
      <c r="L8" s="107">
        <f>'2.8_RESULT'!L6</f>
        <v>-0.40524718126626191</v>
      </c>
      <c r="M8" s="107">
        <f>'2.8_RESULT'!M6</f>
        <v>-0.39838576158940397</v>
      </c>
      <c r="N8" s="107">
        <f>'2.8_RESULT'!N6</f>
        <v>-0.38650920736589273</v>
      </c>
      <c r="O8" s="107">
        <f>'2.8_RESULT'!O6</f>
        <v>-0.37480590062111802</v>
      </c>
      <c r="P8" s="107">
        <f>'2.8_RESULT'!P6</f>
        <v>-0.36379050489826675</v>
      </c>
      <c r="Q8" s="107">
        <f>'2.8_RESULT'!Q6</f>
        <v>-0.35340409956076135</v>
      </c>
      <c r="R8" s="107">
        <f>'2.8_RESULT'!R6</f>
        <v>-0.34359430604982205</v>
      </c>
      <c r="S8" s="107">
        <f>'2.8_RESULT'!S6</f>
        <v>-0.33431440443213295</v>
      </c>
      <c r="T8" s="107">
        <f>'2.8_RESULT'!T6</f>
        <v>-0.32552258934592043</v>
      </c>
      <c r="U8" s="107">
        <f>'2.8_RESULT'!U6</f>
        <v>-0.31718134034165574</v>
      </c>
      <c r="V8" s="107">
        <f>'2.8_RESULT'!V6</f>
        <v>-0.3092568866111467</v>
      </c>
      <c r="W8" s="107">
        <f>'2.8_RESULT'!W6</f>
        <v>-0.30171874999999998</v>
      </c>
      <c r="X8" s="107">
        <f>'2.8_RESULT'!X6</f>
        <v>-0.29423428920073214</v>
      </c>
      <c r="Y8" s="107">
        <f>'2.8_RESULT'!Y6</f>
        <v>-0.28739570917759238</v>
      </c>
      <c r="Z8" s="107">
        <f>'2.8_RESULT'!Z6</f>
        <v>-0.2808677926616191</v>
      </c>
      <c r="AA8" s="107">
        <f>'2.8_RESULT'!AA6</f>
        <v>-0.27462984054669703</v>
      </c>
      <c r="AB8" s="107">
        <f>'2.8_RESULT'!AB6</f>
        <v>-0.26866295264623957</v>
      </c>
      <c r="AC8" s="107">
        <f>'2.8_RESULT'!AC6</f>
        <v>-0.26294983642311887</v>
      </c>
      <c r="AD8" s="107">
        <f>'2.8_RESULT'!AD6</f>
        <v>-0.25747463961558997</v>
      </c>
      <c r="AE8" s="107">
        <f>'2.8_RESULT'!AE6</f>
        <v>-0.25222280334728031</v>
      </c>
      <c r="AF8" s="107">
        <f>'2.8_RESULT'!AF6</f>
        <v>-0.20790267011197244</v>
      </c>
      <c r="AG8" s="107">
        <f>'2.8_RESULT'!AG6</f>
        <v>-9.5566191935663269</v>
      </c>
    </row>
    <row r="9" spans="1:33" s="18" customFormat="1" x14ac:dyDescent="0.2">
      <c r="A9" s="105">
        <f>'2.8_RESULT'!A7</f>
        <v>43</v>
      </c>
      <c r="B9" s="107">
        <f>'2.8_RESULT'!B7</f>
        <v>-0.24456521739130435</v>
      </c>
      <c r="C9" s="107">
        <f>'2.8_RESULT'!C7</f>
        <v>-0.23826714801444043</v>
      </c>
      <c r="D9" s="107">
        <f>'2.8_RESULT'!D7</f>
        <v>-0.23650107991360692</v>
      </c>
      <c r="E9" s="107">
        <f>'2.8_RESULT'!E7</f>
        <v>-0.23456790123456789</v>
      </c>
      <c r="F9" s="107">
        <f>'2.8_RESULT'!F7</f>
        <v>-0.23469387755102042</v>
      </c>
      <c r="G9" s="107">
        <f>'2.8_RESULT'!G7</f>
        <v>-0.24288518155053976</v>
      </c>
      <c r="H9" s="107">
        <f>'2.8_RESULT'!H7</f>
        <v>-0.27616279069767441</v>
      </c>
      <c r="I9" s="107">
        <f>'2.8_RESULT'!I7</f>
        <v>-0.31798561151079136</v>
      </c>
      <c r="J9" s="107">
        <f>'2.8_RESULT'!J7</f>
        <v>-0.35641677255400256</v>
      </c>
      <c r="K9" s="107">
        <f>'2.8_RESULT'!K7</f>
        <v>-0.38575498575498574</v>
      </c>
      <c r="L9" s="107">
        <f>'2.8_RESULT'!L7</f>
        <v>-0.39502908514013751</v>
      </c>
      <c r="M9" s="107">
        <f>'2.8_RESULT'!M7</f>
        <v>-0.3911290322580645</v>
      </c>
      <c r="N9" s="107">
        <f>'2.8_RESULT'!N7</f>
        <v>-0.37969741337237678</v>
      </c>
      <c r="O9" s="107">
        <f>'2.8_RESULT'!O7</f>
        <v>-0.36901942207484606</v>
      </c>
      <c r="P9" s="107">
        <f>'2.8_RESULT'!P7</f>
        <v>-0.35865561694290976</v>
      </c>
      <c r="Q9" s="107">
        <f>'2.8_RESULT'!Q7</f>
        <v>-0.34841021047917597</v>
      </c>
      <c r="R9" s="107">
        <f>'2.8_RESULT'!R7</f>
        <v>-0.33914559721011334</v>
      </c>
      <c r="S9" s="107">
        <f>'2.8_RESULT'!S7</f>
        <v>-0.33036093418259022</v>
      </c>
      <c r="T9" s="107">
        <f>'2.8_RESULT'!T7</f>
        <v>-0.32201986754966888</v>
      </c>
      <c r="U9" s="107">
        <f>'2.8_RESULT'!U7</f>
        <v>-0.31408962454582157</v>
      </c>
      <c r="V9" s="107">
        <f>'2.8_RESULT'!V7</f>
        <v>-0.30681370618353682</v>
      </c>
      <c r="W9" s="107">
        <f>'2.8_RESULT'!W7</f>
        <v>-0.29961538461538462</v>
      </c>
      <c r="X9" s="107">
        <f>'2.8_RESULT'!X7</f>
        <v>-0.29237128898910186</v>
      </c>
      <c r="Y9" s="107">
        <f>'2.8_RESULT'!Y7</f>
        <v>-0.28581925055106538</v>
      </c>
      <c r="Z9" s="107">
        <f>'2.8_RESULT'!Z7</f>
        <v>-0.27955443765720445</v>
      </c>
      <c r="AA9" s="107">
        <f>'2.8_RESULT'!AA7</f>
        <v>-0.27355836849507736</v>
      </c>
      <c r="AB9" s="107">
        <f>'2.8_RESULT'!AB7</f>
        <v>-0.26806607019958706</v>
      </c>
      <c r="AC9" s="107">
        <f>'2.8_RESULT'!AC7</f>
        <v>-0.26255476912706438</v>
      </c>
      <c r="AD9" s="107">
        <f>'2.8_RESULT'!AD7</f>
        <v>-0.25726552179656537</v>
      </c>
      <c r="AE9" s="107">
        <f>'2.8_RESULT'!AE7</f>
        <v>-0.25186144383295567</v>
      </c>
      <c r="AF9" s="107">
        <f>'2.8_RESULT'!AF7</f>
        <v>-0.20852318413294024</v>
      </c>
      <c r="AG9" s="107">
        <f>'2.8_RESULT'!AG7</f>
        <v>-9.3013607955091224</v>
      </c>
    </row>
    <row r="10" spans="1:33" s="18" customFormat="1" x14ac:dyDescent="0.2">
      <c r="A10" s="105">
        <f>'2.8_RESULT'!A8</f>
        <v>48</v>
      </c>
      <c r="B10" s="107">
        <f>'2.8_RESULT'!B8</f>
        <v>-0.23239436619718309</v>
      </c>
      <c r="C10" s="107">
        <f>'2.8_RESULT'!C8</f>
        <v>-0.21830985915492956</v>
      </c>
      <c r="D10" s="107">
        <f>'2.8_RESULT'!D8</f>
        <v>-0.21988795518207283</v>
      </c>
      <c r="E10" s="107">
        <f>'2.8_RESULT'!E8</f>
        <v>-0.22155688622754491</v>
      </c>
      <c r="F10" s="107">
        <f>'2.8_RESULT'!F8</f>
        <v>-0.21928460342146189</v>
      </c>
      <c r="G10" s="107">
        <f>'2.8_RESULT'!G8</f>
        <v>-0.22045743329097839</v>
      </c>
      <c r="H10" s="107">
        <f>'2.8_RESULT'!H8</f>
        <v>-0.24327233584499461</v>
      </c>
      <c r="I10" s="107">
        <f>'2.8_RESULT'!I8</f>
        <v>-0.28424976700838772</v>
      </c>
      <c r="J10" s="107">
        <f>'2.8_RESULT'!J8</f>
        <v>-0.32730263157894735</v>
      </c>
      <c r="K10" s="107">
        <f>'2.8_RESULT'!K8</f>
        <v>-0.3612950699043414</v>
      </c>
      <c r="L10" s="107">
        <f>'2.8_RESULT'!L8</f>
        <v>-0.37989203778677461</v>
      </c>
      <c r="M10" s="107">
        <f>'2.8_RESULT'!M8</f>
        <v>-0.38028169014084506</v>
      </c>
      <c r="N10" s="107">
        <f>'2.8_RESULT'!N8</f>
        <v>-0.37011779293242403</v>
      </c>
      <c r="O10" s="107">
        <f>'2.8_RESULT'!O8</f>
        <v>-0.35985533453887886</v>
      </c>
      <c r="P10" s="107">
        <f>'2.8_RESULT'!P8</f>
        <v>-0.35014662756598242</v>
      </c>
      <c r="Q10" s="107">
        <f>'2.8_RESULT'!Q8</f>
        <v>-0.3409480296973158</v>
      </c>
      <c r="R10" s="107">
        <f>'2.8_RESULT'!R8</f>
        <v>-0.332220367278798</v>
      </c>
      <c r="S10" s="107">
        <f>'2.8_RESULT'!S8</f>
        <v>-0.32356134636264927</v>
      </c>
      <c r="T10" s="107">
        <f>'2.8_RESULT'!T8</f>
        <v>-0.31567796610169491</v>
      </c>
      <c r="U10" s="107">
        <f>'2.8_RESULT'!U8</f>
        <v>-0.3081695966907963</v>
      </c>
      <c r="V10" s="107">
        <f>'2.8_RESULT'!V8</f>
        <v>-0.30101010101010101</v>
      </c>
      <c r="W10" s="107">
        <f>'2.8_RESULT'!W8</f>
        <v>-0.29417571569595263</v>
      </c>
      <c r="X10" s="107">
        <f>'2.8_RESULT'!X8</f>
        <v>-0.28812741312741313</v>
      </c>
      <c r="Y10" s="107">
        <f>'2.8_RESULT'!Y8</f>
        <v>-0.2818696883852691</v>
      </c>
      <c r="Z10" s="107">
        <f>'2.8_RESULT'!Z8</f>
        <v>-0.27587800369685767</v>
      </c>
      <c r="AA10" s="107">
        <f>'2.8_RESULT'!AA8</f>
        <v>-0.27013574660633483</v>
      </c>
      <c r="AB10" s="107">
        <f>'2.8_RESULT'!AB8</f>
        <v>-0.2646276595744681</v>
      </c>
      <c r="AC10" s="107">
        <f>'2.8_RESULT'!AC8</f>
        <v>-0.25933970460469158</v>
      </c>
      <c r="AD10" s="107">
        <f>'2.8_RESULT'!AD8</f>
        <v>-0.25425894378194208</v>
      </c>
      <c r="AE10" s="107">
        <f>'2.8_RESULT'!AE8</f>
        <v>-0.24937343358395989</v>
      </c>
      <c r="AF10" s="107">
        <f>'2.8_RESULT'!AF8</f>
        <v>-0.20750782064650677</v>
      </c>
      <c r="AG10" s="107">
        <f>'2.8_RESULT'!AG8</f>
        <v>-8.9551859276204979</v>
      </c>
    </row>
    <row r="11" spans="1:33" s="18" customFormat="1" x14ac:dyDescent="0.2">
      <c r="A11" s="105">
        <f>'2.8_RESULT'!A9</f>
        <v>53</v>
      </c>
      <c r="B11" s="107">
        <f>'2.8_RESULT'!B9</f>
        <v>-0.21568627450980393</v>
      </c>
      <c r="C11" s="107">
        <f>'2.8_RESULT'!C9</f>
        <v>-0.20779220779220781</v>
      </c>
      <c r="D11" s="107">
        <f>'2.8_RESULT'!D9</f>
        <v>-0.20233463035019456</v>
      </c>
      <c r="E11" s="107">
        <f>'2.8_RESULT'!E9</f>
        <v>-0.20221606648199447</v>
      </c>
      <c r="F11" s="107">
        <f>'2.8_RESULT'!F9</f>
        <v>-0.20474137931034483</v>
      </c>
      <c r="G11" s="107">
        <f>'2.8_RESULT'!G9</f>
        <v>-0.20334507042253522</v>
      </c>
      <c r="H11" s="107">
        <f>'2.8_RESULT'!H9</f>
        <v>-0.21162444113263784</v>
      </c>
      <c r="I11" s="107">
        <f>'2.8_RESULT'!I9</f>
        <v>-0.24741602067183463</v>
      </c>
      <c r="J11" s="107">
        <f>'2.8_RESULT'!J9</f>
        <v>-0.29475484606613456</v>
      </c>
      <c r="K11" s="107">
        <f>'2.8_RESULT'!K9</f>
        <v>-0.33180428134556578</v>
      </c>
      <c r="L11" s="107">
        <f>'2.8_RESULT'!L9</f>
        <v>-0.35938945420906571</v>
      </c>
      <c r="M11" s="107">
        <f>'2.8_RESULT'!M9</f>
        <v>-0.36652173913043479</v>
      </c>
      <c r="N11" s="107">
        <f>'2.8_RESULT'!N9</f>
        <v>-0.35678180286436395</v>
      </c>
      <c r="O11" s="107">
        <f>'2.8_RESULT'!O9</f>
        <v>-0.34741591468416733</v>
      </c>
      <c r="P11" s="107">
        <f>'2.8_RESULT'!P9</f>
        <v>-0.33905750798722045</v>
      </c>
      <c r="Q11" s="107">
        <f>'2.8_RESULT'!Q9</f>
        <v>-0.32982866043613707</v>
      </c>
      <c r="R11" s="107">
        <f>'2.8_RESULT'!R9</f>
        <v>-0.32180851063829785</v>
      </c>
      <c r="S11" s="107">
        <f>'2.8_RESULT'!S9</f>
        <v>-0.31467753891771683</v>
      </c>
      <c r="T11" s="107">
        <f>'2.8_RESULT'!T9</f>
        <v>-0.30666183924692253</v>
      </c>
      <c r="U11" s="107">
        <f>'2.8_RESULT'!U9</f>
        <v>-0.29971691436659592</v>
      </c>
      <c r="V11" s="107">
        <f>'2.8_RESULT'!V9</f>
        <v>-0.29287690179806364</v>
      </c>
      <c r="W11" s="107">
        <f>'2.8_RESULT'!W9</f>
        <v>-0.28653585926928282</v>
      </c>
      <c r="X11" s="107">
        <f>'2.8_RESULT'!X9</f>
        <v>-0.28046357615894041</v>
      </c>
      <c r="Y11" s="107">
        <f>'2.8_RESULT'!Y9</f>
        <v>-0.27446532728451067</v>
      </c>
      <c r="Z11" s="107">
        <f>'2.8_RESULT'!Z9</f>
        <v>-0.2688888888888889</v>
      </c>
      <c r="AA11" s="107">
        <f>'2.8_RESULT'!AA9</f>
        <v>-0.26353453640323582</v>
      </c>
      <c r="AB11" s="107">
        <f>'2.8_RESULT'!AB9</f>
        <v>-0.25823170731707318</v>
      </c>
      <c r="AC11" s="107">
        <f>'2.8_RESULT'!AC9</f>
        <v>-0.25328947368421051</v>
      </c>
      <c r="AD11" s="107">
        <f>'2.8_RESULT'!AD9</f>
        <v>-0.24897360703812316</v>
      </c>
      <c r="AE11" s="107">
        <f>'2.8_RESULT'!AE9</f>
        <v>-0.24381116868163499</v>
      </c>
      <c r="AF11" s="107">
        <f>'2.8_RESULT'!AF9</f>
        <v>-0.20438131921039962</v>
      </c>
      <c r="AG11" s="107">
        <f>'2.8_RESULT'!AG9</f>
        <v>-8.5390274662985401</v>
      </c>
    </row>
    <row r="12" spans="1:33" s="18" customFormat="1" x14ac:dyDescent="0.2">
      <c r="A12" s="105">
        <f>'2.8_RESULT'!A10</f>
        <v>58</v>
      </c>
      <c r="B12" s="107">
        <f>'2.8_RESULT'!B10</f>
        <v>-0.1875</v>
      </c>
      <c r="C12" s="107">
        <f>'2.8_RESULT'!C10</f>
        <v>-0.18041237113402062</v>
      </c>
      <c r="D12" s="107">
        <f>'2.8_RESULT'!D10</f>
        <v>-0.18098159509202455</v>
      </c>
      <c r="E12" s="107">
        <f>'2.8_RESULT'!E10</f>
        <v>-0.18260869565217391</v>
      </c>
      <c r="F12" s="107">
        <f>'2.8_RESULT'!F10</f>
        <v>-0.18305084745762712</v>
      </c>
      <c r="G12" s="107">
        <f>'2.8_RESULT'!G10</f>
        <v>-0.18144044321329639</v>
      </c>
      <c r="H12" s="107">
        <f>'2.8_RESULT'!H10</f>
        <v>-0.18075117370892019</v>
      </c>
      <c r="I12" s="107">
        <f>'2.8_RESULT'!I10</f>
        <v>-0.20630081300813008</v>
      </c>
      <c r="J12" s="107">
        <f>'2.8_RESULT'!J10</f>
        <v>-0.2553763440860215</v>
      </c>
      <c r="K12" s="107">
        <f>'2.8_RESULT'!K10</f>
        <v>-0.29407051282051283</v>
      </c>
      <c r="L12" s="107">
        <f>'2.8_RESULT'!L10</f>
        <v>-0.3253623188405797</v>
      </c>
      <c r="M12" s="107">
        <f>'2.8_RESULT'!M10</f>
        <v>-0.34429530201342284</v>
      </c>
      <c r="N12" s="107">
        <f>'2.8_RESULT'!N10</f>
        <v>-0.33571428571428569</v>
      </c>
      <c r="O12" s="107">
        <f>'2.8_RESULT'!O10</f>
        <v>-0.32721518987341774</v>
      </c>
      <c r="P12" s="107">
        <f>'2.8_RESULT'!P10</f>
        <v>-0.31913580246913581</v>
      </c>
      <c r="Q12" s="107">
        <f>'2.8_RESULT'!Q10</f>
        <v>-0.31144578313253013</v>
      </c>
      <c r="R12" s="107">
        <f>'2.8_RESULT'!R10</f>
        <v>-0.30411764705882355</v>
      </c>
      <c r="S12" s="107">
        <f>'2.8_RESULT'!S10</f>
        <v>-0.29712643678160922</v>
      </c>
      <c r="T12" s="107">
        <f>'2.8_RESULT'!T10</f>
        <v>-0.29044943820224717</v>
      </c>
      <c r="U12" s="107">
        <f>'2.8_RESULT'!U10</f>
        <v>-0.28406593406593406</v>
      </c>
      <c r="V12" s="107">
        <f>'2.8_RESULT'!V10</f>
        <v>-0.27795698924731183</v>
      </c>
      <c r="W12" s="107">
        <f>'2.8_RESULT'!W10</f>
        <v>-0.27210526315789474</v>
      </c>
      <c r="X12" s="107">
        <f>'2.8_RESULT'!X10</f>
        <v>-0.26622039134912462</v>
      </c>
      <c r="Y12" s="107">
        <f>'2.8_RESULT'!Y10</f>
        <v>-0.26084762865792127</v>
      </c>
      <c r="Z12" s="107">
        <f>'2.8_RESULT'!Z10</f>
        <v>-0.25568743818001977</v>
      </c>
      <c r="AA12" s="107">
        <f>'2.8_RESULT'!AA10</f>
        <v>-0.25072744907856448</v>
      </c>
      <c r="AB12" s="107">
        <f>'2.8_RESULT'!AB10</f>
        <v>-0.24595623215984777</v>
      </c>
      <c r="AC12" s="107">
        <f>'2.8_RESULT'!AC10</f>
        <v>-0.24136321195144725</v>
      </c>
      <c r="AD12" s="107">
        <f>'2.8_RESULT'!AD10</f>
        <v>-0.23693858845096241</v>
      </c>
      <c r="AE12" s="107">
        <f>'2.8_RESULT'!AE10</f>
        <v>-0.23267326732673269</v>
      </c>
      <c r="AF12" s="107">
        <f>'2.8_RESULT'!AF10</f>
        <v>-0.19553706505295007</v>
      </c>
      <c r="AG12" s="107">
        <f>'2.8_RESULT'!AG10</f>
        <v>-7.9074344589374901</v>
      </c>
    </row>
    <row r="13" spans="1:33" s="18" customFormat="1" x14ac:dyDescent="0.2">
      <c r="A13" s="105">
        <f>'2.8_RESULT'!A11</f>
        <v>63</v>
      </c>
      <c r="B13" s="107">
        <f>'2.8_RESULT'!B11</f>
        <v>-0.14285714285714285</v>
      </c>
      <c r="C13" s="107">
        <f>'2.8_RESULT'!C11</f>
        <v>-0.14772727272727273</v>
      </c>
      <c r="D13" s="107">
        <f>'2.8_RESULT'!D11</f>
        <v>-0.14666666666666667</v>
      </c>
      <c r="E13" s="107">
        <f>'2.8_RESULT'!E11</f>
        <v>-0.15566037735849056</v>
      </c>
      <c r="F13" s="107">
        <f>'2.8_RESULT'!F11</f>
        <v>-0.14814814814814814</v>
      </c>
      <c r="G13" s="107">
        <f>'2.8_RESULT'!G11</f>
        <v>-0.14759036144578314</v>
      </c>
      <c r="H13" s="107">
        <f>'2.8_RESULT'!H11</f>
        <v>-0.14795918367346939</v>
      </c>
      <c r="I13" s="107">
        <f>'2.8_RESULT'!I11</f>
        <v>-0.15265486725663716</v>
      </c>
      <c r="J13" s="107">
        <f>'2.8_RESULT'!J11</f>
        <v>-0.193359375</v>
      </c>
      <c r="K13" s="107">
        <f>'2.8_RESULT'!K11</f>
        <v>-0.23170731707317074</v>
      </c>
      <c r="L13" s="107">
        <f>'2.8_RESULT'!L11</f>
        <v>-0.26257861635220126</v>
      </c>
      <c r="M13" s="107">
        <f>'2.8_RESULT'!M11</f>
        <v>-0.28674351585014407</v>
      </c>
      <c r="N13" s="107">
        <f>'2.8_RESULT'!N11</f>
        <v>-0.28194444444444444</v>
      </c>
      <c r="O13" s="107">
        <f>'2.8_RESULT'!O11</f>
        <v>-0.27702702702702703</v>
      </c>
      <c r="P13" s="107">
        <f>'2.8_RESULT'!P11</f>
        <v>-0.27044854881266489</v>
      </c>
      <c r="Q13" s="107">
        <f>'2.8_RESULT'!Q11</f>
        <v>-0.26417525773195877</v>
      </c>
      <c r="R13" s="107">
        <f>'2.8_RESULT'!R11</f>
        <v>-0.25818639798488663</v>
      </c>
      <c r="S13" s="107">
        <f>'2.8_RESULT'!S11</f>
        <v>-0.25</v>
      </c>
      <c r="T13" s="107">
        <f>'2.8_RESULT'!T11</f>
        <v>-0.24457831325301205</v>
      </c>
      <c r="U13" s="107">
        <f>'2.8_RESULT'!U11</f>
        <v>-0.23938679245283018</v>
      </c>
      <c r="V13" s="107">
        <f>'2.8_RESULT'!V11</f>
        <v>-0.23441108545034642</v>
      </c>
      <c r="W13" s="107">
        <f>'2.8_RESULT'!W11</f>
        <v>-0.23137697516930023</v>
      </c>
      <c r="X13" s="107">
        <f>'2.8_RESULT'!X11</f>
        <v>-0.22676991150442477</v>
      </c>
      <c r="Y13" s="107">
        <f>'2.8_RESULT'!Y11</f>
        <v>-0.22234273318872017</v>
      </c>
      <c r="Z13" s="107">
        <f>'2.8_RESULT'!Z11</f>
        <v>-0.21808510638297873</v>
      </c>
      <c r="AA13" s="107">
        <f>'2.8_RESULT'!AA11</f>
        <v>-0.21398747390396661</v>
      </c>
      <c r="AB13" s="107">
        <f>'2.8_RESULT'!AB11</f>
        <v>-0.20799180327868852</v>
      </c>
      <c r="AC13" s="107">
        <f>'2.8_RESULT'!AC11</f>
        <v>-0.20422535211267606</v>
      </c>
      <c r="AD13" s="107">
        <f>'2.8_RESULT'!AD11</f>
        <v>-0.20059288537549408</v>
      </c>
      <c r="AE13" s="107">
        <f>'2.8_RESULT'!AE11</f>
        <v>-0.19708737864077669</v>
      </c>
      <c r="AF13" s="107">
        <f>'2.8_RESULT'!AF11</f>
        <v>-0.16612111292962356</v>
      </c>
      <c r="AG13" s="107">
        <f>'2.8_RESULT'!AG11</f>
        <v>-6.5723914440529452</v>
      </c>
    </row>
    <row r="14" spans="1:33" s="18" customFormat="1" x14ac:dyDescent="0.2">
      <c r="A14" s="105">
        <f>'2.8_RESULT'!A12</f>
        <v>66</v>
      </c>
      <c r="B14" s="107">
        <f>'2.8_RESULT'!B12</f>
        <v>-0.125</v>
      </c>
      <c r="C14" s="107">
        <f>'2.8_RESULT'!C12</f>
        <v>-0.10714285714285714</v>
      </c>
      <c r="D14" s="107">
        <f>'2.8_RESULT'!D12</f>
        <v>-8.3333333333333329E-2</v>
      </c>
      <c r="E14" s="107">
        <f>'2.8_RESULT'!E12</f>
        <v>-5.8823529411764705E-2</v>
      </c>
      <c r="F14" s="107">
        <f>'2.8_RESULT'!F12</f>
        <v>-6.8181818181818177E-2</v>
      </c>
      <c r="G14" s="107">
        <f>'2.8_RESULT'!G12</f>
        <v>-6.4814814814814811E-2</v>
      </c>
      <c r="H14" s="107">
        <f>'2.8_RESULT'!H12</f>
        <v>-7.03125E-2</v>
      </c>
      <c r="I14" s="107">
        <f>'2.8_RESULT'!I12</f>
        <v>-6.7567567567567571E-2</v>
      </c>
      <c r="J14" s="107">
        <f>'2.8_RESULT'!J12</f>
        <v>-9.5238095238095233E-2</v>
      </c>
      <c r="K14" s="107">
        <f>'2.8_RESULT'!K12</f>
        <v>-0.10638297872340426</v>
      </c>
      <c r="L14" s="107">
        <f>'2.8_RESULT'!L12</f>
        <v>-0.11538461538461539</v>
      </c>
      <c r="M14" s="107">
        <f>'2.8_RESULT'!M12</f>
        <v>-0.13157894736842105</v>
      </c>
      <c r="N14" s="107">
        <f>'2.8_RESULT'!N12</f>
        <v>-0.12605042016806722</v>
      </c>
      <c r="O14" s="107">
        <f>'2.8_RESULT'!O12</f>
        <v>-0.12295081967213115</v>
      </c>
      <c r="P14" s="107">
        <f>'2.8_RESULT'!P12</f>
        <v>-0.12</v>
      </c>
      <c r="Q14" s="107">
        <f>'2.8_RESULT'!Q12</f>
        <v>-0.1171875</v>
      </c>
      <c r="R14" s="107">
        <f>'2.8_RESULT'!R12</f>
        <v>-0.11450381679389313</v>
      </c>
      <c r="S14" s="107">
        <f>'2.8_RESULT'!S12</f>
        <v>-0.11194029850746269</v>
      </c>
      <c r="T14" s="107">
        <f>'2.8_RESULT'!T12</f>
        <v>-0.10948905109489052</v>
      </c>
      <c r="U14" s="107">
        <f>'2.8_RESULT'!U12</f>
        <v>-0.10714285714285714</v>
      </c>
      <c r="V14" s="107">
        <f>'2.8_RESULT'!V12</f>
        <v>-0.1048951048951049</v>
      </c>
      <c r="W14" s="107">
        <f>'2.8_RESULT'!W12</f>
        <v>-0.10273972602739725</v>
      </c>
      <c r="X14" s="107">
        <f>'2.8_RESULT'!X12</f>
        <v>-0.10067114093959731</v>
      </c>
      <c r="Y14" s="107">
        <f>'2.8_RESULT'!Y12</f>
        <v>-9.8684210526315791E-2</v>
      </c>
      <c r="Z14" s="107">
        <f>'2.8_RESULT'!Z12</f>
        <v>-9.6774193548387094E-2</v>
      </c>
      <c r="AA14" s="107">
        <f>'2.8_RESULT'!AA12</f>
        <v>-9.49367088607595E-2</v>
      </c>
      <c r="AB14" s="107">
        <f>'2.8_RESULT'!AB12</f>
        <v>-9.3167701863354033E-2</v>
      </c>
      <c r="AC14" s="107">
        <f>'2.8_RESULT'!AC12</f>
        <v>-9.1463414634146339E-2</v>
      </c>
      <c r="AD14" s="107">
        <f>'2.8_RESULT'!AD12</f>
        <v>-8.9820359281437126E-2</v>
      </c>
      <c r="AE14" s="107">
        <f>'2.8_RESULT'!AE12</f>
        <v>-8.8235294117647065E-2</v>
      </c>
      <c r="AF14" s="107">
        <f>'2.8_RESULT'!AF12</f>
        <v>-6.965174129353234E-2</v>
      </c>
      <c r="AG14" s="107">
        <f>'2.8_RESULT'!AG12</f>
        <v>-3.0540654165336729</v>
      </c>
    </row>
    <row r="15" spans="1:33" s="18" customFormat="1" ht="17" thickBot="1" x14ac:dyDescent="0.25">
      <c r="A15" s="108" t="str">
        <f>'2.8_RESULT'!A13</f>
        <v>Grand Total</v>
      </c>
      <c r="B15" s="109">
        <f>'2.8_RESULT'!B13</f>
        <v>-2.2290346678794797</v>
      </c>
      <c r="C15" s="109">
        <f>'2.8_RESULT'!C13</f>
        <v>-2.176292527206094</v>
      </c>
      <c r="D15" s="109">
        <f>'2.8_RESULT'!D13</f>
        <v>-2.14180394651838</v>
      </c>
      <c r="E15" s="109">
        <f>'2.8_RESULT'!E13</f>
        <v>-2.1293650184270798</v>
      </c>
      <c r="F15" s="109">
        <f>'2.8_RESULT'!F13</f>
        <v>-2.1809956372051964</v>
      </c>
      <c r="G15" s="109">
        <f>'2.8_RESULT'!G13</f>
        <v>-2.3119096585528829</v>
      </c>
      <c r="H15" s="109">
        <f>'2.8_RESULT'!H13</f>
        <v>-2.531797729127367</v>
      </c>
      <c r="I15" s="109">
        <f>'2.8_RESULT'!I13</f>
        <v>-2.8160449027002867</v>
      </c>
      <c r="J15" s="109">
        <f>'2.8_RESULT'!J13</f>
        <v>-3.1594891259148099</v>
      </c>
      <c r="K15" s="109">
        <f>'2.8_RESULT'!K13</f>
        <v>-3.3819472484267967</v>
      </c>
      <c r="L15" s="109">
        <f>'2.8_RESULT'!L13</f>
        <v>-3.4970218794121357</v>
      </c>
      <c r="M15" s="109">
        <f>'2.8_RESULT'!M13</f>
        <v>-3.520693437189871</v>
      </c>
      <c r="N15" s="109">
        <f>'2.8_RESULT'!N13</f>
        <v>-3.4167625050583599</v>
      </c>
      <c r="O15" s="109">
        <f>'2.8_RESULT'!O13</f>
        <v>-3.3191231766476057</v>
      </c>
      <c r="P15" s="109">
        <f>'2.8_RESULT'!P13</f>
        <v>-3.225684409023879</v>
      </c>
      <c r="Q15" s="109">
        <f>'2.8_RESULT'!Q13</f>
        <v>-3.1356594755276341</v>
      </c>
      <c r="R15" s="109">
        <f>'2.8_RESULT'!R13</f>
        <v>-3.0517483151508111</v>
      </c>
      <c r="S15" s="109">
        <f>'2.8_RESULT'!S13</f>
        <v>-2.9693422765764863</v>
      </c>
      <c r="T15" s="109">
        <f>'2.8_RESULT'!T13</f>
        <v>-2.8930503244106416</v>
      </c>
      <c r="U15" s="109">
        <f>'2.8_RESULT'!U13</f>
        <v>-2.8217968436112955</v>
      </c>
      <c r="V15" s="109">
        <f>'2.8_RESULT'!V13</f>
        <v>-2.7534391843146713</v>
      </c>
      <c r="W15" s="109">
        <f>'2.8_RESULT'!W13</f>
        <v>-2.6901697903470105</v>
      </c>
      <c r="X15" s="109">
        <f>'2.8_RESULT'!X13</f>
        <v>-2.627376223240411</v>
      </c>
      <c r="Y15" s="109">
        <f>'2.8_RESULT'!Y13</f>
        <v>-2.5680884243901225</v>
      </c>
      <c r="Z15" s="109">
        <f>'2.8_RESULT'!Z13</f>
        <v>-2.5115494745752023</v>
      </c>
      <c r="AA15" s="109">
        <f>'2.8_RESULT'!AA13</f>
        <v>-2.4578759256686582</v>
      </c>
      <c r="AB15" s="109">
        <f>'2.8_RESULT'!AB13</f>
        <v>-2.4043208885607714</v>
      </c>
      <c r="AC15" s="109">
        <f>'2.8_RESULT'!AC13</f>
        <v>-2.3545697696727945</v>
      </c>
      <c r="AD15" s="109">
        <f>'2.8_RESULT'!AD13</f>
        <v>-2.3072581882770731</v>
      </c>
      <c r="AE15" s="109">
        <f>'2.8_RESULT'!AE13</f>
        <v>-2.2608498447549077</v>
      </c>
      <c r="AF15" s="109">
        <f>'2.8_RESULT'!AF13</f>
        <v>-1.8672371878439702</v>
      </c>
      <c r="AG15" s="109">
        <f>'2.8_RESULT'!AG13</f>
        <v>-83.712298006212677</v>
      </c>
    </row>
    <row r="16" spans="1:33" ht="17" thickTop="1" x14ac:dyDescent="0.2"/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J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M18" s="32" t="s">
        <v>46</v>
      </c>
      <c r="N18" s="32" t="str">
        <f>B18</f>
        <v>0%-5%</v>
      </c>
      <c r="O18" s="32" t="str">
        <f t="shared" ref="O18:U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si="1"/>
        <v>30%-35%</v>
      </c>
      <c r="U18" s="32" t="str">
        <f t="shared" si="1"/>
        <v>35%-40%</v>
      </c>
      <c r="V18" s="32" t="str">
        <f>J18</f>
        <v>40%-45%</v>
      </c>
      <c r="W18" s="36"/>
      <c r="X18" t="s">
        <v>50</v>
      </c>
    </row>
    <row r="19" spans="1:25" x14ac:dyDescent="0.2">
      <c r="A19" s="32" t="str">
        <f>'2.5_histo_data'!A19</f>
        <v>20-30</v>
      </c>
      <c r="B19">
        <f>SUM(B38:B39)</f>
        <v>0</v>
      </c>
      <c r="C19">
        <f t="shared" ref="C19:I19" si="2">SUM(C38:C39)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4326</v>
      </c>
      <c r="H19">
        <f t="shared" si="2"/>
        <v>1428</v>
      </c>
      <c r="I19">
        <f t="shared" si="2"/>
        <v>6033</v>
      </c>
      <c r="J19">
        <f t="shared" ref="J19" si="3">SUM(J38:J39)</f>
        <v>1116</v>
      </c>
      <c r="K19">
        <f>SUM(B19:J19)</f>
        <v>12903</v>
      </c>
      <c r="M19" s="57" t="s">
        <v>57</v>
      </c>
      <c r="N19">
        <f>SUM(B51:E60)</f>
        <v>0</v>
      </c>
      <c r="O19">
        <f>SUM(B64:E73)</f>
        <v>743</v>
      </c>
      <c r="P19">
        <f>SUM(B77:E86)</f>
        <v>1900</v>
      </c>
      <c r="Q19">
        <f>SUM(B90:E99)</f>
        <v>2584</v>
      </c>
      <c r="R19">
        <f>SUM(B103:E112)</f>
        <v>8846</v>
      </c>
      <c r="S19">
        <f>SUM(B116:E125)</f>
        <v>8576</v>
      </c>
      <c r="T19">
        <f>SUM(B129:E138)</f>
        <v>0</v>
      </c>
      <c r="U19">
        <f>SUM(B142:E151)</f>
        <v>0</v>
      </c>
      <c r="V19">
        <f>SUM(B155:E164)</f>
        <v>0</v>
      </c>
      <c r="X19">
        <f>SUM(N19:V19)</f>
        <v>22649</v>
      </c>
    </row>
    <row r="20" spans="1:25" x14ac:dyDescent="0.2">
      <c r="A20" s="32" t="str">
        <f>'2.5_histo_data'!A20</f>
        <v>30-40</v>
      </c>
      <c r="B20">
        <f>SUM(B40:B41)</f>
        <v>0</v>
      </c>
      <c r="C20">
        <f t="shared" ref="C20:I20" si="4">SUM(C40:C41)</f>
        <v>0</v>
      </c>
      <c r="D20">
        <f t="shared" si="4"/>
        <v>0</v>
      </c>
      <c r="E20">
        <f t="shared" si="4"/>
        <v>0</v>
      </c>
      <c r="F20">
        <f t="shared" si="4"/>
        <v>2977</v>
      </c>
      <c r="G20">
        <f t="shared" si="4"/>
        <v>8796</v>
      </c>
      <c r="H20">
        <f t="shared" si="4"/>
        <v>14775</v>
      </c>
      <c r="I20">
        <f t="shared" si="4"/>
        <v>15926</v>
      </c>
      <c r="J20">
        <f t="shared" ref="J20" si="5">SUM(J40:J41)</f>
        <v>15332</v>
      </c>
      <c r="K20">
        <f>SUM(B20:J20)</f>
        <v>57806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2004</v>
      </c>
      <c r="Q20">
        <f>SUM(F90:I99)</f>
        <v>3739</v>
      </c>
      <c r="R20">
        <f>SUM(F103:I112)</f>
        <v>14119</v>
      </c>
      <c r="S20">
        <f>SUM(F116:I125)</f>
        <v>9019</v>
      </c>
      <c r="T20">
        <f>SUM(F129:I138)</f>
        <v>18776</v>
      </c>
      <c r="U20">
        <f>SUM(F142:I151)</f>
        <v>12183</v>
      </c>
      <c r="V20">
        <f>SUM(F155:I164)</f>
        <v>91</v>
      </c>
      <c r="X20">
        <f t="shared" ref="X20:X23" si="6">SUM(N20:V20)</f>
        <v>61426</v>
      </c>
    </row>
    <row r="21" spans="1:25" x14ac:dyDescent="0.2">
      <c r="A21" s="32" t="str">
        <f>'2.5_histo_data'!A21</f>
        <v>40-50</v>
      </c>
      <c r="B21">
        <f>SUM(B42:B43)</f>
        <v>0</v>
      </c>
      <c r="C21">
        <f t="shared" ref="C21:I21" si="7">SUM(C42:C43)</f>
        <v>0</v>
      </c>
      <c r="D21">
        <f t="shared" si="7"/>
        <v>0</v>
      </c>
      <c r="E21">
        <f t="shared" si="7"/>
        <v>0</v>
      </c>
      <c r="F21">
        <f t="shared" si="7"/>
        <v>11899</v>
      </c>
      <c r="G21">
        <f t="shared" si="7"/>
        <v>5237</v>
      </c>
      <c r="H21">
        <f t="shared" si="7"/>
        <v>9438</v>
      </c>
      <c r="I21">
        <f t="shared" si="7"/>
        <v>31675</v>
      </c>
      <c r="J21">
        <f t="shared" ref="J21" si="8">SUM(J42:J43)</f>
        <v>0</v>
      </c>
      <c r="K21">
        <f>SUM(B21:J21)</f>
        <v>58249</v>
      </c>
      <c r="M21" s="32" t="s">
        <v>59</v>
      </c>
      <c r="N21">
        <f>SUM(J51:M60)</f>
        <v>0</v>
      </c>
      <c r="O21">
        <f>SUM(J64:M73)</f>
        <v>478</v>
      </c>
      <c r="P21">
        <f>SUM(J77:M86)</f>
        <v>1068</v>
      </c>
      <c r="Q21">
        <f>SUM(J90:M99)</f>
        <v>1166</v>
      </c>
      <c r="R21">
        <f>SUM(J103:M112)</f>
        <v>1035</v>
      </c>
      <c r="S21">
        <f>SUM(J116:M125)</f>
        <v>9211</v>
      </c>
      <c r="T21">
        <f>SUM(J129:M138)</f>
        <v>10199</v>
      </c>
      <c r="U21">
        <f>SUM(J142:M151)</f>
        <v>37274</v>
      </c>
      <c r="V21">
        <f>SUM(J155:M164)</f>
        <v>16357</v>
      </c>
      <c r="X21">
        <f t="shared" si="6"/>
        <v>76788</v>
      </c>
    </row>
    <row r="22" spans="1:25" x14ac:dyDescent="0.2">
      <c r="A22" s="32" t="str">
        <f>'2.5_histo_data'!A22</f>
        <v>50-60</v>
      </c>
      <c r="B22">
        <f>SUM(B44:B45)</f>
        <v>0</v>
      </c>
      <c r="C22">
        <f t="shared" ref="C22:I22" si="9">SUM(C44:C45)</f>
        <v>0</v>
      </c>
      <c r="D22">
        <f t="shared" si="9"/>
        <v>0</v>
      </c>
      <c r="E22">
        <f t="shared" si="9"/>
        <v>5502</v>
      </c>
      <c r="F22">
        <f t="shared" si="9"/>
        <v>8908</v>
      </c>
      <c r="G22">
        <f t="shared" si="9"/>
        <v>10688</v>
      </c>
      <c r="H22">
        <f t="shared" si="9"/>
        <v>15008</v>
      </c>
      <c r="I22">
        <f t="shared" si="9"/>
        <v>6803</v>
      </c>
      <c r="J22">
        <f t="shared" ref="J22" si="10">SUM(J44:J45)</f>
        <v>0</v>
      </c>
      <c r="K22">
        <f>SUM(B22:J22)</f>
        <v>46909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2295</v>
      </c>
      <c r="T22">
        <f>SUM(N129:Q138)</f>
        <v>7461</v>
      </c>
      <c r="U22">
        <f>SUM(N142:Q151)</f>
        <v>10980</v>
      </c>
      <c r="V22">
        <f>SUM(N155:Q164)</f>
        <v>0</v>
      </c>
      <c r="X22">
        <f t="shared" si="6"/>
        <v>21684</v>
      </c>
    </row>
    <row r="23" spans="1:25" x14ac:dyDescent="0.2">
      <c r="A23" s="32" t="str">
        <f>'2.5_histo_data'!A23</f>
        <v>60-70 yr age</v>
      </c>
      <c r="B23">
        <f>SUM(B46:B47)</f>
        <v>0</v>
      </c>
      <c r="C23">
        <f t="shared" ref="C23:I23" si="11">SUM(C46:C47)</f>
        <v>3094</v>
      </c>
      <c r="D23">
        <f t="shared" si="11"/>
        <v>6770</v>
      </c>
      <c r="E23">
        <f t="shared" si="11"/>
        <v>2603</v>
      </c>
      <c r="F23">
        <f t="shared" si="11"/>
        <v>2395</v>
      </c>
      <c r="G23">
        <f t="shared" si="11"/>
        <v>4828</v>
      </c>
      <c r="H23">
        <f t="shared" si="11"/>
        <v>0</v>
      </c>
      <c r="I23">
        <f t="shared" si="11"/>
        <v>0</v>
      </c>
      <c r="J23">
        <f t="shared" ref="J23" si="12">SUM(J46:J47)</f>
        <v>0</v>
      </c>
      <c r="K23">
        <f>SUM(B23:J23)</f>
        <v>19690</v>
      </c>
      <c r="M23" s="32" t="s">
        <v>61</v>
      </c>
      <c r="N23">
        <f>SUM(R51:AF60)</f>
        <v>0</v>
      </c>
      <c r="O23">
        <f>SUM(R64:AF73)</f>
        <v>378</v>
      </c>
      <c r="P23">
        <f>SUM(R77:AF86)</f>
        <v>850</v>
      </c>
      <c r="Q23">
        <f>SUM(R90:AF99)</f>
        <v>616</v>
      </c>
      <c r="R23">
        <f>SUM(R103:AF112)</f>
        <v>2179</v>
      </c>
      <c r="S23">
        <f>SUM(R116:AF125)</f>
        <v>4774</v>
      </c>
      <c r="T23">
        <f>SUM(R129:AF138)</f>
        <v>4213</v>
      </c>
      <c r="U23">
        <f>SUM(R142:AF151)</f>
        <v>0</v>
      </c>
      <c r="V23">
        <f>SUM(R155:AF164)</f>
        <v>0</v>
      </c>
      <c r="X23">
        <f t="shared" si="6"/>
        <v>13010</v>
      </c>
    </row>
    <row r="24" spans="1:25" ht="17" thickBot="1" x14ac:dyDescent="0.25">
      <c r="M24" s="97" t="s">
        <v>70</v>
      </c>
      <c r="N24" s="59">
        <f>SUM(N19:N23)</f>
        <v>0</v>
      </c>
      <c r="O24" s="59">
        <f t="shared" ref="O24:V24" si="13">SUM(O19:O23)</f>
        <v>3094</v>
      </c>
      <c r="P24" s="59">
        <f t="shared" si="13"/>
        <v>6770</v>
      </c>
      <c r="Q24" s="59">
        <f t="shared" si="13"/>
        <v>8105</v>
      </c>
      <c r="R24" s="59">
        <f t="shared" si="13"/>
        <v>26179</v>
      </c>
      <c r="S24" s="59">
        <f t="shared" si="13"/>
        <v>33875</v>
      </c>
      <c r="T24" s="59">
        <f t="shared" si="13"/>
        <v>40649</v>
      </c>
      <c r="U24" s="59">
        <f t="shared" si="13"/>
        <v>60437</v>
      </c>
      <c r="V24" s="59">
        <f t="shared" si="13"/>
        <v>16448</v>
      </c>
      <c r="W24" s="59">
        <f>SUM(W19:W23)</f>
        <v>0</v>
      </c>
      <c r="X24" s="30">
        <f>SUM(X19:X23)</f>
        <v>195557</v>
      </c>
    </row>
    <row r="25" spans="1:25" ht="17" thickTop="1" x14ac:dyDescent="0.2">
      <c r="K25" s="30">
        <f>SUM(K19:K23)</f>
        <v>195557</v>
      </c>
      <c r="L25" s="30"/>
      <c r="M25" s="98" t="s">
        <v>72</v>
      </c>
      <c r="N25">
        <f>SUM(N19:N20)</f>
        <v>0</v>
      </c>
      <c r="O25">
        <f t="shared" ref="O25:V25" si="14">SUM(O19:O20)</f>
        <v>2238</v>
      </c>
      <c r="P25">
        <f t="shared" si="14"/>
        <v>3904</v>
      </c>
      <c r="Q25">
        <f t="shared" si="14"/>
        <v>6323</v>
      </c>
      <c r="R25">
        <f t="shared" si="14"/>
        <v>22965</v>
      </c>
      <c r="S25">
        <f t="shared" si="14"/>
        <v>17595</v>
      </c>
      <c r="T25">
        <f t="shared" si="14"/>
        <v>18776</v>
      </c>
      <c r="U25">
        <f t="shared" si="14"/>
        <v>12183</v>
      </c>
      <c r="V25">
        <f t="shared" si="14"/>
        <v>91</v>
      </c>
      <c r="W25" s="64">
        <f>SUM(N25:V25)</f>
        <v>84075</v>
      </c>
    </row>
    <row r="26" spans="1:25" x14ac:dyDescent="0.2">
      <c r="M26" s="32" t="s">
        <v>71</v>
      </c>
      <c r="N26" s="18">
        <f>N25/$W$25</f>
        <v>0</v>
      </c>
      <c r="O26" s="18">
        <f t="shared" ref="O26:W26" si="15">O25/$W$25</f>
        <v>2.6619090098126671E-2</v>
      </c>
      <c r="P26" s="18">
        <f t="shared" si="15"/>
        <v>4.6434730895034193E-2</v>
      </c>
      <c r="Q26" s="18">
        <f t="shared" si="15"/>
        <v>7.52066607195956E-2</v>
      </c>
      <c r="R26" s="18">
        <f t="shared" si="15"/>
        <v>0.27314897413024086</v>
      </c>
      <c r="S26" s="18">
        <f t="shared" si="15"/>
        <v>0.20927743086529885</v>
      </c>
      <c r="T26" s="18">
        <f t="shared" si="15"/>
        <v>0.22332441272673209</v>
      </c>
      <c r="U26" s="18">
        <f t="shared" si="15"/>
        <v>0.14490633363068689</v>
      </c>
      <c r="V26" s="18">
        <f t="shared" si="15"/>
        <v>1.0823669342848647E-3</v>
      </c>
      <c r="W26" s="18">
        <f t="shared" si="15"/>
        <v>1</v>
      </c>
    </row>
    <row r="27" spans="1:25" x14ac:dyDescent="0.2">
      <c r="M27" s="32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5" x14ac:dyDescent="0.2">
      <c r="M28" s="32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5" x14ac:dyDescent="0.2">
      <c r="M29" s="112" t="s">
        <v>81</v>
      </c>
      <c r="N29" s="112">
        <f>SUM(N19:N20)</f>
        <v>0</v>
      </c>
      <c r="O29" s="112">
        <f t="shared" ref="O29:V29" si="16">SUM(O19:O20)</f>
        <v>2238</v>
      </c>
      <c r="P29" s="112">
        <f t="shared" si="16"/>
        <v>3904</v>
      </c>
      <c r="Q29" s="112">
        <f t="shared" si="16"/>
        <v>6323</v>
      </c>
      <c r="R29" s="112">
        <f t="shared" si="16"/>
        <v>22965</v>
      </c>
      <c r="S29" s="112">
        <f t="shared" si="16"/>
        <v>17595</v>
      </c>
      <c r="T29" s="112">
        <f t="shared" si="16"/>
        <v>18776</v>
      </c>
      <c r="U29" s="112">
        <f t="shared" si="16"/>
        <v>12183</v>
      </c>
      <c r="V29" s="112">
        <f t="shared" si="16"/>
        <v>91</v>
      </c>
      <c r="W29" s="112"/>
      <c r="X29" s="112">
        <f>SUM(N29:V29)</f>
        <v>84075</v>
      </c>
      <c r="Y29" s="116">
        <f>X29/X24</f>
        <v>0.42992580168441935</v>
      </c>
    </row>
    <row r="30" spans="1:25" x14ac:dyDescent="0.2">
      <c r="M30" t="s">
        <v>82</v>
      </c>
      <c r="N30" s="18">
        <f>N29/$X$29</f>
        <v>0</v>
      </c>
      <c r="O30" s="18">
        <f t="shared" ref="O30:V30" si="17">O29/$X$29</f>
        <v>2.6619090098126671E-2</v>
      </c>
      <c r="P30" s="18">
        <f t="shared" si="17"/>
        <v>4.6434730895034193E-2</v>
      </c>
      <c r="Q30" s="18">
        <f t="shared" si="17"/>
        <v>7.52066607195956E-2</v>
      </c>
      <c r="R30" s="18">
        <f t="shared" si="17"/>
        <v>0.27314897413024086</v>
      </c>
      <c r="S30" s="18">
        <f t="shared" si="17"/>
        <v>0.20927743086529885</v>
      </c>
      <c r="T30" s="18">
        <f t="shared" si="17"/>
        <v>0.22332441272673209</v>
      </c>
      <c r="U30" s="18">
        <f t="shared" si="17"/>
        <v>0.14490633363068689</v>
      </c>
      <c r="V30" s="18">
        <f t="shared" si="17"/>
        <v>1.0823669342848647E-3</v>
      </c>
      <c r="W30" s="18"/>
      <c r="X30" s="18">
        <f>SUM(N30:V30)</f>
        <v>1</v>
      </c>
    </row>
    <row r="31" spans="1:25" x14ac:dyDescent="0.2">
      <c r="M31" t="s">
        <v>78</v>
      </c>
      <c r="N31" s="103">
        <f>N30</f>
        <v>0</v>
      </c>
      <c r="O31" s="103">
        <f>N31+O30</f>
        <v>2.6619090098126671E-2</v>
      </c>
      <c r="P31" s="103">
        <f t="shared" ref="P31:V31" si="18">O31+P30</f>
        <v>7.3053820993160865E-2</v>
      </c>
      <c r="Q31" s="103">
        <f t="shared" si="18"/>
        <v>0.14826048171275646</v>
      </c>
      <c r="R31" s="103">
        <f t="shared" si="18"/>
        <v>0.42140945584299733</v>
      </c>
      <c r="S31" s="103">
        <f t="shared" si="18"/>
        <v>0.6306868867082962</v>
      </c>
      <c r="T31" s="103">
        <f t="shared" si="18"/>
        <v>0.85401129943502829</v>
      </c>
      <c r="U31" s="103">
        <f t="shared" si="18"/>
        <v>0.99891763306571524</v>
      </c>
      <c r="V31" s="103">
        <f t="shared" si="18"/>
        <v>1</v>
      </c>
      <c r="W31" s="103"/>
    </row>
    <row r="32" spans="1:25" x14ac:dyDescent="0.2">
      <c r="M32" t="s">
        <v>79</v>
      </c>
      <c r="N32" s="103">
        <f t="shared" ref="N32:T32" si="19">N30+O32</f>
        <v>1</v>
      </c>
      <c r="O32" s="103">
        <f t="shared" si="19"/>
        <v>1</v>
      </c>
      <c r="P32" s="103">
        <f t="shared" si="19"/>
        <v>0.97338090990187331</v>
      </c>
      <c r="Q32" s="103">
        <f t="shared" si="19"/>
        <v>0.92694617900683918</v>
      </c>
      <c r="R32" s="103">
        <f t="shared" si="19"/>
        <v>0.85173951828724359</v>
      </c>
      <c r="S32" s="103">
        <f t="shared" si="19"/>
        <v>0.57859054415700273</v>
      </c>
      <c r="T32" s="103">
        <f t="shared" si="19"/>
        <v>0.36931311329170385</v>
      </c>
      <c r="U32" s="103">
        <f>U30+V32</f>
        <v>0.14598870056497176</v>
      </c>
      <c r="V32" s="103">
        <f>V30</f>
        <v>1.0823669342848647E-3</v>
      </c>
      <c r="W32" s="103"/>
    </row>
    <row r="33" spans="1:25" x14ac:dyDescent="0.2"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M37" t="s">
        <v>76</v>
      </c>
      <c r="N37">
        <f>SUM(N19:N23)</f>
        <v>0</v>
      </c>
      <c r="O37">
        <f t="shared" ref="O37:V37" si="20">SUM(O19:O23)</f>
        <v>3094</v>
      </c>
      <c r="P37">
        <f t="shared" si="20"/>
        <v>6770</v>
      </c>
      <c r="Q37">
        <f t="shared" si="20"/>
        <v>8105</v>
      </c>
      <c r="R37">
        <f t="shared" si="20"/>
        <v>26179</v>
      </c>
      <c r="S37">
        <f t="shared" si="20"/>
        <v>33875</v>
      </c>
      <c r="T37">
        <f t="shared" si="20"/>
        <v>40649</v>
      </c>
      <c r="U37">
        <f t="shared" si="20"/>
        <v>60437</v>
      </c>
      <c r="V37">
        <f t="shared" si="20"/>
        <v>16448</v>
      </c>
      <c r="X37">
        <f>SUM(N37:V37)</f>
        <v>195557</v>
      </c>
      <c r="Y37" s="18">
        <f>X37/X24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0</v>
      </c>
      <c r="G38">
        <f>SUM(B116:AF116)</f>
        <v>717</v>
      </c>
      <c r="H38">
        <f>SUM(B129:AF129)</f>
        <v>219</v>
      </c>
      <c r="I38">
        <f>SUM(B142:AF142)</f>
        <v>686</v>
      </c>
      <c r="J38">
        <f>SUM(B155:AF155)</f>
        <v>116</v>
      </c>
      <c r="K38">
        <f t="shared" ref="K38:K47" si="21">SUM(B38:J38)</f>
        <v>1738</v>
      </c>
      <c r="M38" t="s">
        <v>77</v>
      </c>
      <c r="N38" s="18">
        <f>N37/$X$37</f>
        <v>0</v>
      </c>
      <c r="O38" s="18">
        <f t="shared" ref="O38:V38" si="22">O37/$X$37</f>
        <v>1.5821474045930341E-2</v>
      </c>
      <c r="P38" s="18">
        <f t="shared" si="22"/>
        <v>3.4619062472834007E-2</v>
      </c>
      <c r="Q38" s="18">
        <f t="shared" si="22"/>
        <v>4.1445716594138794E-2</v>
      </c>
      <c r="R38" s="18">
        <f t="shared" si="22"/>
        <v>0.13386889755927939</v>
      </c>
      <c r="S38" s="18">
        <f t="shared" si="22"/>
        <v>0.17322315232898847</v>
      </c>
      <c r="T38" s="18">
        <f t="shared" si="22"/>
        <v>0.20786266919619345</v>
      </c>
      <c r="U38" s="18">
        <f t="shared" si="22"/>
        <v>0.30905055814928639</v>
      </c>
      <c r="V38" s="18">
        <f t="shared" si="22"/>
        <v>8.4108469653349158E-2</v>
      </c>
      <c r="W38" s="18"/>
      <c r="X38" s="18">
        <f>SUM(N38:V38)</f>
        <v>1</v>
      </c>
    </row>
    <row r="39" spans="1:25" x14ac:dyDescent="0.2">
      <c r="A39" s="29">
        <f t="shared" ref="A39:A47" si="23">A52</f>
        <v>27.5</v>
      </c>
      <c r="B39">
        <f t="shared" ref="B39:B47" si="24">SUM(B52:AF52)</f>
        <v>0</v>
      </c>
      <c r="C39">
        <f t="shared" ref="C39:C47" si="25">SUM(B65:AF65)</f>
        <v>0</v>
      </c>
      <c r="D39">
        <f t="shared" ref="D39:D47" si="26">SUM(B78:AF78)</f>
        <v>0</v>
      </c>
      <c r="E39">
        <f t="shared" ref="E39:E47" si="27">SUM(B91:AF91)</f>
        <v>0</v>
      </c>
      <c r="F39">
        <f t="shared" ref="F39:F47" si="28">SUM(B104:AF104)</f>
        <v>0</v>
      </c>
      <c r="G39">
        <f t="shared" ref="G39:G47" si="29">SUM(B117:AF117)</f>
        <v>3609</v>
      </c>
      <c r="H39">
        <f t="shared" ref="H39:H47" si="30">SUM(B130:AF130)</f>
        <v>1209</v>
      </c>
      <c r="I39">
        <f t="shared" ref="I39:I47" si="31">SUM(B143:AF143)</f>
        <v>5347</v>
      </c>
      <c r="J39">
        <f t="shared" ref="J39:J47" si="32">SUM(B156:AF156)</f>
        <v>1000</v>
      </c>
      <c r="K39">
        <f t="shared" si="21"/>
        <v>11165</v>
      </c>
      <c r="M39" t="s">
        <v>78</v>
      </c>
      <c r="N39" s="103">
        <f>N38</f>
        <v>0</v>
      </c>
      <c r="O39" s="103">
        <f>N39+O38</f>
        <v>1.5821474045930341E-2</v>
      </c>
      <c r="P39" s="103">
        <f t="shared" ref="P39:V39" si="33">O39+P38</f>
        <v>5.0440536518764345E-2</v>
      </c>
      <c r="Q39" s="103">
        <f t="shared" si="33"/>
        <v>9.1886253112903132E-2</v>
      </c>
      <c r="R39" s="103">
        <f t="shared" si="33"/>
        <v>0.22575515067218252</v>
      </c>
      <c r="S39" s="103">
        <f t="shared" si="33"/>
        <v>0.39897830300117099</v>
      </c>
      <c r="T39" s="103">
        <f t="shared" si="33"/>
        <v>0.60684097219736444</v>
      </c>
      <c r="U39" s="103">
        <f t="shared" si="33"/>
        <v>0.91589153034665083</v>
      </c>
      <c r="V39" s="103">
        <f t="shared" si="33"/>
        <v>1</v>
      </c>
      <c r="W39" s="103"/>
    </row>
    <row r="40" spans="1:25" x14ac:dyDescent="0.2">
      <c r="A40" s="29">
        <f t="shared" si="23"/>
        <v>32.5</v>
      </c>
      <c r="B40">
        <f t="shared" si="24"/>
        <v>0</v>
      </c>
      <c r="C40">
        <f t="shared" si="25"/>
        <v>0</v>
      </c>
      <c r="D40">
        <f t="shared" si="26"/>
        <v>0</v>
      </c>
      <c r="E40">
        <f t="shared" si="27"/>
        <v>0</v>
      </c>
      <c r="F40">
        <f t="shared" si="28"/>
        <v>16</v>
      </c>
      <c r="G40">
        <f t="shared" si="29"/>
        <v>5790</v>
      </c>
      <c r="H40">
        <f t="shared" si="30"/>
        <v>5925</v>
      </c>
      <c r="I40">
        <f t="shared" si="31"/>
        <v>6491</v>
      </c>
      <c r="J40">
        <f t="shared" si="32"/>
        <v>7926</v>
      </c>
      <c r="K40">
        <f t="shared" si="21"/>
        <v>26148</v>
      </c>
      <c r="M40" t="s">
        <v>79</v>
      </c>
      <c r="N40" s="103">
        <f t="shared" ref="N40:T40" si="34">N38+O40</f>
        <v>0.99999999999999989</v>
      </c>
      <c r="O40" s="103">
        <f t="shared" si="34"/>
        <v>0.99999999999999989</v>
      </c>
      <c r="P40" s="103">
        <f t="shared" si="34"/>
        <v>0.98417852595406952</v>
      </c>
      <c r="Q40" s="103">
        <f t="shared" si="34"/>
        <v>0.94955946348123554</v>
      </c>
      <c r="R40" s="103">
        <f t="shared" si="34"/>
        <v>0.90811374688709678</v>
      </c>
      <c r="S40" s="103">
        <f t="shared" si="34"/>
        <v>0.77424484932781745</v>
      </c>
      <c r="T40" s="103">
        <f t="shared" si="34"/>
        <v>0.60102169699882901</v>
      </c>
      <c r="U40" s="103">
        <f>U38+V40</f>
        <v>0.39315902780263556</v>
      </c>
      <c r="V40" s="103">
        <f>V38</f>
        <v>8.4108469653349158E-2</v>
      </c>
      <c r="W40" s="103"/>
    </row>
    <row r="41" spans="1:25" x14ac:dyDescent="0.2">
      <c r="A41" s="29">
        <f t="shared" si="23"/>
        <v>37.5</v>
      </c>
      <c r="B41">
        <f t="shared" si="24"/>
        <v>0</v>
      </c>
      <c r="C41">
        <f t="shared" si="25"/>
        <v>0</v>
      </c>
      <c r="D41">
        <f t="shared" si="26"/>
        <v>0</v>
      </c>
      <c r="E41">
        <f t="shared" si="27"/>
        <v>0</v>
      </c>
      <c r="F41">
        <f>SUM(B106:AF106)</f>
        <v>2961</v>
      </c>
      <c r="G41">
        <f t="shared" si="29"/>
        <v>3006</v>
      </c>
      <c r="H41">
        <f t="shared" si="30"/>
        <v>8850</v>
      </c>
      <c r="I41">
        <f t="shared" si="31"/>
        <v>9435</v>
      </c>
      <c r="J41">
        <f t="shared" si="32"/>
        <v>7406</v>
      </c>
      <c r="K41">
        <f t="shared" si="21"/>
        <v>31658</v>
      </c>
    </row>
    <row r="42" spans="1:25" x14ac:dyDescent="0.2">
      <c r="A42" s="29">
        <f t="shared" si="23"/>
        <v>42.5</v>
      </c>
      <c r="B42">
        <f t="shared" si="24"/>
        <v>0</v>
      </c>
      <c r="C42">
        <f t="shared" si="25"/>
        <v>0</v>
      </c>
      <c r="D42">
        <f t="shared" si="26"/>
        <v>0</v>
      </c>
      <c r="E42">
        <f t="shared" si="27"/>
        <v>0</v>
      </c>
      <c r="F42">
        <f t="shared" si="28"/>
        <v>5297</v>
      </c>
      <c r="G42">
        <f t="shared" si="29"/>
        <v>2849</v>
      </c>
      <c r="H42">
        <f t="shared" si="30"/>
        <v>3995</v>
      </c>
      <c r="I42">
        <f t="shared" si="31"/>
        <v>18899</v>
      </c>
      <c r="J42">
        <f t="shared" si="32"/>
        <v>0</v>
      </c>
      <c r="K42">
        <f t="shared" si="21"/>
        <v>31040</v>
      </c>
    </row>
    <row r="43" spans="1:25" x14ac:dyDescent="0.2">
      <c r="A43" s="29">
        <f t="shared" si="23"/>
        <v>47.5</v>
      </c>
      <c r="B43">
        <f t="shared" si="24"/>
        <v>0</v>
      </c>
      <c r="C43">
        <f t="shared" si="25"/>
        <v>0</v>
      </c>
      <c r="D43">
        <f t="shared" si="26"/>
        <v>0</v>
      </c>
      <c r="E43">
        <f t="shared" si="27"/>
        <v>0</v>
      </c>
      <c r="F43">
        <f t="shared" si="28"/>
        <v>6602</v>
      </c>
      <c r="G43">
        <f t="shared" si="29"/>
        <v>2388</v>
      </c>
      <c r="H43">
        <f t="shared" si="30"/>
        <v>5443</v>
      </c>
      <c r="I43">
        <f t="shared" si="31"/>
        <v>12776</v>
      </c>
      <c r="J43">
        <f t="shared" si="32"/>
        <v>0</v>
      </c>
      <c r="K43">
        <f t="shared" si="21"/>
        <v>27209</v>
      </c>
      <c r="M43" t="s">
        <v>80</v>
      </c>
      <c r="N43">
        <f>SUM(N19:N21)</f>
        <v>0</v>
      </c>
      <c r="O43">
        <f t="shared" ref="O43:V43" si="35">SUM(O19:O21)</f>
        <v>2716</v>
      </c>
      <c r="P43">
        <f t="shared" si="35"/>
        <v>4972</v>
      </c>
      <c r="Q43">
        <f t="shared" si="35"/>
        <v>7489</v>
      </c>
      <c r="R43">
        <f t="shared" si="35"/>
        <v>24000</v>
      </c>
      <c r="S43">
        <f t="shared" si="35"/>
        <v>26806</v>
      </c>
      <c r="T43">
        <f t="shared" si="35"/>
        <v>28975</v>
      </c>
      <c r="U43">
        <f t="shared" si="35"/>
        <v>49457</v>
      </c>
      <c r="V43">
        <f t="shared" si="35"/>
        <v>16448</v>
      </c>
      <c r="X43">
        <f>SUM(N43:V43)</f>
        <v>160863</v>
      </c>
      <c r="Y43" s="18">
        <f>X43/X24</f>
        <v>0.82258881042355936</v>
      </c>
    </row>
    <row r="44" spans="1:25" x14ac:dyDescent="0.2">
      <c r="A44" s="29">
        <f t="shared" si="23"/>
        <v>52.5</v>
      </c>
      <c r="B44">
        <f t="shared" si="24"/>
        <v>0</v>
      </c>
      <c r="C44">
        <f t="shared" si="25"/>
        <v>0</v>
      </c>
      <c r="D44">
        <f t="shared" si="26"/>
        <v>0</v>
      </c>
      <c r="E44">
        <f t="shared" si="27"/>
        <v>0</v>
      </c>
      <c r="F44">
        <f t="shared" si="28"/>
        <v>7545</v>
      </c>
      <c r="G44">
        <f t="shared" si="29"/>
        <v>4217</v>
      </c>
      <c r="H44">
        <f t="shared" si="30"/>
        <v>6677</v>
      </c>
      <c r="I44">
        <f t="shared" si="31"/>
        <v>6803</v>
      </c>
      <c r="J44">
        <f t="shared" si="32"/>
        <v>0</v>
      </c>
      <c r="K44">
        <f t="shared" si="21"/>
        <v>25242</v>
      </c>
      <c r="M44" t="s">
        <v>82</v>
      </c>
      <c r="N44" s="18">
        <f>N43/$X$43</f>
        <v>0</v>
      </c>
      <c r="O44" s="18">
        <f t="shared" ref="O44:V44" si="36">O43/$X$43</f>
        <v>1.688393229020968E-2</v>
      </c>
      <c r="P44" s="18">
        <f t="shared" si="36"/>
        <v>3.0908288419338195E-2</v>
      </c>
      <c r="Q44" s="18">
        <f t="shared" si="36"/>
        <v>4.6555143196384499E-2</v>
      </c>
      <c r="R44" s="18">
        <f t="shared" si="36"/>
        <v>0.14919527796945226</v>
      </c>
      <c r="S44" s="18">
        <f t="shared" si="36"/>
        <v>0.16663869255204738</v>
      </c>
      <c r="T44" s="18">
        <f t="shared" si="36"/>
        <v>0.18012221579853666</v>
      </c>
      <c r="U44" s="18">
        <f t="shared" si="36"/>
        <v>0.30744795260563335</v>
      </c>
      <c r="V44" s="18">
        <f t="shared" si="36"/>
        <v>0.10224849716839796</v>
      </c>
      <c r="W44" s="18"/>
      <c r="X44" s="18">
        <f>SUM(N44:V44)</f>
        <v>0.99999999999999978</v>
      </c>
    </row>
    <row r="45" spans="1:25" x14ac:dyDescent="0.2">
      <c r="A45" s="29">
        <f t="shared" si="23"/>
        <v>57.5</v>
      </c>
      <c r="B45">
        <f t="shared" si="24"/>
        <v>0</v>
      </c>
      <c r="C45">
        <f t="shared" si="25"/>
        <v>0</v>
      </c>
      <c r="D45">
        <f t="shared" si="26"/>
        <v>0</v>
      </c>
      <c r="E45">
        <f t="shared" si="27"/>
        <v>5502</v>
      </c>
      <c r="F45">
        <f t="shared" si="28"/>
        <v>1363</v>
      </c>
      <c r="G45">
        <f t="shared" si="29"/>
        <v>6471</v>
      </c>
      <c r="H45">
        <f t="shared" si="30"/>
        <v>8331</v>
      </c>
      <c r="I45">
        <f t="shared" si="31"/>
        <v>0</v>
      </c>
      <c r="J45">
        <f t="shared" si="32"/>
        <v>0</v>
      </c>
      <c r="K45">
        <f t="shared" si="21"/>
        <v>21667</v>
      </c>
      <c r="M45" t="s">
        <v>78</v>
      </c>
      <c r="N45" s="103">
        <f>N44</f>
        <v>0</v>
      </c>
      <c r="O45" s="103">
        <f>N45+O44</f>
        <v>1.688393229020968E-2</v>
      </c>
      <c r="P45" s="103">
        <f t="shared" ref="P45:V45" si="37">O45+P44</f>
        <v>4.7792220709547875E-2</v>
      </c>
      <c r="Q45" s="103">
        <f t="shared" si="37"/>
        <v>9.4347363905932374E-2</v>
      </c>
      <c r="R45" s="103">
        <f t="shared" si="37"/>
        <v>0.24354264187538463</v>
      </c>
      <c r="S45" s="103">
        <f t="shared" si="37"/>
        <v>0.41018133442743199</v>
      </c>
      <c r="T45" s="103">
        <f t="shared" si="37"/>
        <v>0.59030355022596859</v>
      </c>
      <c r="U45" s="103">
        <f t="shared" si="37"/>
        <v>0.89775150283160188</v>
      </c>
      <c r="V45" s="103">
        <f t="shared" si="37"/>
        <v>0.99999999999999978</v>
      </c>
      <c r="W45" s="103"/>
    </row>
    <row r="46" spans="1:25" x14ac:dyDescent="0.2">
      <c r="A46" s="29">
        <f t="shared" si="23"/>
        <v>62.5</v>
      </c>
      <c r="B46">
        <f t="shared" si="24"/>
        <v>0</v>
      </c>
      <c r="C46">
        <f t="shared" si="25"/>
        <v>0</v>
      </c>
      <c r="D46">
        <f t="shared" si="26"/>
        <v>3226</v>
      </c>
      <c r="E46">
        <f t="shared" si="27"/>
        <v>2603</v>
      </c>
      <c r="F46">
        <f t="shared" si="28"/>
        <v>2395</v>
      </c>
      <c r="G46">
        <f t="shared" si="29"/>
        <v>4828</v>
      </c>
      <c r="H46">
        <f t="shared" si="30"/>
        <v>0</v>
      </c>
      <c r="I46">
        <f t="shared" si="31"/>
        <v>0</v>
      </c>
      <c r="J46">
        <f t="shared" si="32"/>
        <v>0</v>
      </c>
      <c r="K46">
        <f t="shared" si="21"/>
        <v>13052</v>
      </c>
      <c r="M46" t="s">
        <v>79</v>
      </c>
      <c r="N46" s="103">
        <f t="shared" ref="N46:T46" si="38">N44+O46</f>
        <v>1</v>
      </c>
      <c r="O46" s="103">
        <f t="shared" si="38"/>
        <v>1</v>
      </c>
      <c r="P46" s="103">
        <f t="shared" si="38"/>
        <v>0.98311606770979032</v>
      </c>
      <c r="Q46" s="103">
        <f t="shared" si="38"/>
        <v>0.95220777929045208</v>
      </c>
      <c r="R46" s="103">
        <f t="shared" si="38"/>
        <v>0.90565263609406754</v>
      </c>
      <c r="S46" s="103">
        <f t="shared" si="38"/>
        <v>0.75645735812461523</v>
      </c>
      <c r="T46" s="103">
        <f t="shared" si="38"/>
        <v>0.5898186655725679</v>
      </c>
      <c r="U46" s="103">
        <f>U44+V46</f>
        <v>0.4096964497740313</v>
      </c>
      <c r="V46" s="103">
        <f>V44</f>
        <v>0.10224849716839796</v>
      </c>
      <c r="W46" s="103"/>
    </row>
    <row r="47" spans="1:25" x14ac:dyDescent="0.2">
      <c r="A47" s="29">
        <f t="shared" si="23"/>
        <v>65.5</v>
      </c>
      <c r="B47">
        <f t="shared" si="24"/>
        <v>0</v>
      </c>
      <c r="C47">
        <f t="shared" si="25"/>
        <v>3094</v>
      </c>
      <c r="D47">
        <f t="shared" si="26"/>
        <v>3544</v>
      </c>
      <c r="E47">
        <f t="shared" si="27"/>
        <v>0</v>
      </c>
      <c r="F47">
        <f t="shared" si="28"/>
        <v>0</v>
      </c>
      <c r="G47">
        <f t="shared" si="29"/>
        <v>0</v>
      </c>
      <c r="H47">
        <f t="shared" si="30"/>
        <v>0</v>
      </c>
      <c r="I47">
        <f t="shared" si="31"/>
        <v>0</v>
      </c>
      <c r="J47">
        <f t="shared" si="32"/>
        <v>0</v>
      </c>
      <c r="K47">
        <f t="shared" si="21"/>
        <v>6638</v>
      </c>
    </row>
    <row r="48" spans="1:25" x14ac:dyDescent="0.2">
      <c r="K48" s="30">
        <f>SUM(K38:K47)</f>
        <v>195557</v>
      </c>
    </row>
    <row r="49" spans="1:34" x14ac:dyDescent="0.2">
      <c r="A49" s="29" t="s">
        <v>33</v>
      </c>
      <c r="B49" s="33">
        <v>0</v>
      </c>
      <c r="C49" s="33">
        <v>-0.05</v>
      </c>
    </row>
    <row r="50" spans="1:34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</row>
    <row r="51" spans="1:34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  <c r="AH51">
        <f>SUM(B51:AF51)</f>
        <v>0</v>
      </c>
    </row>
    <row r="52" spans="1:34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  <c r="AH52">
        <f t="shared" ref="AH52:AH60" si="39">SUM(B52:AF52)</f>
        <v>0</v>
      </c>
    </row>
    <row r="53" spans="1:34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  <c r="AH53">
        <f t="shared" si="39"/>
        <v>0</v>
      </c>
    </row>
    <row r="54" spans="1:34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  <c r="AH54">
        <f t="shared" si="39"/>
        <v>0</v>
      </c>
    </row>
    <row r="55" spans="1:34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  <c r="AH55">
        <f t="shared" si="39"/>
        <v>0</v>
      </c>
    </row>
    <row r="56" spans="1:34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  <c r="AH56">
        <f t="shared" si="39"/>
        <v>0</v>
      </c>
    </row>
    <row r="57" spans="1:34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  <c r="AH57">
        <f t="shared" si="39"/>
        <v>0</v>
      </c>
    </row>
    <row r="58" spans="1:34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  <c r="AH58">
        <f t="shared" si="39"/>
        <v>0</v>
      </c>
    </row>
    <row r="59" spans="1:34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  <c r="AH59">
        <f t="shared" si="39"/>
        <v>0</v>
      </c>
    </row>
    <row r="60" spans="1:34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0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  <c r="AH60">
        <f t="shared" si="39"/>
        <v>0</v>
      </c>
    </row>
    <row r="61" spans="1:34" x14ac:dyDescent="0.2">
      <c r="AH61">
        <f>SUM(AH51:AH60)</f>
        <v>0</v>
      </c>
    </row>
    <row r="62" spans="1:34" x14ac:dyDescent="0.2">
      <c r="A62" s="29" t="s">
        <v>33</v>
      </c>
      <c r="B62" s="33">
        <v>-0.05</v>
      </c>
      <c r="C62" s="33">
        <v>-0.1</v>
      </c>
    </row>
    <row r="63" spans="1:34" s="29" customFormat="1" x14ac:dyDescent="0.2">
      <c r="A63" s="29" t="str">
        <f t="shared" ref="A63:AF72" si="40">A50</f>
        <v>Midpoint age / salary</v>
      </c>
      <c r="B63" s="29">
        <f t="shared" si="40"/>
        <v>2500</v>
      </c>
      <c r="C63" s="29">
        <f t="shared" si="40"/>
        <v>7500</v>
      </c>
      <c r="D63" s="29">
        <f t="shared" si="40"/>
        <v>12500</v>
      </c>
      <c r="E63" s="29">
        <f t="shared" si="40"/>
        <v>17500</v>
      </c>
      <c r="F63" s="29">
        <f t="shared" si="40"/>
        <v>22500</v>
      </c>
      <c r="G63" s="29">
        <f t="shared" si="40"/>
        <v>27500</v>
      </c>
      <c r="H63" s="29">
        <f t="shared" si="40"/>
        <v>32500</v>
      </c>
      <c r="I63" s="29">
        <f t="shared" si="40"/>
        <v>37500</v>
      </c>
      <c r="J63" s="29">
        <f t="shared" si="40"/>
        <v>42500</v>
      </c>
      <c r="K63" s="29">
        <f t="shared" si="40"/>
        <v>47500</v>
      </c>
      <c r="L63" s="29">
        <f t="shared" si="40"/>
        <v>52500</v>
      </c>
      <c r="M63" s="29">
        <f t="shared" si="40"/>
        <v>57500</v>
      </c>
      <c r="N63" s="29">
        <f t="shared" si="40"/>
        <v>62500</v>
      </c>
      <c r="O63" s="29">
        <f t="shared" si="40"/>
        <v>67500</v>
      </c>
      <c r="P63" s="29">
        <f t="shared" si="40"/>
        <v>72500</v>
      </c>
      <c r="Q63" s="29">
        <f t="shared" si="40"/>
        <v>77500</v>
      </c>
      <c r="R63" s="29">
        <f t="shared" si="40"/>
        <v>82500</v>
      </c>
      <c r="S63" s="29">
        <f t="shared" si="40"/>
        <v>87500</v>
      </c>
      <c r="T63" s="29">
        <f t="shared" si="40"/>
        <v>92500</v>
      </c>
      <c r="U63" s="29">
        <f t="shared" si="40"/>
        <v>97500</v>
      </c>
      <c r="V63" s="29">
        <f t="shared" si="40"/>
        <v>102500</v>
      </c>
      <c r="W63" s="29">
        <f t="shared" si="40"/>
        <v>107500</v>
      </c>
      <c r="X63" s="29">
        <f t="shared" si="40"/>
        <v>112500</v>
      </c>
      <c r="Y63" s="29">
        <f t="shared" si="40"/>
        <v>117500</v>
      </c>
      <c r="Z63" s="29">
        <f t="shared" si="40"/>
        <v>122500</v>
      </c>
      <c r="AA63" s="29">
        <f t="shared" si="40"/>
        <v>127500</v>
      </c>
      <c r="AB63" s="29">
        <f t="shared" si="40"/>
        <v>132500</v>
      </c>
      <c r="AC63" s="29">
        <f t="shared" si="40"/>
        <v>137500</v>
      </c>
      <c r="AD63" s="29">
        <f t="shared" si="40"/>
        <v>142500</v>
      </c>
      <c r="AE63" s="29">
        <f t="shared" si="40"/>
        <v>147500</v>
      </c>
      <c r="AF63" s="29">
        <f t="shared" si="40"/>
        <v>200000</v>
      </c>
    </row>
    <row r="64" spans="1:34" x14ac:dyDescent="0.2">
      <c r="A64" s="29">
        <f t="shared" si="40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40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40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40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40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40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40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si="40"/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40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367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478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0</v>
      </c>
      <c r="X73">
        <f>IF(AND(X14&lt;=$B$62,X14&gt;$C$62),Heat_map!X14,0)</f>
        <v>0</v>
      </c>
      <c r="Y73">
        <f>IF(AND(Y14&lt;=$B$62,Y14&gt;$C$62),Heat_map!Y14,0)</f>
        <v>57</v>
      </c>
      <c r="Z73">
        <f>IF(AND(Z14&lt;=$B$62,Z14&gt;$C$62),Heat_map!Z14,0)</f>
        <v>52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41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F86" si="42">A63</f>
        <v>Midpoint age / salary</v>
      </c>
      <c r="B76" s="29">
        <f t="shared" si="42"/>
        <v>2500</v>
      </c>
      <c r="C76" s="29">
        <f t="shared" si="42"/>
        <v>7500</v>
      </c>
      <c r="D76" s="29">
        <f t="shared" si="42"/>
        <v>12500</v>
      </c>
      <c r="E76" s="29">
        <f t="shared" si="42"/>
        <v>17500</v>
      </c>
      <c r="F76" s="29">
        <f t="shared" si="42"/>
        <v>22500</v>
      </c>
      <c r="G76" s="29">
        <f t="shared" si="42"/>
        <v>27500</v>
      </c>
      <c r="H76" s="29">
        <f t="shared" si="42"/>
        <v>32500</v>
      </c>
      <c r="I76" s="29">
        <f t="shared" si="42"/>
        <v>37500</v>
      </c>
      <c r="J76" s="29">
        <f t="shared" si="42"/>
        <v>42500</v>
      </c>
      <c r="K76" s="29">
        <f t="shared" si="42"/>
        <v>47500</v>
      </c>
      <c r="L76" s="29">
        <f t="shared" si="42"/>
        <v>52500</v>
      </c>
      <c r="M76" s="29">
        <f t="shared" si="42"/>
        <v>57500</v>
      </c>
      <c r="N76" s="29">
        <f t="shared" si="42"/>
        <v>62500</v>
      </c>
      <c r="O76" s="29">
        <f t="shared" si="42"/>
        <v>67500</v>
      </c>
      <c r="P76" s="29">
        <f t="shared" si="42"/>
        <v>72500</v>
      </c>
      <c r="Q76" s="29">
        <f t="shared" si="42"/>
        <v>77500</v>
      </c>
      <c r="R76" s="29">
        <f t="shared" si="42"/>
        <v>82500</v>
      </c>
      <c r="S76" s="29">
        <f t="shared" si="42"/>
        <v>87500</v>
      </c>
      <c r="T76" s="29">
        <f t="shared" si="42"/>
        <v>92500</v>
      </c>
      <c r="U76" s="29">
        <f t="shared" si="42"/>
        <v>97500</v>
      </c>
      <c r="V76" s="29">
        <f t="shared" si="42"/>
        <v>102500</v>
      </c>
      <c r="W76" s="29">
        <f t="shared" si="42"/>
        <v>107500</v>
      </c>
      <c r="X76" s="29">
        <f t="shared" si="42"/>
        <v>112500</v>
      </c>
      <c r="Y76" s="29">
        <f t="shared" si="42"/>
        <v>117500</v>
      </c>
      <c r="Z76" s="29">
        <f t="shared" si="42"/>
        <v>122500</v>
      </c>
      <c r="AA76" s="29">
        <f t="shared" si="42"/>
        <v>127500</v>
      </c>
      <c r="AB76" s="29">
        <f t="shared" si="42"/>
        <v>132500</v>
      </c>
      <c r="AC76" s="29">
        <f t="shared" si="42"/>
        <v>137500</v>
      </c>
      <c r="AD76" s="29">
        <f t="shared" si="42"/>
        <v>142500</v>
      </c>
      <c r="AE76" s="29">
        <f t="shared" si="42"/>
        <v>147500</v>
      </c>
      <c r="AF76" s="29">
        <f t="shared" si="42"/>
        <v>200000</v>
      </c>
    </row>
    <row r="77" spans="1:32" x14ac:dyDescent="0.2">
      <c r="A77" s="29">
        <f t="shared" si="42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42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42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42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42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42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si="42"/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42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42"/>
        <v>62.5</v>
      </c>
      <c r="B85">
        <f>IF(AND(B13&lt;=$B$75,B13&gt;$C$75),Heat_map!B13,0)</f>
        <v>310</v>
      </c>
      <c r="C85">
        <f>IF(AND(C13&lt;=$B$75,C13&gt;$C$75),Heat_map!C13,0)</f>
        <v>451</v>
      </c>
      <c r="D85">
        <f>IF(AND(D13&lt;=$B$75,D13&gt;$C$75),Heat_map!D13,0)</f>
        <v>461</v>
      </c>
      <c r="E85">
        <f>IF(AND(E13&lt;=$B$75,E13&gt;$C$75),Heat_map!E13,0)</f>
        <v>0</v>
      </c>
      <c r="F85">
        <f>IF(AND(F13&lt;=$B$75,F13&gt;$C$75),Heat_map!F13,0)</f>
        <v>590</v>
      </c>
      <c r="G85">
        <f>IF(AND(G13&lt;=$B$75,G13&gt;$C$75),Heat_map!G13,0)</f>
        <v>579</v>
      </c>
      <c r="H85">
        <f>IF(AND(H13&lt;=$B$75,H13&gt;$C$75),Heat_map!H13,0)</f>
        <v>835</v>
      </c>
      <c r="I85">
        <f>IF(AND(I13&lt;=$B$75,I13&gt;$C$75),Heat_map!I13,0)</f>
        <v>0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42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0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64</v>
      </c>
      <c r="X86">
        <f>IF(AND(X14&lt;=$B$75,X14&gt;$C$75),Heat_map!X14,0)</f>
        <v>86</v>
      </c>
      <c r="Y86">
        <f>IF(AND(Y14&lt;=$B$75,Y14&gt;$C$75),Heat_map!Y14,0)</f>
        <v>0</v>
      </c>
      <c r="Z86">
        <f>IF(AND(Z14&lt;=$B$75,Z14&gt;$C$75),Heat_map!Z14,0)</f>
        <v>0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43">B76</f>
        <v>2500</v>
      </c>
      <c r="C89" s="29">
        <f t="shared" si="43"/>
        <v>7500</v>
      </c>
      <c r="D89" s="29">
        <f t="shared" si="43"/>
        <v>12500</v>
      </c>
      <c r="E89" s="29">
        <f t="shared" si="43"/>
        <v>17500</v>
      </c>
      <c r="F89" s="29">
        <f t="shared" si="43"/>
        <v>22500</v>
      </c>
      <c r="G89" s="29">
        <f t="shared" si="43"/>
        <v>27500</v>
      </c>
      <c r="H89" s="29">
        <f t="shared" si="43"/>
        <v>32500</v>
      </c>
      <c r="I89" s="29">
        <f t="shared" si="43"/>
        <v>37500</v>
      </c>
      <c r="J89" s="29">
        <f t="shared" si="43"/>
        <v>42500</v>
      </c>
      <c r="K89" s="29">
        <f t="shared" si="43"/>
        <v>47500</v>
      </c>
      <c r="L89" s="29">
        <f t="shared" si="43"/>
        <v>52500</v>
      </c>
      <c r="M89" s="29">
        <f t="shared" si="43"/>
        <v>57500</v>
      </c>
      <c r="N89" s="29">
        <f t="shared" si="43"/>
        <v>62500</v>
      </c>
      <c r="O89" s="29">
        <f t="shared" si="43"/>
        <v>67500</v>
      </c>
      <c r="P89" s="29">
        <f t="shared" si="43"/>
        <v>72500</v>
      </c>
      <c r="Q89" s="29">
        <f t="shared" si="43"/>
        <v>77500</v>
      </c>
      <c r="R89" s="29">
        <f t="shared" si="43"/>
        <v>82500</v>
      </c>
      <c r="S89" s="29">
        <f t="shared" si="43"/>
        <v>87500</v>
      </c>
      <c r="T89" s="29">
        <f t="shared" si="43"/>
        <v>92500</v>
      </c>
      <c r="U89" s="29">
        <f t="shared" si="43"/>
        <v>97500</v>
      </c>
      <c r="V89" s="29">
        <f t="shared" si="43"/>
        <v>102500</v>
      </c>
      <c r="W89" s="29">
        <f t="shared" si="43"/>
        <v>107500</v>
      </c>
      <c r="X89" s="29">
        <f t="shared" si="43"/>
        <v>112500</v>
      </c>
      <c r="Y89" s="29">
        <f t="shared" si="43"/>
        <v>117500</v>
      </c>
      <c r="Z89" s="29">
        <f t="shared" si="43"/>
        <v>122500</v>
      </c>
      <c r="AA89" s="29">
        <f t="shared" si="43"/>
        <v>127500</v>
      </c>
      <c r="AB89" s="29">
        <f t="shared" si="43"/>
        <v>132500</v>
      </c>
      <c r="AC89" s="29">
        <f t="shared" si="43"/>
        <v>137500</v>
      </c>
      <c r="AD89" s="29">
        <f t="shared" si="43"/>
        <v>142500</v>
      </c>
      <c r="AE89" s="29">
        <f t="shared" si="43"/>
        <v>147500</v>
      </c>
      <c r="AF89" s="29">
        <f t="shared" si="43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44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44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0</v>
      </c>
    </row>
    <row r="93" spans="1:32" x14ac:dyDescent="0.2">
      <c r="A93" s="29">
        <f t="shared" si="44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0</v>
      </c>
    </row>
    <row r="94" spans="1:32" x14ac:dyDescent="0.2">
      <c r="A94" s="29">
        <f t="shared" si="44"/>
        <v>42.5</v>
      </c>
      <c r="B94">
        <f>IF(AND(B9&lt;=$B$88,B9&gt;$C$88),Heat_map!B9,0)</f>
        <v>0</v>
      </c>
      <c r="C94">
        <f>IF(AND(C9&lt;=$B$88,C9&gt;$C$88),Heat_map!C9,0)</f>
        <v>0</v>
      </c>
      <c r="D94">
        <f>IF(AND(D9&lt;=$B$88,D9&gt;$C$88),Heat_map!D9,0)</f>
        <v>0</v>
      </c>
      <c r="E94">
        <f>IF(AND(E9&lt;=$B$88,E9&gt;$C$88),Heat_map!E9,0)</f>
        <v>0</v>
      </c>
      <c r="F94">
        <f>IF(AND(F9&lt;=$B$88,F9&gt;$C$88),Heat_map!F9,0)</f>
        <v>0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0</v>
      </c>
    </row>
    <row r="95" spans="1:32" x14ac:dyDescent="0.2">
      <c r="A95" s="29">
        <f t="shared" si="44"/>
        <v>47.5</v>
      </c>
      <c r="B95">
        <f>IF(AND(B10&lt;=$B$88,B10&gt;$C$88),Heat_map!B10,0)</f>
        <v>0</v>
      </c>
      <c r="C95">
        <f>IF(AND(C10&lt;=$B$88,C10&gt;$C$88),Heat_map!C10,0)</f>
        <v>0</v>
      </c>
      <c r="D95">
        <f>IF(AND(D10&lt;=$B$88,D10&gt;$C$88),Heat_map!D10,0)</f>
        <v>0</v>
      </c>
      <c r="E95">
        <f>IF(AND(E10&lt;=$B$88,E10&gt;$C$88),Heat_map!E10,0)</f>
        <v>0</v>
      </c>
      <c r="F95">
        <f>IF(AND(F10&lt;=$B$88,F10&gt;$C$88),Heat_map!F10,0)</f>
        <v>0</v>
      </c>
      <c r="G95">
        <f>IF(AND(G10&lt;=$B$88,G10&gt;$C$88),Heat_map!G10,0)</f>
        <v>0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0</v>
      </c>
    </row>
    <row r="96" spans="1:32" x14ac:dyDescent="0.2">
      <c r="A96" s="29">
        <f t="shared" si="44"/>
        <v>52.5</v>
      </c>
      <c r="B96">
        <f>IF(AND(B11&lt;=$B$88,B11&gt;$C$88),Heat_map!B11,0)</f>
        <v>0</v>
      </c>
      <c r="C96">
        <f>IF(AND(C11&lt;=$B$88,C11&gt;$C$88),Heat_map!C11,0)</f>
        <v>0</v>
      </c>
      <c r="D96">
        <f>IF(AND(D11&lt;=$B$88,D11&gt;$C$88),Heat_map!D11,0)</f>
        <v>0</v>
      </c>
      <c r="E96">
        <f>IF(AND(E11&lt;=$B$88,E11&gt;$C$88),Heat_map!E11,0)</f>
        <v>0</v>
      </c>
      <c r="F96">
        <f>IF(AND(F11&lt;=$B$88,F11&gt;$C$88),Heat_map!F11,0)</f>
        <v>0</v>
      </c>
      <c r="G96">
        <f>IF(AND(G11&lt;=$B$88,G11&gt;$C$88),Heat_map!G11,0)</f>
        <v>0</v>
      </c>
      <c r="H96">
        <f>IF(AND(H11&lt;=$B$88,H11&gt;$C$88),Heat_map!H11,0)</f>
        <v>0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0</v>
      </c>
    </row>
    <row r="97" spans="1:32" x14ac:dyDescent="0.2">
      <c r="A97" s="29">
        <f t="shared" si="44"/>
        <v>57.5</v>
      </c>
      <c r="B97">
        <f>IF(AND(B12&lt;=$B$88,B12&gt;$C$88),Heat_map!B12,0)</f>
        <v>406</v>
      </c>
      <c r="C97">
        <f>IF(AND(C12&lt;=$B$88,C12&gt;$C$88),Heat_map!C12,0)</f>
        <v>495</v>
      </c>
      <c r="D97">
        <f>IF(AND(D12&lt;=$B$88,D12&gt;$C$88),Heat_map!D12,0)</f>
        <v>562</v>
      </c>
      <c r="E97">
        <f>IF(AND(E12&lt;=$B$88,E12&gt;$C$88),Heat_map!E12,0)</f>
        <v>634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0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309</v>
      </c>
    </row>
    <row r="98" spans="1:32" x14ac:dyDescent="0.2">
      <c r="A98" s="29">
        <f t="shared" si="44"/>
        <v>62.5</v>
      </c>
      <c r="B98">
        <f>IF(AND(B13&lt;=$B$88,B13&gt;$C$88),Heat_map!B13,0)</f>
        <v>0</v>
      </c>
      <c r="C98">
        <f>IF(AND(C13&lt;=$B$88,C13&gt;$C$88),Heat_map!C13,0)</f>
        <v>0</v>
      </c>
      <c r="D98">
        <f>IF(AND(D13&lt;=$B$88,D13&gt;$C$88),Heat_map!D13,0)</f>
        <v>0</v>
      </c>
      <c r="E98">
        <f>IF(AND(E13&lt;=$B$88,E13&gt;$C$88),Heat_map!E13,0)</f>
        <v>487</v>
      </c>
      <c r="F98">
        <f>IF(AND(F13&lt;=$B$88,F13&gt;$C$88),Heat_map!F13,0)</f>
        <v>0</v>
      </c>
      <c r="G98">
        <f>IF(AND(G13&lt;=$B$88,G13&gt;$C$88),Heat_map!G13,0)</f>
        <v>0</v>
      </c>
      <c r="H98">
        <f>IF(AND(H13&lt;=$B$88,H13&gt;$C$88),Heat_map!H13,0)</f>
        <v>0</v>
      </c>
      <c r="I98">
        <f>IF(AND(I13&lt;=$B$88,I13&gt;$C$88),Heat_map!I13,0)</f>
        <v>643</v>
      </c>
      <c r="J98">
        <f>IF(AND(J13&lt;=$B$88,J13&gt;$C$88),Heat_map!J13,0)</f>
        <v>1166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0</v>
      </c>
      <c r="AD98">
        <f>IF(AND(AD13&lt;=$B$88,AD13&gt;$C$88),Heat_map!AD13,0)</f>
        <v>0</v>
      </c>
      <c r="AE98">
        <f>IF(AND(AE13&lt;=$B$88,AE13&gt;$C$88),Heat_map!AE13,0)</f>
        <v>42</v>
      </c>
      <c r="AF98">
        <f>IF(AND(AF13&lt;=$B$88,AF13&gt;$C$88),Heat_map!AF13,0)</f>
        <v>265</v>
      </c>
    </row>
    <row r="99" spans="1:32" x14ac:dyDescent="0.2">
      <c r="A99" s="29">
        <f t="shared" si="44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45">B89</f>
        <v>2500</v>
      </c>
      <c r="C102" s="29">
        <f t="shared" si="45"/>
        <v>7500</v>
      </c>
      <c r="D102" s="29">
        <f t="shared" si="45"/>
        <v>12500</v>
      </c>
      <c r="E102" s="29">
        <f t="shared" si="45"/>
        <v>17500</v>
      </c>
      <c r="F102" s="29">
        <f t="shared" si="45"/>
        <v>22500</v>
      </c>
      <c r="G102" s="29">
        <f t="shared" si="45"/>
        <v>27500</v>
      </c>
      <c r="H102" s="29">
        <f t="shared" si="45"/>
        <v>32500</v>
      </c>
      <c r="I102" s="29">
        <f t="shared" si="45"/>
        <v>37500</v>
      </c>
      <c r="J102" s="29">
        <f t="shared" si="45"/>
        <v>42500</v>
      </c>
      <c r="K102" s="29">
        <f t="shared" si="45"/>
        <v>47500</v>
      </c>
      <c r="L102" s="29">
        <f t="shared" si="45"/>
        <v>52500</v>
      </c>
      <c r="M102" s="29">
        <f t="shared" si="45"/>
        <v>57500</v>
      </c>
      <c r="N102" s="29">
        <f t="shared" si="45"/>
        <v>62500</v>
      </c>
      <c r="O102" s="29">
        <f t="shared" si="45"/>
        <v>67500</v>
      </c>
      <c r="P102" s="29">
        <f t="shared" si="45"/>
        <v>72500</v>
      </c>
      <c r="Q102" s="29">
        <f t="shared" si="45"/>
        <v>77500</v>
      </c>
      <c r="R102" s="29">
        <f t="shared" si="45"/>
        <v>82500</v>
      </c>
      <c r="S102" s="29">
        <f t="shared" si="45"/>
        <v>87500</v>
      </c>
      <c r="T102" s="29">
        <f t="shared" si="45"/>
        <v>92500</v>
      </c>
      <c r="U102" s="29">
        <f t="shared" si="45"/>
        <v>97500</v>
      </c>
      <c r="V102" s="29">
        <f t="shared" si="45"/>
        <v>102500</v>
      </c>
      <c r="W102" s="29">
        <f t="shared" si="45"/>
        <v>107500</v>
      </c>
      <c r="X102" s="29">
        <f t="shared" si="45"/>
        <v>112500</v>
      </c>
      <c r="Y102" s="29">
        <f t="shared" si="45"/>
        <v>117500</v>
      </c>
      <c r="Z102" s="29">
        <f t="shared" si="45"/>
        <v>122500</v>
      </c>
      <c r="AA102" s="29">
        <f t="shared" si="45"/>
        <v>127500</v>
      </c>
      <c r="AB102" s="29">
        <f t="shared" si="45"/>
        <v>132500</v>
      </c>
      <c r="AC102" s="29">
        <f t="shared" si="45"/>
        <v>137500</v>
      </c>
      <c r="AD102" s="29">
        <f t="shared" si="45"/>
        <v>142500</v>
      </c>
      <c r="AE102" s="29">
        <f t="shared" si="45"/>
        <v>147500</v>
      </c>
      <c r="AF102" s="29">
        <f t="shared" si="45"/>
        <v>200000</v>
      </c>
    </row>
    <row r="103" spans="1:32" x14ac:dyDescent="0.2">
      <c r="A103" s="29">
        <f>A90</f>
        <v>22.5</v>
      </c>
      <c r="B103">
        <f>IF(AND(B5&lt;=$B$101,B5&gt;$C$101),Heat_map!B5,0)</f>
        <v>0</v>
      </c>
      <c r="C103">
        <f>IF(AND(C5&lt;=$B$101,C5&gt;$C$101),Heat_map!C5,0)</f>
        <v>0</v>
      </c>
      <c r="D103">
        <f>IF(AND(D5&lt;=$B$101,D5&gt;$C$101),Heat_map!D5,0)</f>
        <v>0</v>
      </c>
      <c r="E103">
        <f>IF(AND(E5&lt;=$B$101,E5&gt;$C$101),Heat_map!E5,0)</f>
        <v>0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46">A91</f>
        <v>27.5</v>
      </c>
      <c r="B104">
        <f>IF(AND(B6&lt;=$B$101,B6&gt;$C$101),Heat_map!B6,0)</f>
        <v>0</v>
      </c>
      <c r="C104">
        <f>IF(AND(C6&lt;=$B$101,C6&gt;$C$101),Heat_map!C6,0)</f>
        <v>0</v>
      </c>
      <c r="D104">
        <f>IF(AND(D6&lt;=$B$101,D6&gt;$C$101),Heat_map!D6,0)</f>
        <v>0</v>
      </c>
      <c r="E104">
        <f>IF(AND(E6&lt;=$B$101,E6&gt;$C$101),Heat_map!E6,0)</f>
        <v>0</v>
      </c>
      <c r="F104">
        <f>IF(AND(F6&lt;=$B$101,F6&gt;$C$101),Heat_map!F6,0)</f>
        <v>0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46"/>
        <v>32.5</v>
      </c>
      <c r="B105">
        <f>IF(AND(B7&lt;=$B$101,B7&gt;$C$101),Heat_map!B7,0)</f>
        <v>0</v>
      </c>
      <c r="C105">
        <f>IF(AND(C7&lt;=$B$101,C7&gt;$C$101),Heat_map!C7,0)</f>
        <v>0</v>
      </c>
      <c r="D105">
        <f>IF(AND(D7&lt;=$B$101,D7&gt;$C$101),Heat_map!D7,0)</f>
        <v>0</v>
      </c>
      <c r="E105">
        <f>IF(AND(E7&lt;=$B$101,E7&gt;$C$101),Heat_map!E7,0)</f>
        <v>0</v>
      </c>
      <c r="F105">
        <f>IF(AND(F7&lt;=$B$101,F7&gt;$C$101),Heat_map!F7,0)</f>
        <v>0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0</v>
      </c>
      <c r="Y105">
        <f>IF(AND(Y7&lt;=$B$101,Y7&gt;$C$101),Heat_map!Y7,0)</f>
        <v>0</v>
      </c>
      <c r="Z105">
        <f>IF(AND(Z7&lt;=$B$101,Z7&gt;$C$101),Heat_map!Z7,0)</f>
        <v>0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16</v>
      </c>
    </row>
    <row r="106" spans="1:32" x14ac:dyDescent="0.2">
      <c r="A106" s="29">
        <f t="shared" si="46"/>
        <v>37.5</v>
      </c>
      <c r="B106">
        <f>IF(AND(B8&lt;=$B$101,B8&gt;$C$101),Heat_map!B8,0)</f>
        <v>0</v>
      </c>
      <c r="C106">
        <f>IF(AND(C8&lt;=$B$101,C8&gt;$C$101),Heat_map!C8,0)</f>
        <v>0</v>
      </c>
      <c r="D106">
        <f>IF(AND(D8&lt;=$B$101,D8&gt;$C$101),Heat_map!D8,0)</f>
        <v>681</v>
      </c>
      <c r="E106">
        <f>IF(AND(E8&lt;=$B$101,E8&gt;$C$101),Heat_map!E8,0)</f>
        <v>971</v>
      </c>
      <c r="F106">
        <f>IF(AND(F8&lt;=$B$101,F8&gt;$C$101),Heat_map!F8,0)</f>
        <v>1276</v>
      </c>
      <c r="G106">
        <f>IF(AND(G8&lt;=$B$101,G8&gt;$C$101),Heat_map!G8,0)</f>
        <v>0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0</v>
      </c>
      <c r="Z106">
        <f>IF(AND(Z8&lt;=$B$101,Z8&gt;$C$101),Heat_map!Z8,0)</f>
        <v>0</v>
      </c>
      <c r="AA106">
        <f>IF(AND(AA8&lt;=$B$101,AA8&gt;$C$101),Heat_map!AA8,0)</f>
        <v>0</v>
      </c>
      <c r="AB106">
        <f>IF(AND(AB8&lt;=$B$101,AB8&gt;$C$101),Heat_map!AB8,0)</f>
        <v>0</v>
      </c>
      <c r="AC106">
        <f>IF(AND(AC8&lt;=$B$101,AC8&gt;$C$101),Heat_map!AC8,0)</f>
        <v>0</v>
      </c>
      <c r="AD106">
        <f>IF(AND(AD8&lt;=$B$101,AD8&gt;$C$101),Heat_map!AD8,0)</f>
        <v>0</v>
      </c>
      <c r="AE106">
        <f>IF(AND(AE8&lt;=$B$101,AE8&gt;$C$101),Heat_map!AE8,0)</f>
        <v>0</v>
      </c>
      <c r="AF106">
        <f>IF(AND(AF8&lt;=$B$101,AF8&gt;$C$101),Heat_map!AF8,0)</f>
        <v>33</v>
      </c>
    </row>
    <row r="107" spans="1:32" x14ac:dyDescent="0.2">
      <c r="A107" s="29">
        <f t="shared" si="46"/>
        <v>42.5</v>
      </c>
      <c r="B107">
        <f>IF(AND(B9&lt;=$B$101,B9&gt;$C$101),Heat_map!B9,0)</f>
        <v>490</v>
      </c>
      <c r="C107">
        <f>IF(AND(C9&lt;=$B$101,C9&gt;$C$101),Heat_map!C9,0)</f>
        <v>630</v>
      </c>
      <c r="D107">
        <f>IF(AND(D9&lt;=$B$101,D9&gt;$C$101),Heat_map!D9,0)</f>
        <v>697</v>
      </c>
      <c r="E107">
        <f>IF(AND(E9&lt;=$B$101,E9&gt;$C$101),Heat_map!E9,0)</f>
        <v>907</v>
      </c>
      <c r="F107">
        <f>IF(AND(F9&lt;=$B$101,F9&gt;$C$101),Heat_map!F9,0)</f>
        <v>1213</v>
      </c>
      <c r="G107">
        <f>IF(AND(G9&lt;=$B$101,G9&gt;$C$101),Heat_map!G9,0)</f>
        <v>1295</v>
      </c>
      <c r="H107">
        <f>IF(AND(H9&lt;=$B$101,H9&gt;$C$101),Heat_map!H9,0)</f>
        <v>0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0</v>
      </c>
      <c r="AA107">
        <f>IF(AND(AA9&lt;=$B$101,AA9&gt;$C$101),Heat_map!AA9,0)</f>
        <v>0</v>
      </c>
      <c r="AB107">
        <f>IF(AND(AB9&lt;=$B$101,AB9&gt;$C$101),Heat_map!AB9,0)</f>
        <v>0</v>
      </c>
      <c r="AC107">
        <f>IF(AND(AC9&lt;=$B$101,AC9&gt;$C$101),Heat_map!AC9,0)</f>
        <v>0</v>
      </c>
      <c r="AD107">
        <f>IF(AND(AD9&lt;=$B$101,AD9&gt;$C$101),Heat_map!AD9,0)</f>
        <v>0</v>
      </c>
      <c r="AE107">
        <f>IF(AND(AE9&lt;=$B$101,AE9&gt;$C$101),Heat_map!AE9,0)</f>
        <v>0</v>
      </c>
      <c r="AF107">
        <f>IF(AND(AF9&lt;=$B$101,AF9&gt;$C$101),Heat_map!AF9,0)</f>
        <v>65</v>
      </c>
    </row>
    <row r="108" spans="1:32" x14ac:dyDescent="0.2">
      <c r="A108" s="29">
        <f t="shared" si="46"/>
        <v>47.5</v>
      </c>
      <c r="B108">
        <f>IF(AND(B10&lt;=$B$101,B10&gt;$C$101),Heat_map!B10,0)</f>
        <v>456</v>
      </c>
      <c r="C108">
        <f>IF(AND(C10&lt;=$B$101,C10&gt;$C$101),Heat_map!C10,0)</f>
        <v>526</v>
      </c>
      <c r="D108">
        <f>IF(AND(D10&lt;=$B$101,D10&gt;$C$101),Heat_map!D10,0)</f>
        <v>622</v>
      </c>
      <c r="E108">
        <f>IF(AND(E10&lt;=$B$101,E10&gt;$C$101),Heat_map!E10,0)</f>
        <v>728</v>
      </c>
      <c r="F108">
        <f>IF(AND(F10&lt;=$B$101,F10&gt;$C$101),Heat_map!F10,0)</f>
        <v>992</v>
      </c>
      <c r="G108">
        <f>IF(AND(G10&lt;=$B$101,G10&gt;$C$101),Heat_map!G10,0)</f>
        <v>1066</v>
      </c>
      <c r="H108">
        <f>IF(AND(H10&lt;=$B$101,H10&gt;$C$101),Heat_map!H10,0)</f>
        <v>2088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0</v>
      </c>
      <c r="AA108">
        <f>IF(AND(AA10&lt;=$B$101,AA10&gt;$C$101),Heat_map!AA10,0)</f>
        <v>0</v>
      </c>
      <c r="AB108">
        <f>IF(AND(AB10&lt;=$B$101,AB10&gt;$C$101),Heat_map!AB10,0)</f>
        <v>0</v>
      </c>
      <c r="AC108">
        <f>IF(AND(AC10&lt;=$B$101,AC10&gt;$C$101),Heat_map!AC10,0)</f>
        <v>0</v>
      </c>
      <c r="AD108">
        <f>IF(AND(AD10&lt;=$B$101,AD10&gt;$C$101),Heat_map!AD10,0)</f>
        <v>0</v>
      </c>
      <c r="AE108">
        <f>IF(AND(AE10&lt;=$B$101,AE10&gt;$C$101),Heat_map!AE10,0)</f>
        <v>16</v>
      </c>
      <c r="AF108">
        <f>IF(AND(AF10&lt;=$B$101,AF10&gt;$C$101),Heat_map!AF10,0)</f>
        <v>108</v>
      </c>
    </row>
    <row r="109" spans="1:32" x14ac:dyDescent="0.2">
      <c r="A109" s="29">
        <f t="shared" si="46"/>
        <v>52.5</v>
      </c>
      <c r="B109">
        <f>IF(AND(B11&lt;=$B$101,B11&gt;$C$101),Heat_map!B11,0)</f>
        <v>428</v>
      </c>
      <c r="C109">
        <f>IF(AND(C11&lt;=$B$101,C11&gt;$C$101),Heat_map!C11,0)</f>
        <v>482</v>
      </c>
      <c r="D109">
        <f>IF(AND(D11&lt;=$B$101,D11&gt;$C$101),Heat_map!D11,0)</f>
        <v>555</v>
      </c>
      <c r="E109">
        <f>IF(AND(E11&lt;=$B$101,E11&gt;$C$101),Heat_map!E11,0)</f>
        <v>673</v>
      </c>
      <c r="F109">
        <f>IF(AND(F11&lt;=$B$101,F11&gt;$C$101),Heat_map!F11,0)</f>
        <v>906</v>
      </c>
      <c r="G109">
        <f>IF(AND(G11&lt;=$B$101,G11&gt;$C$101),Heat_map!G11,0)</f>
        <v>989</v>
      </c>
      <c r="H109">
        <f>IF(AND(H11&lt;=$B$101,H11&gt;$C$101),Heat_map!H11,0)</f>
        <v>1744</v>
      </c>
      <c r="I109">
        <f>IF(AND(I11&lt;=$B$101,I11&gt;$C$101),Heat_map!I11,0)</f>
        <v>1471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0</v>
      </c>
      <c r="Z109">
        <f>IF(AND(Z11&lt;=$B$101,Z11&gt;$C$101),Heat_map!Z11,0)</f>
        <v>0</v>
      </c>
      <c r="AA109">
        <f>IF(AND(AA11&lt;=$B$101,AA11&gt;$C$101),Heat_map!AA11,0)</f>
        <v>0</v>
      </c>
      <c r="AB109">
        <f>IF(AND(AB11&lt;=$B$101,AB11&gt;$C$101),Heat_map!AB11,0)</f>
        <v>0</v>
      </c>
      <c r="AC109">
        <f>IF(AND(AC11&lt;=$B$101,AC11&gt;$C$101),Heat_map!AC11,0)</f>
        <v>0</v>
      </c>
      <c r="AD109">
        <f>IF(AND(AD11&lt;=$B$101,AD11&gt;$C$101),Heat_map!AD11,0)</f>
        <v>50</v>
      </c>
      <c r="AE109">
        <f>IF(AND(AE11&lt;=$B$101,AE11&gt;$C$101),Heat_map!AE11,0)</f>
        <v>30</v>
      </c>
      <c r="AF109">
        <f>IF(AND(AF11&lt;=$B$101,AF11&gt;$C$101),Heat_map!AF11,0)</f>
        <v>217</v>
      </c>
    </row>
    <row r="110" spans="1:32" x14ac:dyDescent="0.2">
      <c r="A110" s="29">
        <f t="shared" si="46"/>
        <v>57.5</v>
      </c>
      <c r="B110">
        <f>IF(AND(B12&lt;=$B$101,B12&gt;$C$101),Heat_map!B12,0)</f>
        <v>0</v>
      </c>
      <c r="C110">
        <f>IF(AND(C12&lt;=$B$101,C12&gt;$C$101),Heat_map!C12,0)</f>
        <v>0</v>
      </c>
      <c r="D110">
        <f>IF(AND(D12&lt;=$B$101,D12&gt;$C$101),Heat_map!D12,0)</f>
        <v>0</v>
      </c>
      <c r="E110">
        <f>IF(AND(E12&lt;=$B$101,E12&gt;$C$101),Heat_map!E12,0)</f>
        <v>0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1079</v>
      </c>
      <c r="J110">
        <f>IF(AND(J12&lt;=$B$101,J12&gt;$C$101),Heat_map!J12,0)</f>
        <v>0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0</v>
      </c>
      <c r="Y110">
        <f>IF(AND(Y12&lt;=$B$101,Y12&gt;$C$101),Heat_map!Y12,0)</f>
        <v>0</v>
      </c>
      <c r="Z110">
        <f>IF(AND(Z12&lt;=$B$101,Z12&gt;$C$101),Heat_map!Z12,0)</f>
        <v>0</v>
      </c>
      <c r="AA110">
        <f>IF(AND(AA12&lt;=$B$101,AA12&gt;$C$101),Heat_map!AA12,0)</f>
        <v>0</v>
      </c>
      <c r="AB110">
        <f>IF(AND(AB12&lt;=$B$101,AB12&gt;$C$101),Heat_map!AB12,0)</f>
        <v>70</v>
      </c>
      <c r="AC110">
        <f>IF(AND(AC12&lt;=$B$101,AC12&gt;$C$101),Heat_map!AC12,0)</f>
        <v>81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0</v>
      </c>
    </row>
    <row r="111" spans="1:32" x14ac:dyDescent="0.2">
      <c r="A111" s="29">
        <f t="shared" si="46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0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0</v>
      </c>
      <c r="S111">
        <f>IF(AND(S13&lt;=$B$101,S13&gt;$C$101),Heat_map!S13,0)</f>
        <v>0</v>
      </c>
      <c r="T111">
        <f>IF(AND(T13&lt;=$B$101,T13&gt;$C$101),Heat_map!T13,0)</f>
        <v>262</v>
      </c>
      <c r="U111">
        <f>IF(AND(U13&lt;=$B$101,U13&gt;$C$101),Heat_map!U13,0)</f>
        <v>213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37</v>
      </c>
      <c r="AD111">
        <f>IF(AND(AD13&lt;=$B$101,AD13&gt;$C$101),Heat_map!AD13,0)</f>
        <v>38</v>
      </c>
      <c r="AE111">
        <f>IF(AND(AE13&lt;=$B$101,AE13&gt;$C$101),Heat_map!AE13,0)</f>
        <v>0</v>
      </c>
      <c r="AF111">
        <f>IF(AND(AF13&lt;=$B$101,AF13&gt;$C$101),Heat_map!AF13,0)</f>
        <v>0</v>
      </c>
    </row>
    <row r="112" spans="1:32" x14ac:dyDescent="0.2">
      <c r="A112" s="29">
        <f t="shared" si="46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47">B102</f>
        <v>2500</v>
      </c>
      <c r="C115" s="29">
        <f t="shared" si="47"/>
        <v>7500</v>
      </c>
      <c r="D115" s="29">
        <f t="shared" si="47"/>
        <v>12500</v>
      </c>
      <c r="E115" s="29">
        <f t="shared" si="47"/>
        <v>17500</v>
      </c>
      <c r="F115" s="29">
        <f t="shared" si="47"/>
        <v>22500</v>
      </c>
      <c r="G115" s="29">
        <f t="shared" si="47"/>
        <v>27500</v>
      </c>
      <c r="H115" s="29">
        <f t="shared" si="47"/>
        <v>32500</v>
      </c>
      <c r="I115" s="29">
        <f t="shared" si="47"/>
        <v>37500</v>
      </c>
      <c r="J115" s="29">
        <f t="shared" si="47"/>
        <v>42500</v>
      </c>
      <c r="K115" s="29">
        <f t="shared" si="47"/>
        <v>47500</v>
      </c>
      <c r="L115" s="29">
        <f t="shared" si="47"/>
        <v>52500</v>
      </c>
      <c r="M115" s="29">
        <f t="shared" si="47"/>
        <v>57500</v>
      </c>
      <c r="N115" s="29">
        <f t="shared" si="47"/>
        <v>62500</v>
      </c>
      <c r="O115" s="29">
        <f t="shared" si="47"/>
        <v>67500</v>
      </c>
      <c r="P115" s="29">
        <f t="shared" si="47"/>
        <v>72500</v>
      </c>
      <c r="Q115" s="29">
        <f t="shared" si="47"/>
        <v>77500</v>
      </c>
      <c r="R115" s="29">
        <f t="shared" si="47"/>
        <v>82500</v>
      </c>
      <c r="S115" s="29">
        <f t="shared" si="47"/>
        <v>87500</v>
      </c>
      <c r="T115" s="29">
        <f t="shared" si="47"/>
        <v>92500</v>
      </c>
      <c r="U115" s="29">
        <f t="shared" si="47"/>
        <v>97500</v>
      </c>
      <c r="V115" s="29">
        <f t="shared" si="47"/>
        <v>102500</v>
      </c>
      <c r="W115" s="29">
        <f t="shared" si="47"/>
        <v>107500</v>
      </c>
      <c r="X115" s="29">
        <f t="shared" si="47"/>
        <v>112500</v>
      </c>
      <c r="Y115" s="29">
        <f t="shared" si="47"/>
        <v>117500</v>
      </c>
      <c r="Z115" s="29">
        <f t="shared" si="47"/>
        <v>122500</v>
      </c>
      <c r="AA115" s="29">
        <f t="shared" si="47"/>
        <v>127500</v>
      </c>
      <c r="AB115" s="29">
        <f t="shared" si="47"/>
        <v>132500</v>
      </c>
      <c r="AC115" s="29">
        <f t="shared" si="47"/>
        <v>137500</v>
      </c>
      <c r="AD115" s="29">
        <f t="shared" si="47"/>
        <v>142500</v>
      </c>
      <c r="AE115" s="29">
        <f t="shared" si="47"/>
        <v>147500</v>
      </c>
      <c r="AF115" s="29">
        <f t="shared" si="47"/>
        <v>200000</v>
      </c>
    </row>
    <row r="116" spans="1:32" x14ac:dyDescent="0.2">
      <c r="A116" s="29">
        <f>A103</f>
        <v>22.5</v>
      </c>
      <c r="B116">
        <f>IF(AND(B5&lt;=$B$114,B5&gt;$C$114),Heat_map!B5,0)</f>
        <v>321</v>
      </c>
      <c r="C116">
        <f>IF(AND(C5&lt;=$B$114,C5&gt;$C$114),Heat_map!C5,0)</f>
        <v>120</v>
      </c>
      <c r="D116">
        <f>IF(AND(D5&lt;=$B$114,D5&gt;$C$114),Heat_map!D5,0)</f>
        <v>122</v>
      </c>
      <c r="E116">
        <f>IF(AND(E5&lt;=$B$114,E5&gt;$C$114),Heat_map!E5,0)</f>
        <v>154</v>
      </c>
      <c r="F116">
        <f>IF(AND(F5&lt;=$B$114,F5&gt;$C$114),Heat_map!F5,0)</f>
        <v>0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48">A104</f>
        <v>27.5</v>
      </c>
      <c r="B117">
        <f>IF(AND(B6&lt;=$B$114,B6&gt;$C$114),Heat_map!B6,0)</f>
        <v>1292</v>
      </c>
      <c r="C117">
        <f>IF(AND(C6&lt;=$B$114,C6&gt;$C$114),Heat_map!C6,0)</f>
        <v>721</v>
      </c>
      <c r="D117">
        <f>IF(AND(D6&lt;=$B$114,D6&gt;$C$114),Heat_map!D6,0)</f>
        <v>483</v>
      </c>
      <c r="E117">
        <f>IF(AND(E6&lt;=$B$114,E6&gt;$C$114),Heat_map!E6,0)</f>
        <v>466</v>
      </c>
      <c r="F117">
        <f>IF(AND(F6&lt;=$B$114,F6&gt;$C$114),Heat_map!F6,0)</f>
        <v>647</v>
      </c>
      <c r="G117">
        <f>IF(AND(G6&lt;=$B$114,G6&gt;$C$114),Heat_map!G6,0)</f>
        <v>0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48"/>
        <v>32.5</v>
      </c>
      <c r="B118">
        <f>IF(AND(B7&lt;=$B$114,B7&gt;$C$114),Heat_map!B7,0)</f>
        <v>1029</v>
      </c>
      <c r="C118">
        <f>IF(AND(C7&lt;=$B$114,C7&gt;$C$114),Heat_map!C7,0)</f>
        <v>893</v>
      </c>
      <c r="D118">
        <f>IF(AND(D7&lt;=$B$114,D7&gt;$C$114),Heat_map!D7,0)</f>
        <v>698</v>
      </c>
      <c r="E118">
        <f>IF(AND(E7&lt;=$B$114,E7&gt;$C$114),Heat_map!E7,0)</f>
        <v>787</v>
      </c>
      <c r="F118">
        <f>IF(AND(F7&lt;=$B$114,F7&gt;$C$114),Heat_map!F7,0)</f>
        <v>979</v>
      </c>
      <c r="G118">
        <f>IF(AND(G7&lt;=$B$114,G7&gt;$C$114),Heat_map!G7,0)</f>
        <v>1388</v>
      </c>
      <c r="H118">
        <f>IF(AND(H7&lt;=$B$114,H7&gt;$C$114),Heat_map!H7,0)</f>
        <v>0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0</v>
      </c>
      <c r="S118">
        <f>IF(AND(S7&lt;=$B$114,S7&gt;$C$114),Heat_map!S7,0)</f>
        <v>0</v>
      </c>
      <c r="T118">
        <f>IF(AND(T7&lt;=$B$114,T7&gt;$C$114),Heat_map!T7,0)</f>
        <v>0</v>
      </c>
      <c r="U118">
        <f>IF(AND(U7&lt;=$B$114,U7&gt;$C$114),Heat_map!U7,0)</f>
        <v>0</v>
      </c>
      <c r="V118">
        <f>IF(AND(V7&lt;=$B$114,V7&gt;$C$114),Heat_map!V7,0)</f>
        <v>0</v>
      </c>
      <c r="W118">
        <f>IF(AND(W7&lt;=$B$114,W7&gt;$C$114),Heat_map!W7,0)</f>
        <v>0</v>
      </c>
      <c r="X118">
        <f>IF(AND(X7&lt;=$B$114,X7&gt;$C$114),Heat_map!X7,0)</f>
        <v>11</v>
      </c>
      <c r="Y118">
        <f>IF(AND(Y7&lt;=$B$114,Y7&gt;$C$114),Heat_map!Y7,0)</f>
        <v>0</v>
      </c>
      <c r="Z118">
        <f>IF(AND(Z7&lt;=$B$114,Z7&gt;$C$114),Heat_map!Z7,0)</f>
        <v>5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48"/>
        <v>37.5</v>
      </c>
      <c r="B119">
        <f>IF(AND(B8&lt;=$B$114,B8&gt;$C$114),Heat_map!B8,0)</f>
        <v>711</v>
      </c>
      <c r="C119">
        <f>IF(AND(C8&lt;=$B$114,C8&gt;$C$114),Heat_map!C8,0)</f>
        <v>779</v>
      </c>
      <c r="D119">
        <f>IF(AND(D8&lt;=$B$114,D8&gt;$C$114),Heat_map!D8,0)</f>
        <v>0</v>
      </c>
      <c r="E119">
        <f>IF(AND(E8&lt;=$B$114,E8&gt;$C$114),Heat_map!E8,0)</f>
        <v>0</v>
      </c>
      <c r="F119">
        <f>IF(AND(F8&lt;=$B$114,F8&gt;$C$114),Heat_map!F8,0)</f>
        <v>0</v>
      </c>
      <c r="G119">
        <f>IF(AND(G8&lt;=$B$114,G8&gt;$C$114),Heat_map!G8,0)</f>
        <v>1441</v>
      </c>
      <c r="H119">
        <f>IF(AND(H8&lt;=$B$114,H8&gt;$C$114),Heat_map!H8,0)</f>
        <v>0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0</v>
      </c>
      <c r="S119">
        <f>IF(AND(S8&lt;=$B$114,S8&gt;$C$114),Heat_map!S8,0)</f>
        <v>0</v>
      </c>
      <c r="T119">
        <f>IF(AND(T8&lt;=$B$114,T8&gt;$C$114),Heat_map!T8,0)</f>
        <v>0</v>
      </c>
      <c r="U119">
        <f>IF(AND(U8&lt;=$B$114,U8&gt;$C$114),Heat_map!U8,0)</f>
        <v>0</v>
      </c>
      <c r="V119">
        <f>IF(AND(V8&lt;=$B$114,V8&gt;$C$114),Heat_map!V8,0)</f>
        <v>0</v>
      </c>
      <c r="W119">
        <f>IF(AND(W8&lt;=$B$114,W8&gt;$C$114),Heat_map!W8,0)</f>
        <v>0</v>
      </c>
      <c r="X119">
        <f>IF(AND(X8&lt;=$B$114,X8&gt;$C$114),Heat_map!X8,0)</f>
        <v>26</v>
      </c>
      <c r="Y119">
        <f>IF(AND(Y8&lt;=$B$114,Y8&gt;$C$114),Heat_map!Y8,0)</f>
        <v>15</v>
      </c>
      <c r="Z119">
        <f>IF(AND(Z8&lt;=$B$114,Z8&gt;$C$114),Heat_map!Z8,0)</f>
        <v>14</v>
      </c>
      <c r="AA119">
        <f>IF(AND(AA8&lt;=$B$114,AA8&gt;$C$114),Heat_map!AA8,0)</f>
        <v>7</v>
      </c>
      <c r="AB119">
        <f>IF(AND(AB8&lt;=$B$114,AB8&gt;$C$114),Heat_map!AB8,0)</f>
        <v>0</v>
      </c>
      <c r="AC119">
        <f>IF(AND(AC8&lt;=$B$114,AC8&gt;$C$114),Heat_map!AC8,0)</f>
        <v>6</v>
      </c>
      <c r="AD119">
        <f>IF(AND(AD8&lt;=$B$114,AD8&gt;$C$114),Heat_map!AD8,0)</f>
        <v>7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48"/>
        <v>42.5</v>
      </c>
      <c r="B120">
        <f>IF(AND(B9&lt;=$B$114,B9&gt;$C$114),Heat_map!B9,0)</f>
        <v>0</v>
      </c>
      <c r="C120">
        <f>IF(AND(C9&lt;=$B$114,C9&gt;$C$114),Heat_map!C9,0)</f>
        <v>0</v>
      </c>
      <c r="D120">
        <f>IF(AND(D9&lt;=$B$114,D9&gt;$C$114),Heat_map!D9,0)</f>
        <v>0</v>
      </c>
      <c r="E120">
        <f>IF(AND(E9&lt;=$B$114,E9&gt;$C$114),Heat_map!E9,0)</f>
        <v>0</v>
      </c>
      <c r="F120">
        <f>IF(AND(F9&lt;=$B$114,F9&gt;$C$114),Heat_map!F9,0)</f>
        <v>0</v>
      </c>
      <c r="G120">
        <f>IF(AND(G9&lt;=$B$114,G9&gt;$C$114),Heat_map!G9,0)</f>
        <v>0</v>
      </c>
      <c r="H120">
        <f>IF(AND(H9&lt;=$B$114,H9&gt;$C$114),Heat_map!H9,0)</f>
        <v>2614</v>
      </c>
      <c r="I120">
        <f>IF(AND(I9&lt;=$B$114,I9&gt;$C$114),Heat_map!I9,0)</f>
        <v>0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0</v>
      </c>
      <c r="S120">
        <f>IF(AND(S9&lt;=$B$114,S9&gt;$C$114),Heat_map!S9,0)</f>
        <v>0</v>
      </c>
      <c r="T120">
        <f>IF(AND(T9&lt;=$B$114,T9&gt;$C$114),Heat_map!T9,0)</f>
        <v>0</v>
      </c>
      <c r="U120">
        <f>IF(AND(U9&lt;=$B$114,U9&gt;$C$114),Heat_map!U9,0)</f>
        <v>0</v>
      </c>
      <c r="V120">
        <f>IF(AND(V9&lt;=$B$114,V9&gt;$C$114),Heat_map!V9,0)</f>
        <v>0</v>
      </c>
      <c r="W120">
        <f>IF(AND(W9&lt;=$B$114,W9&gt;$C$114),Heat_map!W9,0)</f>
        <v>41</v>
      </c>
      <c r="X120">
        <f>IF(AND(X9&lt;=$B$114,X9&gt;$C$114),Heat_map!X9,0)</f>
        <v>36</v>
      </c>
      <c r="Y120">
        <f>IF(AND(Y9&lt;=$B$114,Y9&gt;$C$114),Heat_map!Y9,0)</f>
        <v>30</v>
      </c>
      <c r="Z120">
        <f>IF(AND(Z9&lt;=$B$114,Z9&gt;$C$114),Heat_map!Z9,0)</f>
        <v>22</v>
      </c>
      <c r="AA120">
        <f>IF(AND(AA9&lt;=$B$114,AA9&gt;$C$114),Heat_map!AA9,0)</f>
        <v>35</v>
      </c>
      <c r="AB120">
        <f>IF(AND(AB9&lt;=$B$114,AB9&gt;$C$114),Heat_map!AB9,0)</f>
        <v>23</v>
      </c>
      <c r="AC120">
        <f>IF(AND(AC9&lt;=$B$114,AC9&gt;$C$114),Heat_map!AC9,0)</f>
        <v>16</v>
      </c>
      <c r="AD120">
        <f>IF(AND(AD9&lt;=$B$114,AD9&gt;$C$114),Heat_map!AD9,0)</f>
        <v>22</v>
      </c>
      <c r="AE120">
        <f>IF(AND(AE9&lt;=$B$114,AE9&gt;$C$114),Heat_map!AE9,0)</f>
        <v>10</v>
      </c>
      <c r="AF120">
        <f>IF(AND(AF9&lt;=$B$114,AF9&gt;$C$114),Heat_map!AF9,0)</f>
        <v>0</v>
      </c>
    </row>
    <row r="121" spans="1:32" x14ac:dyDescent="0.2">
      <c r="A121" s="29">
        <f t="shared" si="48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0</v>
      </c>
      <c r="I121">
        <f>IF(AND(I10&lt;=$B$114,I10&gt;$C$114),Heat_map!I10,0)</f>
        <v>1950</v>
      </c>
      <c r="J121">
        <f>IF(AND(J10&lt;=$B$114,J10&gt;$C$114),Heat_map!J10,0)</f>
        <v>0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0</v>
      </c>
      <c r="S121">
        <f>IF(AND(S10&lt;=$B$114,S10&gt;$C$114),Heat_map!S10,0)</f>
        <v>0</v>
      </c>
      <c r="T121">
        <f>IF(AND(T10&lt;=$B$114,T10&gt;$C$114),Heat_map!T10,0)</f>
        <v>0</v>
      </c>
      <c r="U121">
        <f>IF(AND(U10&lt;=$B$114,U10&gt;$C$114),Heat_map!U10,0)</f>
        <v>0</v>
      </c>
      <c r="V121">
        <f>IF(AND(V10&lt;=$B$114,V10&gt;$C$114),Heat_map!V10,0)</f>
        <v>0</v>
      </c>
      <c r="W121">
        <f>IF(AND(W10&lt;=$B$114,W10&gt;$C$114),Heat_map!W10,0)</f>
        <v>121</v>
      </c>
      <c r="X121">
        <f>IF(AND(X10&lt;=$B$114,X10&gt;$C$114),Heat_map!X10,0)</f>
        <v>71</v>
      </c>
      <c r="Y121">
        <f>IF(AND(Y10&lt;=$B$114,Y10&gt;$C$114),Heat_map!Y10,0)</f>
        <v>57</v>
      </c>
      <c r="Z121">
        <f>IF(AND(Z10&lt;=$B$114,Z10&gt;$C$114),Heat_map!Z10,0)</f>
        <v>66</v>
      </c>
      <c r="AA121">
        <f>IF(AND(AA10&lt;=$B$114,AA10&gt;$C$114),Heat_map!AA10,0)</f>
        <v>37</v>
      </c>
      <c r="AB121">
        <f>IF(AND(AB10&lt;=$B$114,AB10&gt;$C$114),Heat_map!AB10,0)</f>
        <v>31</v>
      </c>
      <c r="AC121">
        <f>IF(AND(AC10&lt;=$B$114,AC10&gt;$C$114),Heat_map!AC10,0)</f>
        <v>30</v>
      </c>
      <c r="AD121">
        <f>IF(AND(AD10&lt;=$B$114,AD10&gt;$C$114),Heat_map!AD10,0)</f>
        <v>25</v>
      </c>
      <c r="AE121">
        <f>IF(AND(AE10&lt;=$B$114,AE10&gt;$C$114),Heat_map!AE10,0)</f>
        <v>0</v>
      </c>
      <c r="AF121">
        <f>IF(AND(AF10&lt;=$B$114,AF10&gt;$C$114),Heat_map!AF10,0)</f>
        <v>0</v>
      </c>
    </row>
    <row r="122" spans="1:32" x14ac:dyDescent="0.2">
      <c r="A122" s="29">
        <f t="shared" si="48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0</v>
      </c>
      <c r="J122">
        <f>IF(AND(J11&lt;=$B$114,J11&gt;$C$114),Heat_map!J11,0)</f>
        <v>3058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0</v>
      </c>
      <c r="S122">
        <f>IF(AND(S11&lt;=$B$114,S11&gt;$C$114),Heat_map!S11,0)</f>
        <v>0</v>
      </c>
      <c r="T122">
        <f>IF(AND(T11&lt;=$B$114,T11&gt;$C$114),Heat_map!T11,0)</f>
        <v>0</v>
      </c>
      <c r="U122">
        <f>IF(AND(U11&lt;=$B$114,U11&gt;$C$114),Heat_map!U11,0)</f>
        <v>265</v>
      </c>
      <c r="V122">
        <f>IF(AND(V11&lt;=$B$114,V11&gt;$C$114),Heat_map!V11,0)</f>
        <v>218</v>
      </c>
      <c r="W122">
        <f>IF(AND(W11&lt;=$B$114,W11&gt;$C$114),Heat_map!W11,0)</f>
        <v>162</v>
      </c>
      <c r="X122">
        <f>IF(AND(X11&lt;=$B$114,X11&gt;$C$114),Heat_map!X11,0)</f>
        <v>123</v>
      </c>
      <c r="Y122">
        <f>IF(AND(Y11&lt;=$B$114,Y11&gt;$C$114),Heat_map!Y11,0)</f>
        <v>106</v>
      </c>
      <c r="Z122">
        <f>IF(AND(Z11&lt;=$B$114,Z11&gt;$C$114),Heat_map!Z11,0)</f>
        <v>102</v>
      </c>
      <c r="AA122">
        <f>IF(AND(AA11&lt;=$B$114,AA11&gt;$C$114),Heat_map!AA11,0)</f>
        <v>67</v>
      </c>
      <c r="AB122">
        <f>IF(AND(AB11&lt;=$B$114,AB11&gt;$C$114),Heat_map!AB11,0)</f>
        <v>67</v>
      </c>
      <c r="AC122">
        <f>IF(AND(AC11&lt;=$B$114,AC11&gt;$C$114),Heat_map!AC11,0)</f>
        <v>49</v>
      </c>
      <c r="AD122">
        <f>IF(AND(AD11&lt;=$B$114,AD11&gt;$C$114),Heat_map!AD11,0)</f>
        <v>0</v>
      </c>
      <c r="AE122">
        <f>IF(AND(AE11&lt;=$B$114,AE11&gt;$C$114),Heat_map!AE11,0)</f>
        <v>0</v>
      </c>
      <c r="AF122">
        <f>IF(AND(AF11&lt;=$B$114,AF11&gt;$C$114),Heat_map!AF11,0)</f>
        <v>0</v>
      </c>
    </row>
    <row r="123" spans="1:32" x14ac:dyDescent="0.2">
      <c r="A123" s="29">
        <f t="shared" si="48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2231</v>
      </c>
      <c r="K123">
        <f>IF(AND(K12&lt;=$B$114,K12&gt;$C$114),Heat_map!K12,0)</f>
        <v>2019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0</v>
      </c>
      <c r="Q123">
        <f>IF(AND(Q12&lt;=$B$114,Q12&gt;$C$114),Heat_map!Q12,0)</f>
        <v>0</v>
      </c>
      <c r="R123">
        <f>IF(AND(R12&lt;=$B$114,R12&gt;$C$114),Heat_map!R12,0)</f>
        <v>0</v>
      </c>
      <c r="S123">
        <f>IF(AND(S12&lt;=$B$114,S12&gt;$C$114),Heat_map!S12,0)</f>
        <v>545</v>
      </c>
      <c r="T123">
        <f>IF(AND(T12&lt;=$B$114,T12&gt;$C$114),Heat_map!T12,0)</f>
        <v>354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180</v>
      </c>
      <c r="Y123">
        <f>IF(AND(Y12&lt;=$B$114,Y12&gt;$C$114),Heat_map!Y12,0)</f>
        <v>124</v>
      </c>
      <c r="Z123">
        <f>IF(AND(Z12&lt;=$B$114,Z12&gt;$C$114),Heat_map!Z12,0)</f>
        <v>130</v>
      </c>
      <c r="AA123">
        <f>IF(AND(AA12&lt;=$B$114,AA12&gt;$C$114),Heat_map!AA12,0)</f>
        <v>117</v>
      </c>
      <c r="AB123">
        <f>IF(AND(AB12&lt;=$B$114,AB12&gt;$C$114),Heat_map!AB12,0)</f>
        <v>0</v>
      </c>
      <c r="AC123">
        <f>IF(AND(AC12&lt;=$B$114,AC12&gt;$C$114),Heat_map!AC12,0)</f>
        <v>0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48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310</v>
      </c>
      <c r="S124">
        <f>IF(AND(S13&lt;=$B$114,S13&gt;$C$114),Heat_map!S13,0)</f>
        <v>320</v>
      </c>
      <c r="T124">
        <f>IF(AND(T13&lt;=$B$114,T13&gt;$C$114),Heat_map!T13,0)</f>
        <v>0</v>
      </c>
      <c r="U124">
        <f>IF(AND(U13&lt;=$B$114,U13&gt;$C$114),Heat_map!U13,0)</f>
        <v>0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48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s="29" customFormat="1" x14ac:dyDescent="0.2">
      <c r="A128" s="29" t="str">
        <f>A115</f>
        <v>Midpoint age / salary</v>
      </c>
      <c r="B128" s="29">
        <f t="shared" ref="B128:AF128" si="49">B115</f>
        <v>2500</v>
      </c>
      <c r="C128" s="29">
        <f t="shared" si="49"/>
        <v>7500</v>
      </c>
      <c r="D128" s="29">
        <f t="shared" si="49"/>
        <v>12500</v>
      </c>
      <c r="E128" s="29">
        <f t="shared" si="49"/>
        <v>17500</v>
      </c>
      <c r="F128" s="29">
        <f t="shared" si="49"/>
        <v>22500</v>
      </c>
      <c r="G128" s="29">
        <f t="shared" si="49"/>
        <v>27500</v>
      </c>
      <c r="H128" s="29">
        <f t="shared" si="49"/>
        <v>32500</v>
      </c>
      <c r="I128" s="29">
        <f t="shared" si="49"/>
        <v>37500</v>
      </c>
      <c r="J128" s="29">
        <f t="shared" si="49"/>
        <v>42500</v>
      </c>
      <c r="K128" s="29">
        <f t="shared" si="49"/>
        <v>47500</v>
      </c>
      <c r="L128" s="29">
        <f t="shared" si="49"/>
        <v>52500</v>
      </c>
      <c r="M128" s="29">
        <f t="shared" si="49"/>
        <v>57500</v>
      </c>
      <c r="N128" s="29">
        <f t="shared" si="49"/>
        <v>62500</v>
      </c>
      <c r="O128" s="29">
        <f t="shared" si="49"/>
        <v>67500</v>
      </c>
      <c r="P128" s="29">
        <f t="shared" si="49"/>
        <v>72500</v>
      </c>
      <c r="Q128" s="29">
        <f t="shared" si="49"/>
        <v>77500</v>
      </c>
      <c r="R128" s="29">
        <f t="shared" si="49"/>
        <v>82500</v>
      </c>
      <c r="S128" s="29">
        <f t="shared" si="49"/>
        <v>87500</v>
      </c>
      <c r="T128" s="29">
        <f t="shared" si="49"/>
        <v>92500</v>
      </c>
      <c r="U128" s="29">
        <f t="shared" si="49"/>
        <v>97500</v>
      </c>
      <c r="V128" s="29">
        <f t="shared" si="49"/>
        <v>102500</v>
      </c>
      <c r="W128" s="29">
        <f t="shared" si="49"/>
        <v>107500</v>
      </c>
      <c r="X128" s="29">
        <f t="shared" si="49"/>
        <v>112500</v>
      </c>
      <c r="Y128" s="29">
        <f t="shared" si="49"/>
        <v>117500</v>
      </c>
      <c r="Z128" s="29">
        <f t="shared" si="49"/>
        <v>122500</v>
      </c>
      <c r="AA128" s="29">
        <f t="shared" si="49"/>
        <v>127500</v>
      </c>
      <c r="AB128" s="29">
        <f t="shared" si="49"/>
        <v>132500</v>
      </c>
      <c r="AC128" s="29">
        <f t="shared" si="49"/>
        <v>137500</v>
      </c>
      <c r="AD128" s="29">
        <f t="shared" si="49"/>
        <v>142500</v>
      </c>
      <c r="AE128" s="29">
        <f t="shared" si="49"/>
        <v>147500</v>
      </c>
      <c r="AF128" s="29">
        <f t="shared" si="49"/>
        <v>200000</v>
      </c>
    </row>
    <row r="129" spans="1:32" x14ac:dyDescent="0.2">
      <c r="A129" s="29">
        <f>A116</f>
        <v>22.5</v>
      </c>
      <c r="B129">
        <f>IF(AND(B5&lt;=$B$127,B5&gt;$C$127),Heat_map!B5,0)</f>
        <v>0</v>
      </c>
      <c r="C129">
        <f>IF(AND(C5&lt;=$B$127,C5&gt;$C$127),Heat_map!C5,0)</f>
        <v>0</v>
      </c>
      <c r="D129">
        <f>IF(AND(D5&lt;=$B$127,D5&gt;$C$127),Heat_map!D5,0)</f>
        <v>0</v>
      </c>
      <c r="E129">
        <f>IF(AND(E5&lt;=$B$127,E5&gt;$C$127),Heat_map!E5,0)</f>
        <v>0</v>
      </c>
      <c r="F129">
        <f>IF(AND(F5&lt;=$B$127,F5&gt;$C$127),Heat_map!F5,0)</f>
        <v>219</v>
      </c>
      <c r="G129">
        <f>IF(AND(G5&lt;=$B$127,G5&gt;$C$127),Heat_map!G5,0)</f>
        <v>0</v>
      </c>
      <c r="H129">
        <f>IF(AND(H5&lt;=$B$127,H5&gt;$C$127),Heat_map!H5,0)</f>
        <v>0</v>
      </c>
      <c r="I129">
        <f>IF(AND(I5&lt;=$B$127,I5&gt;$C$127),Heat_map!I5,0)</f>
        <v>0</v>
      </c>
      <c r="J129">
        <f>IF(AND(J5&lt;=$B$127,J5&gt;$C$127),Heat_map!J5,0)</f>
        <v>0</v>
      </c>
      <c r="K129">
        <f>IF(AND(K5&lt;=$B$127,K5&gt;$C$127),Heat_map!K5,0)</f>
        <v>0</v>
      </c>
      <c r="L129">
        <f>IF(AND(L5&lt;=$B$127,L5&gt;$C$127),Heat_map!L5,0)</f>
        <v>0</v>
      </c>
      <c r="M129">
        <f>IF(AND(M5&lt;=$B$127,M5&gt;$C$127),Heat_map!M5,0)</f>
        <v>0</v>
      </c>
      <c r="N129">
        <f>IF(AND(N5&lt;=$B$127,N5&gt;$C$127),Heat_map!N5,0)</f>
        <v>0</v>
      </c>
      <c r="O129">
        <f>IF(AND(O5&lt;=$B$127,O5&gt;$C$127),Heat_map!O5,0)</f>
        <v>0</v>
      </c>
      <c r="P129">
        <f>IF(AND(P5&lt;=$B$127,P5&gt;$C$127),Heat_map!P5,0)</f>
        <v>0</v>
      </c>
      <c r="Q129">
        <f>IF(AND(Q5&lt;=$B$127,Q5&gt;$C$127),Heat_map!Q5,0)</f>
        <v>0</v>
      </c>
      <c r="R129">
        <f>IF(AND(R5&lt;=$B$127,R5&gt;$C$127),Heat_map!R5,0)</f>
        <v>0</v>
      </c>
      <c r="S129">
        <f>IF(AND(S5&lt;=$B$127,S5&gt;$C$127),Heat_map!S5,0)</f>
        <v>0</v>
      </c>
      <c r="T129">
        <f>IF(AND(T5&lt;=$B$127,T5&gt;$C$127),Heat_map!T5,0)</f>
        <v>0</v>
      </c>
      <c r="U129">
        <f>IF(AND(U5&lt;=$B$127,U5&gt;$C$127),Heat_map!U5,0)</f>
        <v>0</v>
      </c>
      <c r="V129">
        <f>IF(AND(V5&lt;=$B$127,V5&gt;$C$127),Heat_map!V5,0)</f>
        <v>0</v>
      </c>
      <c r="W129">
        <f>IF(AND(W5&lt;=$B$127,W5&gt;$C$127),Heat_map!W5,0)</f>
        <v>0</v>
      </c>
      <c r="X129">
        <f>IF(AND(X5&lt;=$B$127,X5&gt;$C$127),Heat_map!X5,0)</f>
        <v>0</v>
      </c>
      <c r="Y129">
        <f>IF(AND(Y5&lt;=$B$127,Y5&gt;$C$127),Heat_map!Y5,0)</f>
        <v>0</v>
      </c>
      <c r="Z129">
        <f>IF(AND(Z5&lt;=$B$127,Z5&gt;$C$127),Heat_map!Z5,0)</f>
        <v>0</v>
      </c>
      <c r="AA129">
        <f>IF(AND(AA5&lt;=$B$127,AA5&gt;$C$127),Heat_map!AA5,0)</f>
        <v>0</v>
      </c>
      <c r="AB129">
        <f>IF(AND(AB5&lt;=$B$127,AB5&gt;$C$127),Heat_map!AB5,0)</f>
        <v>0</v>
      </c>
      <c r="AC129">
        <f>IF(AND(AC5&lt;=$B$127,AC5&gt;$C$127),Heat_map!AC5,0)</f>
        <v>0</v>
      </c>
      <c r="AD129">
        <f>IF(AND(AD5&lt;=$B$127,AD5&gt;$C$127),Heat_map!AD5,0)</f>
        <v>0</v>
      </c>
      <c r="AE129">
        <f>IF(AND(AE5&lt;=$B$127,AE5&gt;$C$127),Heat_map!AE5,0)</f>
        <v>0</v>
      </c>
      <c r="AF129">
        <f>IF(AND(AF5&lt;=$B$127,AF5&gt;$C$127),Heat_map!AF5,0)</f>
        <v>0</v>
      </c>
    </row>
    <row r="130" spans="1:32" x14ac:dyDescent="0.2">
      <c r="A130" s="29">
        <f t="shared" ref="A130:A138" si="50">A117</f>
        <v>27.5</v>
      </c>
      <c r="B130">
        <f>IF(AND(B6&lt;=$B$127,B6&gt;$C$127),Heat_map!B6,0)</f>
        <v>0</v>
      </c>
      <c r="C130">
        <f>IF(AND(C6&lt;=$B$127,C6&gt;$C$127),Heat_map!C6,0)</f>
        <v>0</v>
      </c>
      <c r="D130">
        <f>IF(AND(D6&lt;=$B$127,D6&gt;$C$127),Heat_map!D6,0)</f>
        <v>0</v>
      </c>
      <c r="E130">
        <f>IF(AND(E6&lt;=$B$127,E6&gt;$C$127),Heat_map!E6,0)</f>
        <v>0</v>
      </c>
      <c r="F130">
        <f>IF(AND(F6&lt;=$B$127,F6&gt;$C$127),Heat_map!F6,0)</f>
        <v>0</v>
      </c>
      <c r="G130">
        <f>IF(AND(G6&lt;=$B$127,G6&gt;$C$127),Heat_map!G6,0)</f>
        <v>1209</v>
      </c>
      <c r="H130">
        <f>IF(AND(H6&lt;=$B$127,H6&gt;$C$127),Heat_map!H6,0)</f>
        <v>0</v>
      </c>
      <c r="I130">
        <f>IF(AND(I6&lt;=$B$127,I6&gt;$C$127),Heat_map!I6,0)</f>
        <v>0</v>
      </c>
      <c r="J130">
        <f>IF(AND(J6&lt;=$B$127,J6&gt;$C$127),Heat_map!J6,0)</f>
        <v>0</v>
      </c>
      <c r="K130">
        <f>IF(AND(K6&lt;=$B$127,K6&gt;$C$127),Heat_map!K6,0)</f>
        <v>0</v>
      </c>
      <c r="L130">
        <f>IF(AND(L6&lt;=$B$127,L6&gt;$C$127),Heat_map!L6,0)</f>
        <v>0</v>
      </c>
      <c r="M130">
        <f>IF(AND(M6&lt;=$B$127,M6&gt;$C$127),Heat_map!M6,0)</f>
        <v>0</v>
      </c>
      <c r="N130">
        <f>IF(AND(N6&lt;=$B$127,N6&gt;$C$127),Heat_map!N6,0)</f>
        <v>0</v>
      </c>
      <c r="O130">
        <f>IF(AND(O6&lt;=$B$127,O6&gt;$C$127),Heat_map!O6,0)</f>
        <v>0</v>
      </c>
      <c r="P130">
        <f>IF(AND(P6&lt;=$B$127,P6&gt;$C$127),Heat_map!P6,0)</f>
        <v>0</v>
      </c>
      <c r="Q130">
        <f>IF(AND(Q6&lt;=$B$127,Q6&gt;$C$127),Heat_map!Q6,0)</f>
        <v>0</v>
      </c>
      <c r="R130">
        <f>IF(AND(R6&lt;=$B$127,R6&gt;$C$127),Heat_map!R6,0)</f>
        <v>0</v>
      </c>
      <c r="S130">
        <f>IF(AND(S6&lt;=$B$127,S6&gt;$C$127),Heat_map!S6,0)</f>
        <v>0</v>
      </c>
      <c r="T130">
        <f>IF(AND(T6&lt;=$B$127,T6&gt;$C$127),Heat_map!T6,0)</f>
        <v>0</v>
      </c>
      <c r="U130">
        <f>IF(AND(U6&lt;=$B$127,U6&gt;$C$127),Heat_map!U6,0)</f>
        <v>0</v>
      </c>
      <c r="V130">
        <f>IF(AND(V6&lt;=$B$127,V6&gt;$C$127),Heat_map!V6,0)</f>
        <v>0</v>
      </c>
      <c r="W130">
        <f>IF(AND(W6&lt;=$B$127,W6&gt;$C$127),Heat_map!W6,0)</f>
        <v>0</v>
      </c>
      <c r="X130">
        <f>IF(AND(X6&lt;=$B$127,X6&gt;$C$127),Heat_map!X6,0)</f>
        <v>0</v>
      </c>
      <c r="Y130">
        <f>IF(AND(Y6&lt;=$B$127,Y6&gt;$C$127),Heat_map!Y6,0)</f>
        <v>0</v>
      </c>
      <c r="Z130">
        <f>IF(AND(Z6&lt;=$B$127,Z6&gt;$C$127),Heat_map!Z6,0)</f>
        <v>0</v>
      </c>
      <c r="AA130">
        <f>IF(AND(AA6&lt;=$B$127,AA6&gt;$C$127),Heat_map!AA6,0)</f>
        <v>0</v>
      </c>
      <c r="AB130">
        <f>IF(AND(AB6&lt;=$B$127,AB6&gt;$C$127),Heat_map!AB6,0)</f>
        <v>0</v>
      </c>
      <c r="AC130">
        <f>IF(AND(AC6&lt;=$B$127,AC6&gt;$C$127),Heat_map!AC6,0)</f>
        <v>0</v>
      </c>
      <c r="AD130">
        <f>IF(AND(AD6&lt;=$B$127,AD6&gt;$C$127),Heat_map!AD6,0)</f>
        <v>0</v>
      </c>
      <c r="AE130">
        <f>IF(AND(AE6&lt;=$B$127,AE6&gt;$C$127),Heat_map!AE6,0)</f>
        <v>0</v>
      </c>
      <c r="AF130">
        <f>IF(AND(AF6&lt;=$B$127,AF6&gt;$C$127),Heat_map!AF6,0)</f>
        <v>0</v>
      </c>
    </row>
    <row r="131" spans="1:32" x14ac:dyDescent="0.2">
      <c r="A131" s="29">
        <f t="shared" si="50"/>
        <v>32.5</v>
      </c>
      <c r="B131">
        <f>IF(AND(B7&lt;=$B$127,B7&gt;$C$127),Heat_map!B7,0)</f>
        <v>0</v>
      </c>
      <c r="C131">
        <f>IF(AND(C7&lt;=$B$127,C7&gt;$C$127),Heat_map!C7,0)</f>
        <v>0</v>
      </c>
      <c r="D131">
        <f>IF(AND(D7&lt;=$B$127,D7&gt;$C$127),Heat_map!D7,0)</f>
        <v>0</v>
      </c>
      <c r="E131">
        <f>IF(AND(E7&lt;=$B$127,E7&gt;$C$127),Heat_map!E7,0)</f>
        <v>0</v>
      </c>
      <c r="F131">
        <f>IF(AND(F7&lt;=$B$127,F7&gt;$C$127),Heat_map!F7,0)</f>
        <v>0</v>
      </c>
      <c r="G131">
        <f>IF(AND(G7&lt;=$B$127,G7&gt;$C$127),Heat_map!G7,0)</f>
        <v>0</v>
      </c>
      <c r="H131">
        <f>IF(AND(H7&lt;=$B$127,H7&gt;$C$127),Heat_map!H7,0)</f>
        <v>5863</v>
      </c>
      <c r="I131">
        <f>IF(AND(I7&lt;=$B$127,I7&gt;$C$127),Heat_map!I7,0)</f>
        <v>0</v>
      </c>
      <c r="J131">
        <f>IF(AND(J7&lt;=$B$127,J7&gt;$C$127),Heat_map!J7,0)</f>
        <v>0</v>
      </c>
      <c r="K131">
        <f>IF(AND(K7&lt;=$B$127,K7&gt;$C$127),Heat_map!K7,0)</f>
        <v>0</v>
      </c>
      <c r="L131">
        <f>IF(AND(L7&lt;=$B$127,L7&gt;$C$127),Heat_map!L7,0)</f>
        <v>0</v>
      </c>
      <c r="M131">
        <f>IF(AND(M7&lt;=$B$127,M7&gt;$C$127),Heat_map!M7,0)</f>
        <v>0</v>
      </c>
      <c r="N131">
        <f>IF(AND(N7&lt;=$B$127,N7&gt;$C$127),Heat_map!N7,0)</f>
        <v>0</v>
      </c>
      <c r="O131">
        <f>IF(AND(O7&lt;=$B$127,O7&gt;$C$127),Heat_map!O7,0)</f>
        <v>0</v>
      </c>
      <c r="P131">
        <f>IF(AND(P7&lt;=$B$127,P7&gt;$C$127),Heat_map!P7,0)</f>
        <v>0</v>
      </c>
      <c r="Q131">
        <f>IF(AND(Q7&lt;=$B$127,Q7&gt;$C$127),Heat_map!Q7,0)</f>
        <v>0</v>
      </c>
      <c r="R131">
        <f>IF(AND(R7&lt;=$B$127,R7&gt;$C$127),Heat_map!R7,0)</f>
        <v>19</v>
      </c>
      <c r="S131">
        <f>IF(AND(S7&lt;=$B$127,S7&gt;$C$127),Heat_map!S7,0)</f>
        <v>8</v>
      </c>
      <c r="T131">
        <f>IF(AND(T7&lt;=$B$127,T7&gt;$C$127),Heat_map!T7,0)</f>
        <v>17</v>
      </c>
      <c r="U131">
        <f>IF(AND(U7&lt;=$B$127,U7&gt;$C$127),Heat_map!U7,0)</f>
        <v>10</v>
      </c>
      <c r="V131">
        <f>IF(AND(V7&lt;=$B$127,V7&gt;$C$127),Heat_map!V7,0)</f>
        <v>8</v>
      </c>
      <c r="W131">
        <f>IF(AND(W7&lt;=$B$127,W7&gt;$C$127),Heat_map!W7,0)</f>
        <v>0</v>
      </c>
      <c r="X131">
        <f>IF(AND(X7&lt;=$B$127,X7&gt;$C$127),Heat_map!X7,0)</f>
        <v>0</v>
      </c>
      <c r="Y131">
        <f>IF(AND(Y7&lt;=$B$127,Y7&gt;$C$127),Heat_map!Y7,0)</f>
        <v>0</v>
      </c>
      <c r="Z131">
        <f>IF(AND(Z7&lt;=$B$127,Z7&gt;$C$127),Heat_map!Z7,0)</f>
        <v>0</v>
      </c>
      <c r="AA131">
        <f>IF(AND(AA7&lt;=$B$127,AA7&gt;$C$127),Heat_map!AA7,0)</f>
        <v>0</v>
      </c>
      <c r="AB131">
        <f>IF(AND(AB7&lt;=$B$127,AB7&gt;$C$127),Heat_map!AB7,0)</f>
        <v>0</v>
      </c>
      <c r="AC131">
        <f>IF(AND(AC7&lt;=$B$127,AC7&gt;$C$127),Heat_map!AC7,0)</f>
        <v>0</v>
      </c>
      <c r="AD131">
        <f>IF(AND(AD7&lt;=$B$127,AD7&gt;$C$127),Heat_map!AD7,0)</f>
        <v>0</v>
      </c>
      <c r="AE131">
        <f>IF(AND(AE7&lt;=$B$127,AE7&gt;$C$127),Heat_map!AE7,0)</f>
        <v>0</v>
      </c>
      <c r="AF131">
        <f>IF(AND(AF7&lt;=$B$127,AF7&gt;$C$127),Heat_map!AF7,0)</f>
        <v>0</v>
      </c>
    </row>
    <row r="132" spans="1:32" x14ac:dyDescent="0.2">
      <c r="A132" s="29">
        <f t="shared" si="50"/>
        <v>37.5</v>
      </c>
      <c r="B132">
        <f>IF(AND(B8&lt;=$B$127,B8&gt;$C$127),Heat_map!B8,0)</f>
        <v>0</v>
      </c>
      <c r="C132">
        <f>IF(AND(C8&lt;=$B$127,C8&gt;$C$127),Heat_map!C8,0)</f>
        <v>0</v>
      </c>
      <c r="D132">
        <f>IF(AND(D8&lt;=$B$127,D8&gt;$C$127),Heat_map!D8,0)</f>
        <v>0</v>
      </c>
      <c r="E132">
        <f>IF(AND(E8&lt;=$B$127,E8&gt;$C$127),Heat_map!E8,0)</f>
        <v>0</v>
      </c>
      <c r="F132">
        <f>IF(AND(F8&lt;=$B$127,F8&gt;$C$127),Heat_map!F8,0)</f>
        <v>0</v>
      </c>
      <c r="G132">
        <f>IF(AND(G8&lt;=$B$127,G8&gt;$C$127),Heat_map!G8,0)</f>
        <v>0</v>
      </c>
      <c r="H132">
        <f>IF(AND(H8&lt;=$B$127,H8&gt;$C$127),Heat_map!H8,0)</f>
        <v>3773</v>
      </c>
      <c r="I132">
        <f>IF(AND(I8&lt;=$B$127,I8&gt;$C$127),Heat_map!I8,0)</f>
        <v>4804</v>
      </c>
      <c r="J132">
        <f>IF(AND(J8&lt;=$B$127,J8&gt;$C$127),Heat_map!J8,0)</f>
        <v>0</v>
      </c>
      <c r="K132">
        <f>IF(AND(K8&lt;=$B$127,K8&gt;$C$127),Heat_map!K8,0)</f>
        <v>0</v>
      </c>
      <c r="L132">
        <f>IF(AND(L8&lt;=$B$127,L8&gt;$C$127),Heat_map!L8,0)</f>
        <v>0</v>
      </c>
      <c r="M132">
        <f>IF(AND(M8&lt;=$B$127,M8&gt;$C$127),Heat_map!M8,0)</f>
        <v>0</v>
      </c>
      <c r="N132">
        <f>IF(AND(N8&lt;=$B$127,N8&gt;$C$127),Heat_map!N8,0)</f>
        <v>0</v>
      </c>
      <c r="O132">
        <f>IF(AND(O8&lt;=$B$127,O8&gt;$C$127),Heat_map!O8,0)</f>
        <v>0</v>
      </c>
      <c r="P132">
        <f>IF(AND(P8&lt;=$B$127,P8&gt;$C$127),Heat_map!P8,0)</f>
        <v>0</v>
      </c>
      <c r="Q132">
        <f>IF(AND(Q8&lt;=$B$127,Q8&gt;$C$127),Heat_map!Q8,0)</f>
        <v>0</v>
      </c>
      <c r="R132">
        <f>IF(AND(R8&lt;=$B$127,R8&gt;$C$127),Heat_map!R8,0)</f>
        <v>91</v>
      </c>
      <c r="S132">
        <f>IF(AND(S8&lt;=$B$127,S8&gt;$C$127),Heat_map!S8,0)</f>
        <v>47</v>
      </c>
      <c r="T132">
        <f>IF(AND(T8&lt;=$B$127,T8&gt;$C$127),Heat_map!T8,0)</f>
        <v>56</v>
      </c>
      <c r="U132">
        <f>IF(AND(U8&lt;=$B$127,U8&gt;$C$127),Heat_map!U8,0)</f>
        <v>40</v>
      </c>
      <c r="V132">
        <f>IF(AND(V8&lt;=$B$127,V8&gt;$C$127),Heat_map!V8,0)</f>
        <v>23</v>
      </c>
      <c r="W132">
        <f>IF(AND(W8&lt;=$B$127,W8&gt;$C$127),Heat_map!W8,0)</f>
        <v>16</v>
      </c>
      <c r="X132">
        <f>IF(AND(X8&lt;=$B$127,X8&gt;$C$127),Heat_map!X8,0)</f>
        <v>0</v>
      </c>
      <c r="Y132">
        <f>IF(AND(Y8&lt;=$B$127,Y8&gt;$C$127),Heat_map!Y8,0)</f>
        <v>0</v>
      </c>
      <c r="Z132">
        <f>IF(AND(Z8&lt;=$B$127,Z8&gt;$C$127),Heat_map!Z8,0)</f>
        <v>0</v>
      </c>
      <c r="AA132">
        <f>IF(AND(AA8&lt;=$B$127,AA8&gt;$C$127),Heat_map!AA8,0)</f>
        <v>0</v>
      </c>
      <c r="AB132">
        <f>IF(AND(AB8&lt;=$B$127,AB8&gt;$C$127),Heat_map!AB8,0)</f>
        <v>0</v>
      </c>
      <c r="AC132">
        <f>IF(AND(AC8&lt;=$B$127,AC8&gt;$C$127),Heat_map!AC8,0)</f>
        <v>0</v>
      </c>
      <c r="AD132">
        <f>IF(AND(AD8&lt;=$B$127,AD8&gt;$C$127),Heat_map!AD8,0)</f>
        <v>0</v>
      </c>
      <c r="AE132">
        <f>IF(AND(AE8&lt;=$B$127,AE8&gt;$C$127),Heat_map!AE8,0)</f>
        <v>0</v>
      </c>
      <c r="AF132">
        <f>IF(AND(AF8&lt;=$B$127,AF8&gt;$C$127),Heat_map!AF8,0)</f>
        <v>0</v>
      </c>
    </row>
    <row r="133" spans="1:32" x14ac:dyDescent="0.2">
      <c r="A133" s="29">
        <f t="shared" si="50"/>
        <v>42.5</v>
      </c>
      <c r="B133">
        <f>IF(AND(B9&lt;=$B$127,B9&gt;$C$127),Heat_map!B9,0)</f>
        <v>0</v>
      </c>
      <c r="C133">
        <f>IF(AND(C9&lt;=$B$127,C9&gt;$C$127),Heat_map!C9,0)</f>
        <v>0</v>
      </c>
      <c r="D133">
        <f>IF(AND(D9&lt;=$B$127,D9&gt;$C$127),Heat_map!D9,0)</f>
        <v>0</v>
      </c>
      <c r="E133">
        <f>IF(AND(E9&lt;=$B$127,E9&gt;$C$127),Heat_map!E9,0)</f>
        <v>0</v>
      </c>
      <c r="F133">
        <f>IF(AND(F9&lt;=$B$127,F9&gt;$C$127),Heat_map!F9,0)</f>
        <v>0</v>
      </c>
      <c r="G133">
        <f>IF(AND(G9&lt;=$B$127,G9&gt;$C$127),Heat_map!G9,0)</f>
        <v>0</v>
      </c>
      <c r="H133">
        <f>IF(AND(H9&lt;=$B$127,H9&gt;$C$127),Heat_map!H9,0)</f>
        <v>0</v>
      </c>
      <c r="I133">
        <f>IF(AND(I9&lt;=$B$127,I9&gt;$C$127),Heat_map!I9,0)</f>
        <v>2908</v>
      </c>
      <c r="J133">
        <f>IF(AND(J9&lt;=$B$127,J9&gt;$C$127),Heat_map!J9,0)</f>
        <v>0</v>
      </c>
      <c r="K133">
        <f>IF(AND(K9&lt;=$B$127,K9&gt;$C$127),Heat_map!K9,0)</f>
        <v>0</v>
      </c>
      <c r="L133">
        <f>IF(AND(L9&lt;=$B$127,L9&gt;$C$127),Heat_map!L9,0)</f>
        <v>0</v>
      </c>
      <c r="M133">
        <f>IF(AND(M9&lt;=$B$127,M9&gt;$C$127),Heat_map!M9,0)</f>
        <v>0</v>
      </c>
      <c r="N133">
        <f>IF(AND(N9&lt;=$B$127,N9&gt;$C$127),Heat_map!N9,0)</f>
        <v>0</v>
      </c>
      <c r="O133">
        <f>IF(AND(O9&lt;=$B$127,O9&gt;$C$127),Heat_map!O9,0)</f>
        <v>0</v>
      </c>
      <c r="P133">
        <f>IF(AND(P9&lt;=$B$127,P9&gt;$C$127),Heat_map!P9,0)</f>
        <v>0</v>
      </c>
      <c r="Q133">
        <f>IF(AND(Q9&lt;=$B$127,Q9&gt;$C$127),Heat_map!Q9,0)</f>
        <v>294</v>
      </c>
      <c r="R133">
        <f>IF(AND(R9&lt;=$B$127,R9&gt;$C$127),Heat_map!R9,0)</f>
        <v>266</v>
      </c>
      <c r="S133">
        <f>IF(AND(S9&lt;=$B$127,S9&gt;$C$127),Heat_map!S9,0)</f>
        <v>181</v>
      </c>
      <c r="T133">
        <f>IF(AND(T9&lt;=$B$127,T9&gt;$C$127),Heat_map!T9,0)</f>
        <v>125</v>
      </c>
      <c r="U133">
        <f>IF(AND(U9&lt;=$B$127,U9&gt;$C$127),Heat_map!U9,0)</f>
        <v>141</v>
      </c>
      <c r="V133">
        <f>IF(AND(V9&lt;=$B$127,V9&gt;$C$127),Heat_map!V9,0)</f>
        <v>80</v>
      </c>
      <c r="W133">
        <f>IF(AND(W9&lt;=$B$127,W9&gt;$C$127),Heat_map!W9,0)</f>
        <v>0</v>
      </c>
      <c r="X133">
        <f>IF(AND(X9&lt;=$B$127,X9&gt;$C$127),Heat_map!X9,0)</f>
        <v>0</v>
      </c>
      <c r="Y133">
        <f>IF(AND(Y9&lt;=$B$127,Y9&gt;$C$127),Heat_map!Y9,0)</f>
        <v>0</v>
      </c>
      <c r="Z133">
        <f>IF(AND(Z9&lt;=$B$127,Z9&gt;$C$127),Heat_map!Z9,0)</f>
        <v>0</v>
      </c>
      <c r="AA133">
        <f>IF(AND(AA9&lt;=$B$127,AA9&gt;$C$127),Heat_map!AA9,0)</f>
        <v>0</v>
      </c>
      <c r="AB133">
        <f>IF(AND(AB9&lt;=$B$127,AB9&gt;$C$127),Heat_map!AB9,0)</f>
        <v>0</v>
      </c>
      <c r="AC133">
        <f>IF(AND(AC9&lt;=$B$127,AC9&gt;$C$127),Heat_map!AC9,0)</f>
        <v>0</v>
      </c>
      <c r="AD133">
        <f>IF(AND(AD9&lt;=$B$127,AD9&gt;$C$127),Heat_map!AD9,0)</f>
        <v>0</v>
      </c>
      <c r="AE133">
        <f>IF(AND(AE9&lt;=$B$127,AE9&gt;$C$127),Heat_map!AE9,0)</f>
        <v>0</v>
      </c>
      <c r="AF133">
        <f>IF(AND(AF9&lt;=$B$127,AF9&gt;$C$127),Heat_map!AF9,0)</f>
        <v>0</v>
      </c>
    </row>
    <row r="134" spans="1:32" x14ac:dyDescent="0.2">
      <c r="A134" s="29">
        <f t="shared" si="50"/>
        <v>47.5</v>
      </c>
      <c r="B134">
        <f>IF(AND(B10&lt;=$B$127,B10&gt;$C$127),Heat_map!B10,0)</f>
        <v>0</v>
      </c>
      <c r="C134">
        <f>IF(AND(C10&lt;=$B$127,C10&gt;$C$127),Heat_map!C10,0)</f>
        <v>0</v>
      </c>
      <c r="D134">
        <f>IF(AND(D10&lt;=$B$127,D10&gt;$C$127),Heat_map!D10,0)</f>
        <v>0</v>
      </c>
      <c r="E134">
        <f>IF(AND(E10&lt;=$B$127,E10&gt;$C$127),Heat_map!E10,0)</f>
        <v>0</v>
      </c>
      <c r="F134">
        <f>IF(AND(F10&lt;=$B$127,F10&gt;$C$127),Heat_map!F10,0)</f>
        <v>0</v>
      </c>
      <c r="G134">
        <f>IF(AND(G10&lt;=$B$127,G10&gt;$C$127),Heat_map!G10,0)</f>
        <v>0</v>
      </c>
      <c r="H134">
        <f>IF(AND(H10&lt;=$B$127,H10&gt;$C$127),Heat_map!H10,0)</f>
        <v>0</v>
      </c>
      <c r="I134">
        <f>IF(AND(I10&lt;=$B$127,I10&gt;$C$127),Heat_map!I10,0)</f>
        <v>0</v>
      </c>
      <c r="J134">
        <f>IF(AND(J10&lt;=$B$127,J10&gt;$C$127),Heat_map!J10,0)</f>
        <v>3673</v>
      </c>
      <c r="K134">
        <f>IF(AND(K10&lt;=$B$127,K10&gt;$C$127),Heat_map!K10,0)</f>
        <v>0</v>
      </c>
      <c r="L134">
        <f>IF(AND(L10&lt;=$B$127,L10&gt;$C$127),Heat_map!L10,0)</f>
        <v>0</v>
      </c>
      <c r="M134">
        <f>IF(AND(M10&lt;=$B$127,M10&gt;$C$127),Heat_map!M10,0)</f>
        <v>0</v>
      </c>
      <c r="N134">
        <f>IF(AND(N10&lt;=$B$127,N10&gt;$C$127),Heat_map!N10,0)</f>
        <v>0</v>
      </c>
      <c r="O134">
        <f>IF(AND(O10&lt;=$B$127,O10&gt;$C$127),Heat_map!O10,0)</f>
        <v>0</v>
      </c>
      <c r="P134">
        <f>IF(AND(P10&lt;=$B$127,P10&gt;$C$127),Heat_map!P10,0)</f>
        <v>0</v>
      </c>
      <c r="Q134">
        <f>IF(AND(Q10&lt;=$B$127,Q10&gt;$C$127),Heat_map!Q10,0)</f>
        <v>510</v>
      </c>
      <c r="R134">
        <f>IF(AND(R10&lt;=$B$127,R10&gt;$C$127),Heat_map!R10,0)</f>
        <v>352</v>
      </c>
      <c r="S134">
        <f>IF(AND(S10&lt;=$B$127,S10&gt;$C$127),Heat_map!S10,0)</f>
        <v>295</v>
      </c>
      <c r="T134">
        <f>IF(AND(T10&lt;=$B$127,T10&gt;$C$127),Heat_map!T10,0)</f>
        <v>265</v>
      </c>
      <c r="U134">
        <f>IF(AND(U10&lt;=$B$127,U10&gt;$C$127),Heat_map!U10,0)</f>
        <v>194</v>
      </c>
      <c r="V134">
        <f>IF(AND(V10&lt;=$B$127,V10&gt;$C$127),Heat_map!V10,0)</f>
        <v>154</v>
      </c>
      <c r="W134">
        <f>IF(AND(W10&lt;=$B$127,W10&gt;$C$127),Heat_map!W10,0)</f>
        <v>0</v>
      </c>
      <c r="X134">
        <f>IF(AND(X10&lt;=$B$127,X10&gt;$C$127),Heat_map!X10,0)</f>
        <v>0</v>
      </c>
      <c r="Y134">
        <f>IF(AND(Y10&lt;=$B$127,Y10&gt;$C$127),Heat_map!Y10,0)</f>
        <v>0</v>
      </c>
      <c r="Z134">
        <f>IF(AND(Z10&lt;=$B$127,Z10&gt;$C$127),Heat_map!Z10,0)</f>
        <v>0</v>
      </c>
      <c r="AA134">
        <f>IF(AND(AA10&lt;=$B$127,AA10&gt;$C$127),Heat_map!AA10,0)</f>
        <v>0</v>
      </c>
      <c r="AB134">
        <f>IF(AND(AB10&lt;=$B$127,AB10&gt;$C$127),Heat_map!AB10,0)</f>
        <v>0</v>
      </c>
      <c r="AC134">
        <f>IF(AND(AC10&lt;=$B$127,AC10&gt;$C$127),Heat_map!AC10,0)</f>
        <v>0</v>
      </c>
      <c r="AD134">
        <f>IF(AND(AD10&lt;=$B$127,AD10&gt;$C$127),Heat_map!AD10,0)</f>
        <v>0</v>
      </c>
      <c r="AE134">
        <f>IF(AND(AE10&lt;=$B$127,AE10&gt;$C$127),Heat_map!AE10,0)</f>
        <v>0</v>
      </c>
      <c r="AF134">
        <f>IF(AND(AF10&lt;=$B$127,AF10&gt;$C$127),Heat_map!AF10,0)</f>
        <v>0</v>
      </c>
    </row>
    <row r="135" spans="1:32" x14ac:dyDescent="0.2">
      <c r="A135" s="29">
        <f t="shared" si="50"/>
        <v>52.5</v>
      </c>
      <c r="B135">
        <f>IF(AND(B11&lt;=$B$127,B11&gt;$C$127),Heat_map!B11,0)</f>
        <v>0</v>
      </c>
      <c r="C135">
        <f>IF(AND(C11&lt;=$B$127,C11&gt;$C$127),Heat_map!C11,0)</f>
        <v>0</v>
      </c>
      <c r="D135">
        <f>IF(AND(D11&lt;=$B$127,D11&gt;$C$127),Heat_map!D11,0)</f>
        <v>0</v>
      </c>
      <c r="E135">
        <f>IF(AND(E11&lt;=$B$127,E11&gt;$C$127),Heat_map!E11,0)</f>
        <v>0</v>
      </c>
      <c r="F135">
        <f>IF(AND(F11&lt;=$B$127,F11&gt;$C$127),Heat_map!F11,0)</f>
        <v>0</v>
      </c>
      <c r="G135">
        <f>IF(AND(G11&lt;=$B$127,G11&gt;$C$127),Heat_map!G11,0)</f>
        <v>0</v>
      </c>
      <c r="H135">
        <f>IF(AND(H11&lt;=$B$127,H11&gt;$C$127),Heat_map!H11,0)</f>
        <v>0</v>
      </c>
      <c r="I135">
        <f>IF(AND(I11&lt;=$B$127,I11&gt;$C$127),Heat_map!I11,0)</f>
        <v>0</v>
      </c>
      <c r="J135">
        <f>IF(AND(J11&lt;=$B$127,J11&gt;$C$127),Heat_map!J11,0)</f>
        <v>0</v>
      </c>
      <c r="K135">
        <f>IF(AND(K11&lt;=$B$127,K11&gt;$C$127),Heat_map!K11,0)</f>
        <v>2708</v>
      </c>
      <c r="L135">
        <f>IF(AND(L11&lt;=$B$127,L11&gt;$C$127),Heat_map!L11,0)</f>
        <v>0</v>
      </c>
      <c r="M135">
        <f>IF(AND(M11&lt;=$B$127,M11&gt;$C$127),Heat_map!M11,0)</f>
        <v>0</v>
      </c>
      <c r="N135">
        <f>IF(AND(N11&lt;=$B$127,N11&gt;$C$127),Heat_map!N11,0)</f>
        <v>0</v>
      </c>
      <c r="O135">
        <f>IF(AND(O11&lt;=$B$127,O11&gt;$C$127),Heat_map!O11,0)</f>
        <v>1038</v>
      </c>
      <c r="P135">
        <f>IF(AND(P11&lt;=$B$127,P11&gt;$C$127),Heat_map!P11,0)</f>
        <v>956</v>
      </c>
      <c r="Q135">
        <f>IF(AND(Q11&lt;=$B$127,Q11&gt;$C$127),Heat_map!Q11,0)</f>
        <v>663</v>
      </c>
      <c r="R135">
        <f>IF(AND(R11&lt;=$B$127,R11&gt;$C$127),Heat_map!R11,0)</f>
        <v>520</v>
      </c>
      <c r="S135">
        <f>IF(AND(S11&lt;=$B$127,S11&gt;$C$127),Heat_map!S11,0)</f>
        <v>476</v>
      </c>
      <c r="T135">
        <f>IF(AND(T11&lt;=$B$127,T11&gt;$C$127),Heat_map!T11,0)</f>
        <v>316</v>
      </c>
      <c r="U135">
        <f>IF(AND(U11&lt;=$B$127,U11&gt;$C$127),Heat_map!U11,0)</f>
        <v>0</v>
      </c>
      <c r="V135">
        <f>IF(AND(V11&lt;=$B$127,V11&gt;$C$127),Heat_map!V11,0)</f>
        <v>0</v>
      </c>
      <c r="W135">
        <f>IF(AND(W11&lt;=$B$127,W11&gt;$C$127),Heat_map!W11,0)</f>
        <v>0</v>
      </c>
      <c r="X135">
        <f>IF(AND(X11&lt;=$B$127,X11&gt;$C$127),Heat_map!X11,0)</f>
        <v>0</v>
      </c>
      <c r="Y135">
        <f>IF(AND(Y11&lt;=$B$127,Y11&gt;$C$127),Heat_map!Y11,0)</f>
        <v>0</v>
      </c>
      <c r="Z135">
        <f>IF(AND(Z11&lt;=$B$127,Z11&gt;$C$127),Heat_map!Z11,0)</f>
        <v>0</v>
      </c>
      <c r="AA135">
        <f>IF(AND(AA11&lt;=$B$127,AA11&gt;$C$127),Heat_map!AA11,0)</f>
        <v>0</v>
      </c>
      <c r="AB135">
        <f>IF(AND(AB11&lt;=$B$127,AB11&gt;$C$127),Heat_map!AB11,0)</f>
        <v>0</v>
      </c>
      <c r="AC135">
        <f>IF(AND(AC11&lt;=$B$127,AC11&gt;$C$127),Heat_map!AC11,0)</f>
        <v>0</v>
      </c>
      <c r="AD135">
        <f>IF(AND(AD11&lt;=$B$127,AD11&gt;$C$127),Heat_map!AD11,0)</f>
        <v>0</v>
      </c>
      <c r="AE135">
        <f>IF(AND(AE11&lt;=$B$127,AE11&gt;$C$127),Heat_map!AE11,0)</f>
        <v>0</v>
      </c>
      <c r="AF135">
        <f>IF(AND(AF11&lt;=$B$127,AF11&gt;$C$127),Heat_map!AF11,0)</f>
        <v>0</v>
      </c>
    </row>
    <row r="136" spans="1:32" x14ac:dyDescent="0.2">
      <c r="A136" s="29">
        <f t="shared" si="50"/>
        <v>57.5</v>
      </c>
      <c r="B136">
        <f>IF(AND(B12&lt;=$B$127,B12&gt;$C$127),Heat_map!B12,0)</f>
        <v>0</v>
      </c>
      <c r="C136">
        <f>IF(AND(C12&lt;=$B$127,C12&gt;$C$127),Heat_map!C12,0)</f>
        <v>0</v>
      </c>
      <c r="D136">
        <f>IF(AND(D12&lt;=$B$127,D12&gt;$C$127),Heat_map!D12,0)</f>
        <v>0</v>
      </c>
      <c r="E136">
        <f>IF(AND(E12&lt;=$B$127,E12&gt;$C$127),Heat_map!E12,0)</f>
        <v>0</v>
      </c>
      <c r="F136">
        <f>IF(AND(F12&lt;=$B$127,F12&gt;$C$127),Heat_map!F12,0)</f>
        <v>0</v>
      </c>
      <c r="G136">
        <f>IF(AND(G12&lt;=$B$127,G12&gt;$C$127),Heat_map!G12,0)</f>
        <v>0</v>
      </c>
      <c r="H136">
        <f>IF(AND(H12&lt;=$B$127,H12&gt;$C$127),Heat_map!H12,0)</f>
        <v>0</v>
      </c>
      <c r="I136">
        <f>IF(AND(I12&lt;=$B$127,I12&gt;$C$127),Heat_map!I12,0)</f>
        <v>0</v>
      </c>
      <c r="J136">
        <f>IF(AND(J12&lt;=$B$127,J12&gt;$C$127),Heat_map!J12,0)</f>
        <v>0</v>
      </c>
      <c r="K136">
        <f>IF(AND(K12&lt;=$B$127,K12&gt;$C$127),Heat_map!K12,0)</f>
        <v>0</v>
      </c>
      <c r="L136">
        <f>IF(AND(L12&lt;=$B$127,L12&gt;$C$127),Heat_map!L12,0)</f>
        <v>1902</v>
      </c>
      <c r="M136">
        <f>IF(AND(M12&lt;=$B$127,M12&gt;$C$127),Heat_map!M12,0)</f>
        <v>1916</v>
      </c>
      <c r="N136">
        <f>IF(AND(N12&lt;=$B$127,N12&gt;$C$127),Heat_map!N12,0)</f>
        <v>1715</v>
      </c>
      <c r="O136">
        <f>IF(AND(O12&lt;=$B$127,O12&gt;$C$127),Heat_map!O12,0)</f>
        <v>868</v>
      </c>
      <c r="P136">
        <f>IF(AND(P12&lt;=$B$127,P12&gt;$C$127),Heat_map!P12,0)</f>
        <v>842</v>
      </c>
      <c r="Q136">
        <f>IF(AND(Q12&lt;=$B$127,Q12&gt;$C$127),Heat_map!Q12,0)</f>
        <v>575</v>
      </c>
      <c r="R136">
        <f>IF(AND(R12&lt;=$B$127,R12&gt;$C$127),Heat_map!R12,0)</f>
        <v>513</v>
      </c>
      <c r="S136">
        <f>IF(AND(S12&lt;=$B$127,S12&gt;$C$127),Heat_map!S12,0)</f>
        <v>0</v>
      </c>
      <c r="T136">
        <f>IF(AND(T12&lt;=$B$127,T12&gt;$C$127),Heat_map!T12,0)</f>
        <v>0</v>
      </c>
      <c r="U136">
        <f>IF(AND(U12&lt;=$B$127,U12&gt;$C$127),Heat_map!U12,0)</f>
        <v>0</v>
      </c>
      <c r="V136">
        <f>IF(AND(V12&lt;=$B$127,V12&gt;$C$127),Heat_map!V12,0)</f>
        <v>0</v>
      </c>
      <c r="W136">
        <f>IF(AND(W12&lt;=$B$127,W12&gt;$C$127),Heat_map!W12,0)</f>
        <v>0</v>
      </c>
      <c r="X136">
        <f>IF(AND(X12&lt;=$B$127,X12&gt;$C$127),Heat_map!X12,0)</f>
        <v>0</v>
      </c>
      <c r="Y136">
        <f>IF(AND(Y12&lt;=$B$127,Y12&gt;$C$127),Heat_map!Y12,0)</f>
        <v>0</v>
      </c>
      <c r="Z136">
        <f>IF(AND(Z12&lt;=$B$127,Z12&gt;$C$127),Heat_map!Z12,0)</f>
        <v>0</v>
      </c>
      <c r="AA136">
        <f>IF(AND(AA12&lt;=$B$127,AA12&gt;$C$127),Heat_map!AA12,0)</f>
        <v>0</v>
      </c>
      <c r="AB136">
        <f>IF(AND(AB12&lt;=$B$127,AB12&gt;$C$127),Heat_map!AB12,0)</f>
        <v>0</v>
      </c>
      <c r="AC136">
        <f>IF(AND(AC12&lt;=$B$127,AC12&gt;$C$127),Heat_map!AC12,0)</f>
        <v>0</v>
      </c>
      <c r="AD136">
        <f>IF(AND(AD12&lt;=$B$127,AD12&gt;$C$127),Heat_map!AD12,0)</f>
        <v>0</v>
      </c>
      <c r="AE136">
        <f>IF(AND(AE12&lt;=$B$127,AE12&gt;$C$127),Heat_map!AE12,0)</f>
        <v>0</v>
      </c>
      <c r="AF136">
        <f>IF(AND(AF12&lt;=$B$127,AF12&gt;$C$127),Heat_map!AF12,0)</f>
        <v>0</v>
      </c>
    </row>
    <row r="137" spans="1:32" x14ac:dyDescent="0.2">
      <c r="A137" s="29">
        <f t="shared" si="50"/>
        <v>62.5</v>
      </c>
      <c r="B137">
        <f>IF(AND(B13&lt;=$B$127,B13&gt;$C$127),Heat_map!B13,0)</f>
        <v>0</v>
      </c>
      <c r="C137">
        <f>IF(AND(C13&lt;=$B$127,C13&gt;$C$127),Heat_map!C13,0)</f>
        <v>0</v>
      </c>
      <c r="D137">
        <f>IF(AND(D13&lt;=$B$127,D13&gt;$C$127),Heat_map!D13,0)</f>
        <v>0</v>
      </c>
      <c r="E137">
        <f>IF(AND(E13&lt;=$B$127,E13&gt;$C$127),Heat_map!E13,0)</f>
        <v>0</v>
      </c>
      <c r="F137">
        <f>IF(AND(F13&lt;=$B$127,F13&gt;$C$127),Heat_map!F13,0)</f>
        <v>0</v>
      </c>
      <c r="G137">
        <f>IF(AND(G13&lt;=$B$127,G13&gt;$C$127),Heat_map!G13,0)</f>
        <v>0</v>
      </c>
      <c r="H137">
        <f>IF(AND(H13&lt;=$B$127,H13&gt;$C$127),Heat_map!H13,0)</f>
        <v>0</v>
      </c>
      <c r="I137">
        <f>IF(AND(I13&lt;=$B$127,I13&gt;$C$127),Heat_map!I13,0)</f>
        <v>0</v>
      </c>
      <c r="J137">
        <f>IF(AND(J13&lt;=$B$127,J13&gt;$C$127),Heat_map!J13,0)</f>
        <v>0</v>
      </c>
      <c r="K137">
        <f>IF(AND(K13&lt;=$B$127,K13&gt;$C$127),Heat_map!K13,0)</f>
        <v>0</v>
      </c>
      <c r="L137">
        <f>IF(AND(L13&lt;=$B$127,L13&gt;$C$127),Heat_map!L13,0)</f>
        <v>0</v>
      </c>
      <c r="M137">
        <f>IF(AND(M13&lt;=$B$127,M13&gt;$C$127),Heat_map!M13,0)</f>
        <v>0</v>
      </c>
      <c r="N137">
        <f>IF(AND(N13&lt;=$B$127,N13&gt;$C$127),Heat_map!N13,0)</f>
        <v>0</v>
      </c>
      <c r="O137">
        <f>IF(AND(O13&lt;=$B$127,O13&gt;$C$127),Heat_map!O13,0)</f>
        <v>0</v>
      </c>
      <c r="P137">
        <f>IF(AND(P13&lt;=$B$127,P13&gt;$C$127),Heat_map!P13,0)</f>
        <v>0</v>
      </c>
      <c r="Q137">
        <f>IF(AND(Q13&lt;=$B$127,Q13&gt;$C$127),Heat_map!Q13,0)</f>
        <v>0</v>
      </c>
      <c r="R137">
        <f>IF(AND(R13&lt;=$B$127,R13&gt;$C$127),Heat_map!R13,0)</f>
        <v>0</v>
      </c>
      <c r="S137">
        <f>IF(AND(S13&lt;=$B$127,S13&gt;$C$127),Heat_map!S13,0)</f>
        <v>0</v>
      </c>
      <c r="T137">
        <f>IF(AND(T13&lt;=$B$127,T13&gt;$C$127),Heat_map!T13,0)</f>
        <v>0</v>
      </c>
      <c r="U137">
        <f>IF(AND(U13&lt;=$B$127,U13&gt;$C$127),Heat_map!U13,0)</f>
        <v>0</v>
      </c>
      <c r="V137">
        <f>IF(AND(V13&lt;=$B$127,V13&gt;$C$127),Heat_map!V13,0)</f>
        <v>0</v>
      </c>
      <c r="W137">
        <f>IF(AND(W13&lt;=$B$127,W13&gt;$C$127),Heat_map!W13,0)</f>
        <v>0</v>
      </c>
      <c r="X137">
        <f>IF(AND(X13&lt;=$B$127,X13&gt;$C$127),Heat_map!X13,0)</f>
        <v>0</v>
      </c>
      <c r="Y137">
        <f>IF(AND(Y13&lt;=$B$127,Y13&gt;$C$127),Heat_map!Y13,0)</f>
        <v>0</v>
      </c>
      <c r="Z137">
        <f>IF(AND(Z13&lt;=$B$127,Z13&gt;$C$127),Heat_map!Z13,0)</f>
        <v>0</v>
      </c>
      <c r="AA137">
        <f>IF(AND(AA13&lt;=$B$127,AA13&gt;$C$127),Heat_map!AA13,0)</f>
        <v>0</v>
      </c>
      <c r="AB137">
        <f>IF(AND(AB13&lt;=$B$127,AB13&gt;$C$127),Heat_map!AB13,0)</f>
        <v>0</v>
      </c>
      <c r="AC137">
        <f>IF(AND(AC13&lt;=$B$127,AC13&gt;$C$127),Heat_map!AC13,0)</f>
        <v>0</v>
      </c>
      <c r="AD137">
        <f>IF(AND(AD13&lt;=$B$127,AD13&gt;$C$127),Heat_map!AD13,0)</f>
        <v>0</v>
      </c>
      <c r="AE137">
        <f>IF(AND(AE13&lt;=$B$127,AE13&gt;$C$127),Heat_map!AE13,0)</f>
        <v>0</v>
      </c>
      <c r="AF137">
        <f>IF(AND(AF13&lt;=$B$127,AF13&gt;$C$127),Heat_map!AF13,0)</f>
        <v>0</v>
      </c>
    </row>
    <row r="138" spans="1:32" x14ac:dyDescent="0.2">
      <c r="A138" s="29">
        <f t="shared" si="50"/>
        <v>65.5</v>
      </c>
      <c r="B138">
        <f>IF(AND(B14&lt;=$B$127,B14&gt;$C$127),Heat_map!B14,0)</f>
        <v>0</v>
      </c>
      <c r="C138">
        <f>IF(AND(C14&lt;=$B$127,C14&gt;$C$127),Heat_map!C14,0)</f>
        <v>0</v>
      </c>
      <c r="D138">
        <f>IF(AND(D14&lt;=$B$127,D14&gt;$C$127),Heat_map!D14,0)</f>
        <v>0</v>
      </c>
      <c r="E138">
        <f>IF(AND(E14&lt;=$B$127,E14&gt;$C$127),Heat_map!E14,0)</f>
        <v>0</v>
      </c>
      <c r="F138">
        <f>IF(AND(F14&lt;=$B$127,F14&gt;$C$127),Heat_map!F14,0)</f>
        <v>0</v>
      </c>
      <c r="G138">
        <f>IF(AND(G14&lt;=$B$127,G14&gt;$C$127),Heat_map!G14,0)</f>
        <v>0</v>
      </c>
      <c r="H138">
        <f>IF(AND(H14&lt;=$B$127,H14&gt;$C$127),Heat_map!H14,0)</f>
        <v>0</v>
      </c>
      <c r="I138">
        <f>IF(AND(I14&lt;=$B$127,I14&gt;$C$127),Heat_map!I14,0)</f>
        <v>0</v>
      </c>
      <c r="J138">
        <f>IF(AND(J14&lt;=$B$127,J14&gt;$C$127),Heat_map!J14,0)</f>
        <v>0</v>
      </c>
      <c r="K138">
        <f>IF(AND(K14&lt;=$B$127,K14&gt;$C$127),Heat_map!K14,0)</f>
        <v>0</v>
      </c>
      <c r="L138">
        <f>IF(AND(L14&lt;=$B$127,L14&gt;$C$127),Heat_map!L14,0)</f>
        <v>0</v>
      </c>
      <c r="M138">
        <f>IF(AND(M14&lt;=$B$127,M14&gt;$C$127),Heat_map!M14,0)</f>
        <v>0</v>
      </c>
      <c r="N138">
        <f>IF(AND(N14&lt;=$B$127,N14&gt;$C$127),Heat_map!N14,0)</f>
        <v>0</v>
      </c>
      <c r="O138">
        <f>IF(AND(O14&lt;=$B$127,O14&gt;$C$127),Heat_map!O14,0)</f>
        <v>0</v>
      </c>
      <c r="P138">
        <f>IF(AND(P14&lt;=$B$127,P14&gt;$C$127),Heat_map!P14,0)</f>
        <v>0</v>
      </c>
      <c r="Q138">
        <f>IF(AND(Q14&lt;=$B$127,Q14&gt;$C$127),Heat_map!Q14,0)</f>
        <v>0</v>
      </c>
      <c r="R138">
        <f>IF(AND(R14&lt;=$B$127,R14&gt;$C$127),Heat_map!R14,0)</f>
        <v>0</v>
      </c>
      <c r="S138">
        <f>IF(AND(S14&lt;=$B$127,S14&gt;$C$127),Heat_map!S14,0)</f>
        <v>0</v>
      </c>
      <c r="T138">
        <f>IF(AND(T14&lt;=$B$127,T14&gt;$C$127),Heat_map!T14,0)</f>
        <v>0</v>
      </c>
      <c r="U138">
        <f>IF(AND(U14&lt;=$B$127,U14&gt;$C$127),Heat_map!U14,0)</f>
        <v>0</v>
      </c>
      <c r="V138">
        <f>IF(AND(V14&lt;=$B$127,V14&gt;$C$127),Heat_map!V14,0)</f>
        <v>0</v>
      </c>
      <c r="W138">
        <f>IF(AND(W14&lt;=$B$127,W14&gt;$C$127),Heat_map!W14,0)</f>
        <v>0</v>
      </c>
      <c r="X138">
        <f>IF(AND(X14&lt;=$B$127,X14&gt;$C$127),Heat_map!X14,0)</f>
        <v>0</v>
      </c>
      <c r="Y138">
        <f>IF(AND(Y14&lt;=$B$127,Y14&gt;$C$127),Heat_map!Y14,0)</f>
        <v>0</v>
      </c>
      <c r="Z138">
        <f>IF(AND(Z14&lt;=$B$127,Z14&gt;$C$127),Heat_map!Z14,0)</f>
        <v>0</v>
      </c>
      <c r="AA138">
        <f>IF(AND(AA14&lt;=$B$127,AA14&gt;$C$127),Heat_map!AA14,0)</f>
        <v>0</v>
      </c>
      <c r="AB138">
        <f>IF(AND(AB14&lt;=$B$127,AB14&gt;$C$127),Heat_map!AB14,0)</f>
        <v>0</v>
      </c>
      <c r="AC138">
        <f>IF(AND(AC14&lt;=$B$127,AC14&gt;$C$127),Heat_map!AC14,0)</f>
        <v>0</v>
      </c>
      <c r="AD138">
        <f>IF(AND(AD14&lt;=$B$127,AD14&gt;$C$127),Heat_map!AD14,0)</f>
        <v>0</v>
      </c>
      <c r="AE138">
        <f>IF(AND(AE14&lt;=$B$127,AE14&gt;$C$127),Heat_map!AE14,0)</f>
        <v>0</v>
      </c>
      <c r="AF138">
        <f>IF(AND(AF14&lt;=$B$127,AF14&gt;$C$127),Heat_map!AF14,0)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s="29" customFormat="1" x14ac:dyDescent="0.2">
      <c r="A141" s="29" t="str">
        <f>A128</f>
        <v>Midpoint age / salary</v>
      </c>
      <c r="B141" s="29">
        <f t="shared" ref="B141:AF141" si="51">B128</f>
        <v>2500</v>
      </c>
      <c r="C141" s="29">
        <f t="shared" si="51"/>
        <v>7500</v>
      </c>
      <c r="D141" s="29">
        <f t="shared" si="51"/>
        <v>12500</v>
      </c>
      <c r="E141" s="29">
        <f t="shared" si="51"/>
        <v>17500</v>
      </c>
      <c r="F141" s="29">
        <f t="shared" si="51"/>
        <v>22500</v>
      </c>
      <c r="G141" s="29">
        <f t="shared" si="51"/>
        <v>27500</v>
      </c>
      <c r="H141" s="29">
        <f t="shared" si="51"/>
        <v>32500</v>
      </c>
      <c r="I141" s="29">
        <f t="shared" si="51"/>
        <v>37500</v>
      </c>
      <c r="J141" s="29">
        <f t="shared" si="51"/>
        <v>42500</v>
      </c>
      <c r="K141" s="29">
        <f t="shared" si="51"/>
        <v>47500</v>
      </c>
      <c r="L141" s="29">
        <f t="shared" si="51"/>
        <v>52500</v>
      </c>
      <c r="M141" s="29">
        <f t="shared" si="51"/>
        <v>57500</v>
      </c>
      <c r="N141" s="29">
        <f t="shared" si="51"/>
        <v>62500</v>
      </c>
      <c r="O141" s="29">
        <f t="shared" si="51"/>
        <v>67500</v>
      </c>
      <c r="P141" s="29">
        <f t="shared" si="51"/>
        <v>72500</v>
      </c>
      <c r="Q141" s="29">
        <f t="shared" si="51"/>
        <v>77500</v>
      </c>
      <c r="R141" s="29">
        <f t="shared" si="51"/>
        <v>82500</v>
      </c>
      <c r="S141" s="29">
        <f t="shared" si="51"/>
        <v>87500</v>
      </c>
      <c r="T141" s="29">
        <f t="shared" si="51"/>
        <v>92500</v>
      </c>
      <c r="U141" s="29">
        <f t="shared" si="51"/>
        <v>97500</v>
      </c>
      <c r="V141" s="29">
        <f t="shared" si="51"/>
        <v>102500</v>
      </c>
      <c r="W141" s="29">
        <f t="shared" si="51"/>
        <v>107500</v>
      </c>
      <c r="X141" s="29">
        <f t="shared" si="51"/>
        <v>112500</v>
      </c>
      <c r="Y141" s="29">
        <f t="shared" si="51"/>
        <v>117500</v>
      </c>
      <c r="Z141" s="29">
        <f t="shared" si="51"/>
        <v>122500</v>
      </c>
      <c r="AA141" s="29">
        <f t="shared" si="51"/>
        <v>127500</v>
      </c>
      <c r="AB141" s="29">
        <f t="shared" si="51"/>
        <v>132500</v>
      </c>
      <c r="AC141" s="29">
        <f t="shared" si="51"/>
        <v>137500</v>
      </c>
      <c r="AD141" s="29">
        <f t="shared" si="51"/>
        <v>142500</v>
      </c>
      <c r="AE141" s="29">
        <f t="shared" si="51"/>
        <v>147500</v>
      </c>
      <c r="AF141" s="29">
        <f t="shared" si="51"/>
        <v>200000</v>
      </c>
    </row>
    <row r="142" spans="1:32" x14ac:dyDescent="0.2">
      <c r="A142" s="29">
        <f>A129</f>
        <v>22.5</v>
      </c>
      <c r="B142">
        <f>IF(AND(B5&lt;=$B$140,B5&gt;$C$140),Heat_map!B5,0)</f>
        <v>0</v>
      </c>
      <c r="C142">
        <f>IF(AND(C5&lt;=$B$140,C5&gt;$C$140),Heat_map!C5,0)</f>
        <v>0</v>
      </c>
      <c r="D142">
        <f>IF(AND(D5&lt;=$B$140,D5&gt;$C$140),Heat_map!D5,0)</f>
        <v>0</v>
      </c>
      <c r="E142">
        <f>IF(AND(E5&lt;=$B$140,E5&gt;$C$140),Heat_map!E5,0)</f>
        <v>0</v>
      </c>
      <c r="F142">
        <f>IF(AND(F5&lt;=$B$140,F5&gt;$C$140),Heat_map!F5,0)</f>
        <v>0</v>
      </c>
      <c r="G142">
        <f>IF(AND(G5&lt;=$B$140,G5&gt;$C$140),Heat_map!G5,0)</f>
        <v>381</v>
      </c>
      <c r="H142">
        <f>IF(AND(H5&lt;=$B$140,H5&gt;$C$140),Heat_map!H5,0)</f>
        <v>305</v>
      </c>
      <c r="I142">
        <f>IF(AND(I5&lt;=$B$140,I5&gt;$C$140),Heat_map!I5,0)</f>
        <v>0</v>
      </c>
      <c r="J142">
        <f>IF(AND(J5&lt;=$B$140,J5&gt;$C$140),Heat_map!J5,0)</f>
        <v>0</v>
      </c>
      <c r="K142">
        <f>IF(AND(K5&lt;=$B$140,K5&gt;$C$140),Heat_map!K5,0)</f>
        <v>0</v>
      </c>
      <c r="L142">
        <f>IF(AND(L5&lt;=$B$140,L5&gt;$C$140),Heat_map!L5,0)</f>
        <v>0</v>
      </c>
      <c r="M142">
        <f>IF(AND(M5&lt;=$B$140,M5&gt;$C$140),Heat_map!M5,0)</f>
        <v>0</v>
      </c>
      <c r="N142">
        <f>IF(AND(N5&lt;=$B$140,N5&gt;$C$140),Heat_map!N5,0)</f>
        <v>0</v>
      </c>
      <c r="O142">
        <f>IF(AND(O5&lt;=$B$140,O5&gt;$C$140),Heat_map!O5,0)</f>
        <v>0</v>
      </c>
      <c r="P142">
        <f>IF(AND(P5&lt;=$B$140,P5&gt;$C$140),Heat_map!P5,0)</f>
        <v>0</v>
      </c>
      <c r="Q142">
        <f>IF(AND(Q5&lt;=$B$140,Q5&gt;$C$140),Heat_map!Q5,0)</f>
        <v>0</v>
      </c>
      <c r="R142">
        <f>IF(AND(R5&lt;=$B$140,R5&gt;$C$140),Heat_map!R5,0)</f>
        <v>0</v>
      </c>
      <c r="S142">
        <f>IF(AND(S5&lt;=$B$140,S5&gt;$C$140),Heat_map!S5,0)</f>
        <v>0</v>
      </c>
      <c r="T142">
        <f>IF(AND(T5&lt;=$B$140,T5&gt;$C$140),Heat_map!T5,0)</f>
        <v>0</v>
      </c>
      <c r="U142">
        <f>IF(AND(U5&lt;=$B$140,U5&gt;$C$140),Heat_map!U5,0)</f>
        <v>0</v>
      </c>
      <c r="V142">
        <f>IF(AND(V5&lt;=$B$140,V5&gt;$C$140),Heat_map!V5,0)</f>
        <v>0</v>
      </c>
      <c r="W142">
        <f>IF(AND(W5&lt;=$B$140,W5&gt;$C$140),Heat_map!W5,0)</f>
        <v>0</v>
      </c>
      <c r="X142">
        <f>IF(AND(X5&lt;=$B$140,X5&gt;$C$140),Heat_map!X5,0)</f>
        <v>0</v>
      </c>
      <c r="Y142">
        <f>IF(AND(Y5&lt;=$B$140,Y5&gt;$C$140),Heat_map!Y5,0)</f>
        <v>0</v>
      </c>
      <c r="Z142">
        <f>IF(AND(Z5&lt;=$B$140,Z5&gt;$C$140),Heat_map!Z5,0)</f>
        <v>0</v>
      </c>
      <c r="AA142">
        <f>IF(AND(AA5&lt;=$B$140,AA5&gt;$C$140),Heat_map!AA5,0)</f>
        <v>0</v>
      </c>
      <c r="AB142">
        <f>IF(AND(AB5&lt;=$B$140,AB5&gt;$C$140),Heat_map!AB5,0)</f>
        <v>0</v>
      </c>
      <c r="AC142">
        <f>IF(AND(AC5&lt;=$B$140,AC5&gt;$C$140),Heat_map!AC5,0)</f>
        <v>0</v>
      </c>
      <c r="AD142">
        <f>IF(AND(AD5&lt;=$B$140,AD5&gt;$C$140),Heat_map!AD5,0)</f>
        <v>0</v>
      </c>
      <c r="AE142">
        <f>IF(AND(AE5&lt;=$B$140,AE5&gt;$C$140),Heat_map!AE5,0)</f>
        <v>0</v>
      </c>
      <c r="AF142">
        <f>IF(AND(AF5&lt;=$B$140,AF5&gt;$C$140),Heat_map!AF5,0)</f>
        <v>0</v>
      </c>
    </row>
    <row r="143" spans="1:32" x14ac:dyDescent="0.2">
      <c r="A143" s="29">
        <f t="shared" ref="A143:A151" si="52">A130</f>
        <v>27.5</v>
      </c>
      <c r="B143">
        <f>IF(AND(B6&lt;=$B$140,B6&gt;$C$140),Heat_map!B6,0)</f>
        <v>0</v>
      </c>
      <c r="C143">
        <f>IF(AND(C6&lt;=$B$140,C6&gt;$C$140),Heat_map!C6,0)</f>
        <v>0</v>
      </c>
      <c r="D143">
        <f>IF(AND(D6&lt;=$B$140,D6&gt;$C$140),Heat_map!D6,0)</f>
        <v>0</v>
      </c>
      <c r="E143">
        <f>IF(AND(E6&lt;=$B$140,E6&gt;$C$140),Heat_map!E6,0)</f>
        <v>0</v>
      </c>
      <c r="F143">
        <f>IF(AND(F6&lt;=$B$140,F6&gt;$C$140),Heat_map!F6,0)</f>
        <v>0</v>
      </c>
      <c r="G143">
        <f>IF(AND(G6&lt;=$B$140,G6&gt;$C$140),Heat_map!G6,0)</f>
        <v>0</v>
      </c>
      <c r="H143">
        <f>IF(AND(H6&lt;=$B$140,H6&gt;$C$140),Heat_map!H6,0)</f>
        <v>3588</v>
      </c>
      <c r="I143">
        <f>IF(AND(I6&lt;=$B$140,I6&gt;$C$140),Heat_map!I6,0)</f>
        <v>1722</v>
      </c>
      <c r="J143">
        <f>IF(AND(J6&lt;=$B$140,J6&gt;$C$140),Heat_map!J6,0)</f>
        <v>0</v>
      </c>
      <c r="K143">
        <f>IF(AND(K6&lt;=$B$140,K6&gt;$C$140),Heat_map!K6,0)</f>
        <v>0</v>
      </c>
      <c r="L143">
        <f>IF(AND(L6&lt;=$B$140,L6&gt;$C$140),Heat_map!L6,0)</f>
        <v>0</v>
      </c>
      <c r="M143">
        <f>IF(AND(M6&lt;=$B$140,M6&gt;$C$140),Heat_map!M6,0)</f>
        <v>0</v>
      </c>
      <c r="N143">
        <f>IF(AND(N6&lt;=$B$140,N6&gt;$C$140),Heat_map!N6,0)</f>
        <v>16</v>
      </c>
      <c r="O143">
        <f>IF(AND(O6&lt;=$B$140,O6&gt;$C$140),Heat_map!O6,0)</f>
        <v>7</v>
      </c>
      <c r="P143">
        <f>IF(AND(P6&lt;=$B$140,P6&gt;$C$140),Heat_map!P6,0)</f>
        <v>7</v>
      </c>
      <c r="Q143">
        <f>IF(AND(Q6&lt;=$B$140,Q6&gt;$C$140),Heat_map!Q6,0)</f>
        <v>7</v>
      </c>
      <c r="R143">
        <f>IF(AND(R6&lt;=$B$140,R6&gt;$C$140),Heat_map!R6,0)</f>
        <v>0</v>
      </c>
      <c r="S143">
        <f>IF(AND(S6&lt;=$B$140,S6&gt;$C$140),Heat_map!S6,0)</f>
        <v>0</v>
      </c>
      <c r="T143">
        <f>IF(AND(T6&lt;=$B$140,T6&gt;$C$140),Heat_map!T6,0)</f>
        <v>0</v>
      </c>
      <c r="U143">
        <f>IF(AND(U6&lt;=$B$140,U6&gt;$C$140),Heat_map!U6,0)</f>
        <v>0</v>
      </c>
      <c r="V143">
        <f>IF(AND(V6&lt;=$B$140,V6&gt;$C$140),Heat_map!V6,0)</f>
        <v>0</v>
      </c>
      <c r="W143">
        <f>IF(AND(W6&lt;=$B$140,W6&gt;$C$140),Heat_map!W6,0)</f>
        <v>0</v>
      </c>
      <c r="X143">
        <f>IF(AND(X6&lt;=$B$140,X6&gt;$C$140),Heat_map!X6,0)</f>
        <v>0</v>
      </c>
      <c r="Y143">
        <f>IF(AND(Y6&lt;=$B$140,Y6&gt;$C$140),Heat_map!Y6,0)</f>
        <v>0</v>
      </c>
      <c r="Z143">
        <f>IF(AND(Z6&lt;=$B$140,Z6&gt;$C$140),Heat_map!Z6,0)</f>
        <v>0</v>
      </c>
      <c r="AA143">
        <f>IF(AND(AA6&lt;=$B$140,AA6&gt;$C$140),Heat_map!AA6,0)</f>
        <v>0</v>
      </c>
      <c r="AB143">
        <f>IF(AND(AB6&lt;=$B$140,AB6&gt;$C$140),Heat_map!AB6,0)</f>
        <v>0</v>
      </c>
      <c r="AC143">
        <f>IF(AND(AC6&lt;=$B$140,AC6&gt;$C$140),Heat_map!AC6,0)</f>
        <v>0</v>
      </c>
      <c r="AD143">
        <f>IF(AND(AD6&lt;=$B$140,AD6&gt;$C$140),Heat_map!AD6,0)</f>
        <v>0</v>
      </c>
      <c r="AE143">
        <f>IF(AND(AE6&lt;=$B$140,AE6&gt;$C$140),Heat_map!AE6,0)</f>
        <v>0</v>
      </c>
      <c r="AF143">
        <f>IF(AND(AF6&lt;=$B$140,AF6&gt;$C$140),Heat_map!AF6,0)</f>
        <v>0</v>
      </c>
    </row>
    <row r="144" spans="1:32" x14ac:dyDescent="0.2">
      <c r="A144" s="29">
        <f t="shared" si="52"/>
        <v>32.5</v>
      </c>
      <c r="B144">
        <f>IF(AND(B7&lt;=$B$140,B7&gt;$C$140),Heat_map!B7,0)</f>
        <v>0</v>
      </c>
      <c r="C144">
        <f>IF(AND(C7&lt;=$B$140,C7&gt;$C$140),Heat_map!C7,0)</f>
        <v>0</v>
      </c>
      <c r="D144">
        <f>IF(AND(D7&lt;=$B$140,D7&gt;$C$140),Heat_map!D7,0)</f>
        <v>0</v>
      </c>
      <c r="E144">
        <f>IF(AND(E7&lt;=$B$140,E7&gt;$C$140),Heat_map!E7,0)</f>
        <v>0</v>
      </c>
      <c r="F144">
        <f>IF(AND(F7&lt;=$B$140,F7&gt;$C$140),Heat_map!F7,0)</f>
        <v>0</v>
      </c>
      <c r="G144">
        <f>IF(AND(G7&lt;=$B$140,G7&gt;$C$140),Heat_map!G7,0)</f>
        <v>0</v>
      </c>
      <c r="H144">
        <f>IF(AND(H7&lt;=$B$140,H7&gt;$C$140),Heat_map!H7,0)</f>
        <v>0</v>
      </c>
      <c r="I144">
        <f>IF(AND(I7&lt;=$B$140,I7&gt;$C$140),Heat_map!I7,0)</f>
        <v>6187</v>
      </c>
      <c r="J144">
        <f>IF(AND(J7&lt;=$B$140,J7&gt;$C$140),Heat_map!J7,0)</f>
        <v>0</v>
      </c>
      <c r="K144">
        <f>IF(AND(K7&lt;=$B$140,K7&gt;$C$140),Heat_map!K7,0)</f>
        <v>0</v>
      </c>
      <c r="L144">
        <f>IF(AND(L7&lt;=$B$140,L7&gt;$C$140),Heat_map!L7,0)</f>
        <v>0</v>
      </c>
      <c r="M144">
        <f>IF(AND(M7&lt;=$B$140,M7&gt;$C$140),Heat_map!M7,0)</f>
        <v>0</v>
      </c>
      <c r="N144">
        <f>IF(AND(N7&lt;=$B$140,N7&gt;$C$140),Heat_map!N7,0)</f>
        <v>156</v>
      </c>
      <c r="O144">
        <f>IF(AND(O7&lt;=$B$140,O7&gt;$C$140),Heat_map!O7,0)</f>
        <v>73</v>
      </c>
      <c r="P144">
        <f>IF(AND(P7&lt;=$B$140,P7&gt;$C$140),Heat_map!P7,0)</f>
        <v>52</v>
      </c>
      <c r="Q144">
        <f>IF(AND(Q7&lt;=$B$140,Q7&gt;$C$140),Heat_map!Q7,0)</f>
        <v>23</v>
      </c>
      <c r="R144">
        <f>IF(AND(R7&lt;=$B$140,R7&gt;$C$140),Heat_map!R7,0)</f>
        <v>0</v>
      </c>
      <c r="S144">
        <f>IF(AND(S7&lt;=$B$140,S7&gt;$C$140),Heat_map!S7,0)</f>
        <v>0</v>
      </c>
      <c r="T144">
        <f>IF(AND(T7&lt;=$B$140,T7&gt;$C$140),Heat_map!T7,0)</f>
        <v>0</v>
      </c>
      <c r="U144">
        <f>IF(AND(U7&lt;=$B$140,U7&gt;$C$140),Heat_map!U7,0)</f>
        <v>0</v>
      </c>
      <c r="V144">
        <f>IF(AND(V7&lt;=$B$140,V7&gt;$C$140),Heat_map!V7,0)</f>
        <v>0</v>
      </c>
      <c r="W144">
        <f>IF(AND(W7&lt;=$B$140,W7&gt;$C$140),Heat_map!W7,0)</f>
        <v>0</v>
      </c>
      <c r="X144">
        <f>IF(AND(X7&lt;=$B$140,X7&gt;$C$140),Heat_map!X7,0)</f>
        <v>0</v>
      </c>
      <c r="Y144">
        <f>IF(AND(Y7&lt;=$B$140,Y7&gt;$C$140),Heat_map!Y7,0)</f>
        <v>0</v>
      </c>
      <c r="Z144">
        <f>IF(AND(Z7&lt;=$B$140,Z7&gt;$C$140),Heat_map!Z7,0)</f>
        <v>0</v>
      </c>
      <c r="AA144">
        <f>IF(AND(AA7&lt;=$B$140,AA7&gt;$C$140),Heat_map!AA7,0)</f>
        <v>0</v>
      </c>
      <c r="AB144">
        <f>IF(AND(AB7&lt;=$B$140,AB7&gt;$C$140),Heat_map!AB7,0)</f>
        <v>0</v>
      </c>
      <c r="AC144">
        <f>IF(AND(AC7&lt;=$B$140,AC7&gt;$C$140),Heat_map!AC7,0)</f>
        <v>0</v>
      </c>
      <c r="AD144">
        <f>IF(AND(AD7&lt;=$B$140,AD7&gt;$C$140),Heat_map!AD7,0)</f>
        <v>0</v>
      </c>
      <c r="AE144">
        <f>IF(AND(AE7&lt;=$B$140,AE7&gt;$C$140),Heat_map!AE7,0)</f>
        <v>0</v>
      </c>
      <c r="AF144">
        <f>IF(AND(AF7&lt;=$B$140,AF7&gt;$C$140),Heat_map!AF7,0)</f>
        <v>0</v>
      </c>
    </row>
    <row r="145" spans="1:32" x14ac:dyDescent="0.2">
      <c r="A145" s="29">
        <f t="shared" si="52"/>
        <v>37.5</v>
      </c>
      <c r="B145">
        <f>IF(AND(B8&lt;=$B$140,B8&gt;$C$140),Heat_map!B8,0)</f>
        <v>0</v>
      </c>
      <c r="C145">
        <f>IF(AND(C8&lt;=$B$140,C8&gt;$C$140),Heat_map!C8,0)</f>
        <v>0</v>
      </c>
      <c r="D145">
        <f>IF(AND(D8&lt;=$B$140,D8&gt;$C$140),Heat_map!D8,0)</f>
        <v>0</v>
      </c>
      <c r="E145">
        <f>IF(AND(E8&lt;=$B$140,E8&gt;$C$140),Heat_map!E8,0)</f>
        <v>0</v>
      </c>
      <c r="F145">
        <f>IF(AND(F8&lt;=$B$140,F8&gt;$C$140),Heat_map!F8,0)</f>
        <v>0</v>
      </c>
      <c r="G145">
        <f>IF(AND(G8&lt;=$B$140,G8&gt;$C$140),Heat_map!G8,0)</f>
        <v>0</v>
      </c>
      <c r="H145">
        <f>IF(AND(H8&lt;=$B$140,H8&gt;$C$140),Heat_map!H8,0)</f>
        <v>0</v>
      </c>
      <c r="I145">
        <f>IF(AND(I8&lt;=$B$140,I8&gt;$C$140),Heat_map!I8,0)</f>
        <v>0</v>
      </c>
      <c r="J145">
        <f>IF(AND(J8&lt;=$B$140,J8&gt;$C$140),Heat_map!J8,0)</f>
        <v>6333</v>
      </c>
      <c r="K145">
        <f>IF(AND(K8&lt;=$B$140,K8&gt;$C$140),Heat_map!K8,0)</f>
        <v>0</v>
      </c>
      <c r="L145">
        <f>IF(AND(L8&lt;=$B$140,L8&gt;$C$140),Heat_map!L8,0)</f>
        <v>0</v>
      </c>
      <c r="M145">
        <f>IF(AND(M8&lt;=$B$140,M8&gt;$C$140),Heat_map!M8,0)</f>
        <v>1686</v>
      </c>
      <c r="N145">
        <f>IF(AND(N8&lt;=$B$140,N8&gt;$C$140),Heat_map!N8,0)</f>
        <v>735</v>
      </c>
      <c r="O145">
        <f>IF(AND(O8&lt;=$B$140,O8&gt;$C$140),Heat_map!O8,0)</f>
        <v>326</v>
      </c>
      <c r="P145">
        <f>IF(AND(P8&lt;=$B$140,P8&gt;$C$140),Heat_map!P8,0)</f>
        <v>233</v>
      </c>
      <c r="Q145">
        <f>IF(AND(Q8&lt;=$B$140,Q8&gt;$C$140),Heat_map!Q8,0)</f>
        <v>122</v>
      </c>
      <c r="R145">
        <f>IF(AND(R8&lt;=$B$140,R8&gt;$C$140),Heat_map!R8,0)</f>
        <v>0</v>
      </c>
      <c r="S145">
        <f>IF(AND(S8&lt;=$B$140,S8&gt;$C$140),Heat_map!S8,0)</f>
        <v>0</v>
      </c>
      <c r="T145">
        <f>IF(AND(T8&lt;=$B$140,T8&gt;$C$140),Heat_map!T8,0)</f>
        <v>0</v>
      </c>
      <c r="U145">
        <f>IF(AND(U8&lt;=$B$140,U8&gt;$C$140),Heat_map!U8,0)</f>
        <v>0</v>
      </c>
      <c r="V145">
        <f>IF(AND(V8&lt;=$B$140,V8&gt;$C$140),Heat_map!V8,0)</f>
        <v>0</v>
      </c>
      <c r="W145">
        <f>IF(AND(W8&lt;=$B$140,W8&gt;$C$140),Heat_map!W8,0)</f>
        <v>0</v>
      </c>
      <c r="X145">
        <f>IF(AND(X8&lt;=$B$140,X8&gt;$C$140),Heat_map!X8,0)</f>
        <v>0</v>
      </c>
      <c r="Y145">
        <f>IF(AND(Y8&lt;=$B$140,Y8&gt;$C$140),Heat_map!Y8,0)</f>
        <v>0</v>
      </c>
      <c r="Z145">
        <f>IF(AND(Z8&lt;=$B$140,Z8&gt;$C$140),Heat_map!Z8,0)</f>
        <v>0</v>
      </c>
      <c r="AA145">
        <f>IF(AND(AA8&lt;=$B$140,AA8&gt;$C$140),Heat_map!AA8,0)</f>
        <v>0</v>
      </c>
      <c r="AB145">
        <f>IF(AND(AB8&lt;=$B$140,AB8&gt;$C$140),Heat_map!AB8,0)</f>
        <v>0</v>
      </c>
      <c r="AC145">
        <f>IF(AND(AC8&lt;=$B$140,AC8&gt;$C$140),Heat_map!AC8,0)</f>
        <v>0</v>
      </c>
      <c r="AD145">
        <f>IF(AND(AD8&lt;=$B$140,AD8&gt;$C$140),Heat_map!AD8,0)</f>
        <v>0</v>
      </c>
      <c r="AE145">
        <f>IF(AND(AE8&lt;=$B$140,AE8&gt;$C$140),Heat_map!AE8,0)</f>
        <v>0</v>
      </c>
      <c r="AF145">
        <f>IF(AND(AF8&lt;=$B$140,AF8&gt;$C$140),Heat_map!AF8,0)</f>
        <v>0</v>
      </c>
    </row>
    <row r="146" spans="1:32" x14ac:dyDescent="0.2">
      <c r="A146" s="29">
        <f t="shared" si="52"/>
        <v>42.5</v>
      </c>
      <c r="B146">
        <f>IF(AND(B9&lt;=$B$140,B9&gt;$C$140),Heat_map!B9,0)</f>
        <v>0</v>
      </c>
      <c r="C146">
        <f>IF(AND(C9&lt;=$B$140,C9&gt;$C$140),Heat_map!C9,0)</f>
        <v>0</v>
      </c>
      <c r="D146">
        <f>IF(AND(D9&lt;=$B$140,D9&gt;$C$140),Heat_map!D9,0)</f>
        <v>0</v>
      </c>
      <c r="E146">
        <f>IF(AND(E9&lt;=$B$140,E9&gt;$C$140),Heat_map!E9,0)</f>
        <v>0</v>
      </c>
      <c r="F146">
        <f>IF(AND(F9&lt;=$B$140,F9&gt;$C$140),Heat_map!F9,0)</f>
        <v>0</v>
      </c>
      <c r="G146">
        <f>IF(AND(G9&lt;=$B$140,G9&gt;$C$140),Heat_map!G9,0)</f>
        <v>0</v>
      </c>
      <c r="H146">
        <f>IF(AND(H9&lt;=$B$140,H9&gt;$C$140),Heat_map!H9,0)</f>
        <v>0</v>
      </c>
      <c r="I146">
        <f>IF(AND(I9&lt;=$B$140,I9&gt;$C$140),Heat_map!I9,0)</f>
        <v>0</v>
      </c>
      <c r="J146">
        <f>IF(AND(J9&lt;=$B$140,J9&gt;$C$140),Heat_map!J9,0)</f>
        <v>5017</v>
      </c>
      <c r="K146">
        <f>IF(AND(K9&lt;=$B$140,K9&gt;$C$140),Heat_map!K9,0)</f>
        <v>4498</v>
      </c>
      <c r="L146">
        <f>IF(AND(L9&lt;=$B$140,L9&gt;$C$140),Heat_map!L9,0)</f>
        <v>3415</v>
      </c>
      <c r="M146">
        <f>IF(AND(M9&lt;=$B$140,M9&gt;$C$140),Heat_map!M9,0)</f>
        <v>2853</v>
      </c>
      <c r="N146">
        <f>IF(AND(N9&lt;=$B$140,N9&gt;$C$140),Heat_map!N9,0)</f>
        <v>1733</v>
      </c>
      <c r="O146">
        <f>IF(AND(O9&lt;=$B$140,O9&gt;$C$140),Heat_map!O9,0)</f>
        <v>802</v>
      </c>
      <c r="P146">
        <f>IF(AND(P9&lt;=$B$140,P9&gt;$C$140),Heat_map!P9,0)</f>
        <v>581</v>
      </c>
      <c r="Q146">
        <f>IF(AND(Q9&lt;=$B$140,Q9&gt;$C$140),Heat_map!Q9,0)</f>
        <v>0</v>
      </c>
      <c r="R146">
        <f>IF(AND(R9&lt;=$B$140,R9&gt;$C$140),Heat_map!R9,0)</f>
        <v>0</v>
      </c>
      <c r="S146">
        <f>IF(AND(S9&lt;=$B$140,S9&gt;$C$140),Heat_map!S9,0)</f>
        <v>0</v>
      </c>
      <c r="T146">
        <f>IF(AND(T9&lt;=$B$140,T9&gt;$C$140),Heat_map!T9,0)</f>
        <v>0</v>
      </c>
      <c r="U146">
        <f>IF(AND(U9&lt;=$B$140,U9&gt;$C$140),Heat_map!U9,0)</f>
        <v>0</v>
      </c>
      <c r="V146">
        <f>IF(AND(V9&lt;=$B$140,V9&gt;$C$140),Heat_map!V9,0)</f>
        <v>0</v>
      </c>
      <c r="W146">
        <f>IF(AND(W9&lt;=$B$140,W9&gt;$C$140),Heat_map!W9,0)</f>
        <v>0</v>
      </c>
      <c r="X146">
        <f>IF(AND(X9&lt;=$B$140,X9&gt;$C$140),Heat_map!X9,0)</f>
        <v>0</v>
      </c>
      <c r="Y146">
        <f>IF(AND(Y9&lt;=$B$140,Y9&gt;$C$140),Heat_map!Y9,0)</f>
        <v>0</v>
      </c>
      <c r="Z146">
        <f>IF(AND(Z9&lt;=$B$140,Z9&gt;$C$140),Heat_map!Z9,0)</f>
        <v>0</v>
      </c>
      <c r="AA146">
        <f>IF(AND(AA9&lt;=$B$140,AA9&gt;$C$140),Heat_map!AA9,0)</f>
        <v>0</v>
      </c>
      <c r="AB146">
        <f>IF(AND(AB9&lt;=$B$140,AB9&gt;$C$140),Heat_map!AB9,0)</f>
        <v>0</v>
      </c>
      <c r="AC146">
        <f>IF(AND(AC9&lt;=$B$140,AC9&gt;$C$140),Heat_map!AC9,0)</f>
        <v>0</v>
      </c>
      <c r="AD146">
        <f>IF(AND(AD9&lt;=$B$140,AD9&gt;$C$140),Heat_map!AD9,0)</f>
        <v>0</v>
      </c>
      <c r="AE146">
        <f>IF(AND(AE9&lt;=$B$140,AE9&gt;$C$140),Heat_map!AE9,0)</f>
        <v>0</v>
      </c>
      <c r="AF146">
        <f>IF(AND(AF9&lt;=$B$140,AF9&gt;$C$140),Heat_map!AF9,0)</f>
        <v>0</v>
      </c>
    </row>
    <row r="147" spans="1:32" x14ac:dyDescent="0.2">
      <c r="A147" s="29">
        <f t="shared" si="52"/>
        <v>47.5</v>
      </c>
      <c r="B147">
        <f>IF(AND(B10&lt;=$B$140,B10&gt;$C$140),Heat_map!B10,0)</f>
        <v>0</v>
      </c>
      <c r="C147">
        <f>IF(AND(C10&lt;=$B$140,C10&gt;$C$140),Heat_map!C10,0)</f>
        <v>0</v>
      </c>
      <c r="D147">
        <f>IF(AND(D10&lt;=$B$140,D10&gt;$C$140),Heat_map!D10,0)</f>
        <v>0</v>
      </c>
      <c r="E147">
        <f>IF(AND(E10&lt;=$B$140,E10&gt;$C$140),Heat_map!E10,0)</f>
        <v>0</v>
      </c>
      <c r="F147">
        <f>IF(AND(F10&lt;=$B$140,F10&gt;$C$140),Heat_map!F10,0)</f>
        <v>0</v>
      </c>
      <c r="G147">
        <f>IF(AND(G10&lt;=$B$140,G10&gt;$C$140),Heat_map!G10,0)</f>
        <v>0</v>
      </c>
      <c r="H147">
        <f>IF(AND(H10&lt;=$B$140,H10&gt;$C$140),Heat_map!H10,0)</f>
        <v>0</v>
      </c>
      <c r="I147">
        <f>IF(AND(I10&lt;=$B$140,I10&gt;$C$140),Heat_map!I10,0)</f>
        <v>0</v>
      </c>
      <c r="J147">
        <f>IF(AND(J10&lt;=$B$140,J10&gt;$C$140),Heat_map!J10,0)</f>
        <v>0</v>
      </c>
      <c r="K147">
        <f>IF(AND(K10&lt;=$B$140,K10&gt;$C$140),Heat_map!K10,0)</f>
        <v>3405</v>
      </c>
      <c r="L147">
        <f>IF(AND(L10&lt;=$B$140,L10&gt;$C$140),Heat_map!L10,0)</f>
        <v>2667</v>
      </c>
      <c r="M147">
        <f>IF(AND(M10&lt;=$B$140,M10&gt;$C$140),Heat_map!M10,0)</f>
        <v>2696</v>
      </c>
      <c r="N147">
        <f>IF(AND(N10&lt;=$B$140,N10&gt;$C$140),Heat_map!N10,0)</f>
        <v>2111</v>
      </c>
      <c r="O147">
        <f>IF(AND(O10&lt;=$B$140,O10&gt;$C$140),Heat_map!O10,0)</f>
        <v>1047</v>
      </c>
      <c r="P147">
        <f>IF(AND(P10&lt;=$B$140,P10&gt;$C$140),Heat_map!P10,0)</f>
        <v>850</v>
      </c>
      <c r="Q147">
        <f>IF(AND(Q10&lt;=$B$140,Q10&gt;$C$140),Heat_map!Q10,0)</f>
        <v>0</v>
      </c>
      <c r="R147">
        <f>IF(AND(R10&lt;=$B$140,R10&gt;$C$140),Heat_map!R10,0)</f>
        <v>0</v>
      </c>
      <c r="S147">
        <f>IF(AND(S10&lt;=$B$140,S10&gt;$C$140),Heat_map!S10,0)</f>
        <v>0</v>
      </c>
      <c r="T147">
        <f>IF(AND(T10&lt;=$B$140,T10&gt;$C$140),Heat_map!T10,0)</f>
        <v>0</v>
      </c>
      <c r="U147">
        <f>IF(AND(U10&lt;=$B$140,U10&gt;$C$140),Heat_map!U10,0)</f>
        <v>0</v>
      </c>
      <c r="V147">
        <f>IF(AND(V10&lt;=$B$140,V10&gt;$C$140),Heat_map!V10,0)</f>
        <v>0</v>
      </c>
      <c r="W147">
        <f>IF(AND(W10&lt;=$B$140,W10&gt;$C$140),Heat_map!W10,0)</f>
        <v>0</v>
      </c>
      <c r="X147">
        <f>IF(AND(X10&lt;=$B$140,X10&gt;$C$140),Heat_map!X10,0)</f>
        <v>0</v>
      </c>
      <c r="Y147">
        <f>IF(AND(Y10&lt;=$B$140,Y10&gt;$C$140),Heat_map!Y10,0)</f>
        <v>0</v>
      </c>
      <c r="Z147">
        <f>IF(AND(Z10&lt;=$B$140,Z10&gt;$C$140),Heat_map!Z10,0)</f>
        <v>0</v>
      </c>
      <c r="AA147">
        <f>IF(AND(AA10&lt;=$B$140,AA10&gt;$C$140),Heat_map!AA10,0)</f>
        <v>0</v>
      </c>
      <c r="AB147">
        <f>IF(AND(AB10&lt;=$B$140,AB10&gt;$C$140),Heat_map!AB10,0)</f>
        <v>0</v>
      </c>
      <c r="AC147">
        <f>IF(AND(AC10&lt;=$B$140,AC10&gt;$C$140),Heat_map!AC10,0)</f>
        <v>0</v>
      </c>
      <c r="AD147">
        <f>IF(AND(AD10&lt;=$B$140,AD10&gt;$C$140),Heat_map!AD10,0)</f>
        <v>0</v>
      </c>
      <c r="AE147">
        <f>IF(AND(AE10&lt;=$B$140,AE10&gt;$C$140),Heat_map!AE10,0)</f>
        <v>0</v>
      </c>
      <c r="AF147">
        <f>IF(AND(AF10&lt;=$B$140,AF10&gt;$C$140),Heat_map!AF10,0)</f>
        <v>0</v>
      </c>
    </row>
    <row r="148" spans="1:32" x14ac:dyDescent="0.2">
      <c r="A148" s="29">
        <f t="shared" si="52"/>
        <v>52.5</v>
      </c>
      <c r="B148">
        <f>IF(AND(B11&lt;=$B$140,B11&gt;$C$140),Heat_map!B11,0)</f>
        <v>0</v>
      </c>
      <c r="C148">
        <f>IF(AND(C11&lt;=$B$140,C11&gt;$C$140),Heat_map!C11,0)</f>
        <v>0</v>
      </c>
      <c r="D148">
        <f>IF(AND(D11&lt;=$B$140,D11&gt;$C$140),Heat_map!D11,0)</f>
        <v>0</v>
      </c>
      <c r="E148">
        <f>IF(AND(E11&lt;=$B$140,E11&gt;$C$140),Heat_map!E11,0)</f>
        <v>0</v>
      </c>
      <c r="F148">
        <f>IF(AND(F11&lt;=$B$140,F11&gt;$C$140),Heat_map!F11,0)</f>
        <v>0</v>
      </c>
      <c r="G148">
        <f>IF(AND(G11&lt;=$B$140,G11&gt;$C$140),Heat_map!G11,0)</f>
        <v>0</v>
      </c>
      <c r="H148">
        <f>IF(AND(H11&lt;=$B$140,H11&gt;$C$140),Heat_map!H11,0)</f>
        <v>0</v>
      </c>
      <c r="I148">
        <f>IF(AND(I11&lt;=$B$140,I11&gt;$C$140),Heat_map!I11,0)</f>
        <v>0</v>
      </c>
      <c r="J148">
        <f>IF(AND(J11&lt;=$B$140,J11&gt;$C$140),Heat_map!J11,0)</f>
        <v>0</v>
      </c>
      <c r="K148">
        <f>IF(AND(K11&lt;=$B$140,K11&gt;$C$140),Heat_map!K11,0)</f>
        <v>0</v>
      </c>
      <c r="L148">
        <f>IF(AND(L11&lt;=$B$140,L11&gt;$C$140),Heat_map!L11,0)</f>
        <v>2376</v>
      </c>
      <c r="M148">
        <f>IF(AND(M11&lt;=$B$140,M11&gt;$C$140),Heat_map!M11,0)</f>
        <v>2328</v>
      </c>
      <c r="N148">
        <f>IF(AND(N11&lt;=$B$140,N11&gt;$C$140),Heat_map!N11,0)</f>
        <v>2099</v>
      </c>
      <c r="O148">
        <f>IF(AND(O11&lt;=$B$140,O11&gt;$C$140),Heat_map!O11,0)</f>
        <v>0</v>
      </c>
      <c r="P148">
        <f>IF(AND(P11&lt;=$B$140,P11&gt;$C$140),Heat_map!P11,0)</f>
        <v>0</v>
      </c>
      <c r="Q148">
        <f>IF(AND(Q11&lt;=$B$140,Q11&gt;$C$140),Heat_map!Q11,0)</f>
        <v>0</v>
      </c>
      <c r="R148">
        <f>IF(AND(R11&lt;=$B$140,R11&gt;$C$140),Heat_map!R11,0)</f>
        <v>0</v>
      </c>
      <c r="S148">
        <f>IF(AND(S11&lt;=$B$140,S11&gt;$C$140),Heat_map!S11,0)</f>
        <v>0</v>
      </c>
      <c r="T148">
        <f>IF(AND(T11&lt;=$B$140,T11&gt;$C$140),Heat_map!T11,0)</f>
        <v>0</v>
      </c>
      <c r="U148">
        <f>IF(AND(U11&lt;=$B$140,U11&gt;$C$140),Heat_map!U11,0)</f>
        <v>0</v>
      </c>
      <c r="V148">
        <f>IF(AND(V11&lt;=$B$140,V11&gt;$C$140),Heat_map!V11,0)</f>
        <v>0</v>
      </c>
      <c r="W148">
        <f>IF(AND(W11&lt;=$B$140,W11&gt;$C$140),Heat_map!W11,0)</f>
        <v>0</v>
      </c>
      <c r="X148">
        <f>IF(AND(X11&lt;=$B$140,X11&gt;$C$140),Heat_map!X11,0)</f>
        <v>0</v>
      </c>
      <c r="Y148">
        <f>IF(AND(Y11&lt;=$B$140,Y11&gt;$C$140),Heat_map!Y11,0)</f>
        <v>0</v>
      </c>
      <c r="Z148">
        <f>IF(AND(Z11&lt;=$B$140,Z11&gt;$C$140),Heat_map!Z11,0)</f>
        <v>0</v>
      </c>
      <c r="AA148">
        <f>IF(AND(AA11&lt;=$B$140,AA11&gt;$C$140),Heat_map!AA11,0)</f>
        <v>0</v>
      </c>
      <c r="AB148">
        <f>IF(AND(AB11&lt;=$B$140,AB11&gt;$C$140),Heat_map!AB11,0)</f>
        <v>0</v>
      </c>
      <c r="AC148">
        <f>IF(AND(AC11&lt;=$B$140,AC11&gt;$C$140),Heat_map!AC11,0)</f>
        <v>0</v>
      </c>
      <c r="AD148">
        <f>IF(AND(AD11&lt;=$B$140,AD11&gt;$C$140),Heat_map!AD11,0)</f>
        <v>0</v>
      </c>
      <c r="AE148">
        <f>IF(AND(AE11&lt;=$B$140,AE11&gt;$C$140),Heat_map!AE11,0)</f>
        <v>0</v>
      </c>
      <c r="AF148">
        <f>IF(AND(AF11&lt;=$B$140,AF11&gt;$C$140),Heat_map!AF11,0)</f>
        <v>0</v>
      </c>
    </row>
    <row r="149" spans="1:32" x14ac:dyDescent="0.2">
      <c r="A149" s="29">
        <f t="shared" si="52"/>
        <v>57.5</v>
      </c>
      <c r="B149">
        <f>IF(AND(B12&lt;=$B$140,B12&gt;$C$140),Heat_map!B12,0)</f>
        <v>0</v>
      </c>
      <c r="C149">
        <f>IF(AND(C12&lt;=$B$140,C12&gt;$C$140),Heat_map!C12,0)</f>
        <v>0</v>
      </c>
      <c r="D149">
        <f>IF(AND(D12&lt;=$B$140,D12&gt;$C$140),Heat_map!D12,0)</f>
        <v>0</v>
      </c>
      <c r="E149">
        <f>IF(AND(E12&lt;=$B$140,E12&gt;$C$140),Heat_map!E12,0)</f>
        <v>0</v>
      </c>
      <c r="F149">
        <f>IF(AND(F12&lt;=$B$140,F12&gt;$C$140),Heat_map!F12,0)</f>
        <v>0</v>
      </c>
      <c r="G149">
        <f>IF(AND(G12&lt;=$B$140,G12&gt;$C$140),Heat_map!G12,0)</f>
        <v>0</v>
      </c>
      <c r="H149">
        <f>IF(AND(H12&lt;=$B$140,H12&gt;$C$140),Heat_map!H12,0)</f>
        <v>0</v>
      </c>
      <c r="I149">
        <f>IF(AND(I12&lt;=$B$140,I12&gt;$C$140),Heat_map!I12,0)</f>
        <v>0</v>
      </c>
      <c r="J149">
        <f>IF(AND(J12&lt;=$B$140,J12&gt;$C$140),Heat_map!J12,0)</f>
        <v>0</v>
      </c>
      <c r="K149">
        <f>IF(AND(K12&lt;=$B$140,K12&gt;$C$140),Heat_map!K12,0)</f>
        <v>0</v>
      </c>
      <c r="L149">
        <f>IF(AND(L12&lt;=$B$140,L12&gt;$C$140),Heat_map!L12,0)</f>
        <v>0</v>
      </c>
      <c r="M149">
        <f>IF(AND(M12&lt;=$B$140,M12&gt;$C$140),Heat_map!M12,0)</f>
        <v>0</v>
      </c>
      <c r="N149">
        <f>IF(AND(N12&lt;=$B$140,N12&gt;$C$140),Heat_map!N12,0)</f>
        <v>0</v>
      </c>
      <c r="O149">
        <f>IF(AND(O12&lt;=$B$140,O12&gt;$C$140),Heat_map!O12,0)</f>
        <v>0</v>
      </c>
      <c r="P149">
        <f>IF(AND(P12&lt;=$B$140,P12&gt;$C$140),Heat_map!P12,0)</f>
        <v>0</v>
      </c>
      <c r="Q149">
        <f>IF(AND(Q12&lt;=$B$140,Q12&gt;$C$140),Heat_map!Q12,0)</f>
        <v>0</v>
      </c>
      <c r="R149">
        <f>IF(AND(R12&lt;=$B$140,R12&gt;$C$140),Heat_map!R12,0)</f>
        <v>0</v>
      </c>
      <c r="S149">
        <f>IF(AND(S12&lt;=$B$140,S12&gt;$C$140),Heat_map!S12,0)</f>
        <v>0</v>
      </c>
      <c r="T149">
        <f>IF(AND(T12&lt;=$B$140,T12&gt;$C$140),Heat_map!T12,0)</f>
        <v>0</v>
      </c>
      <c r="U149">
        <f>IF(AND(U12&lt;=$B$140,U12&gt;$C$140),Heat_map!U12,0)</f>
        <v>0</v>
      </c>
      <c r="V149">
        <f>IF(AND(V12&lt;=$B$140,V12&gt;$C$140),Heat_map!V12,0)</f>
        <v>0</v>
      </c>
      <c r="W149">
        <f>IF(AND(W12&lt;=$B$140,W12&gt;$C$140),Heat_map!W12,0)</f>
        <v>0</v>
      </c>
      <c r="X149">
        <f>IF(AND(X12&lt;=$B$140,X12&gt;$C$140),Heat_map!X12,0)</f>
        <v>0</v>
      </c>
      <c r="Y149">
        <f>IF(AND(Y12&lt;=$B$140,Y12&gt;$C$140),Heat_map!Y12,0)</f>
        <v>0</v>
      </c>
      <c r="Z149">
        <f>IF(AND(Z12&lt;=$B$140,Z12&gt;$C$140),Heat_map!Z12,0)</f>
        <v>0</v>
      </c>
      <c r="AA149">
        <f>IF(AND(AA12&lt;=$B$140,AA12&gt;$C$140),Heat_map!AA12,0)</f>
        <v>0</v>
      </c>
      <c r="AB149">
        <f>IF(AND(AB12&lt;=$B$140,AB12&gt;$C$140),Heat_map!AB12,0)</f>
        <v>0</v>
      </c>
      <c r="AC149">
        <f>IF(AND(AC12&lt;=$B$140,AC12&gt;$C$140),Heat_map!AC12,0)</f>
        <v>0</v>
      </c>
      <c r="AD149">
        <f>IF(AND(AD12&lt;=$B$140,AD12&gt;$C$140),Heat_map!AD12,0)</f>
        <v>0</v>
      </c>
      <c r="AE149">
        <f>IF(AND(AE12&lt;=$B$140,AE12&gt;$C$140),Heat_map!AE12,0)</f>
        <v>0</v>
      </c>
      <c r="AF149">
        <f>IF(AND(AF12&lt;=$B$140,AF12&gt;$C$140),Heat_map!AF12,0)</f>
        <v>0</v>
      </c>
    </row>
    <row r="150" spans="1:32" x14ac:dyDescent="0.2">
      <c r="A150" s="29">
        <f t="shared" si="52"/>
        <v>62.5</v>
      </c>
      <c r="B150">
        <f>IF(AND(B13&lt;=$B$140,B13&gt;$C$140),Heat_map!B13,0)</f>
        <v>0</v>
      </c>
      <c r="C150">
        <f>IF(AND(C13&lt;=$B$140,C13&gt;$C$140),Heat_map!C13,0)</f>
        <v>0</v>
      </c>
      <c r="D150">
        <f>IF(AND(D13&lt;=$B$140,D13&gt;$C$140),Heat_map!D13,0)</f>
        <v>0</v>
      </c>
      <c r="E150">
        <f>IF(AND(E13&lt;=$B$140,E13&gt;$C$140),Heat_map!E13,0)</f>
        <v>0</v>
      </c>
      <c r="F150">
        <f>IF(AND(F13&lt;=$B$140,F13&gt;$C$140),Heat_map!F13,0)</f>
        <v>0</v>
      </c>
      <c r="G150">
        <f>IF(AND(G13&lt;=$B$140,G13&gt;$C$140),Heat_map!G13,0)</f>
        <v>0</v>
      </c>
      <c r="H150">
        <f>IF(AND(H13&lt;=$B$140,H13&gt;$C$140),Heat_map!H13,0)</f>
        <v>0</v>
      </c>
      <c r="I150">
        <f>IF(AND(I13&lt;=$B$140,I13&gt;$C$140),Heat_map!I13,0)</f>
        <v>0</v>
      </c>
      <c r="J150">
        <f>IF(AND(J13&lt;=$B$140,J13&gt;$C$140),Heat_map!J13,0)</f>
        <v>0</v>
      </c>
      <c r="K150">
        <f>IF(AND(K13&lt;=$B$140,K13&gt;$C$140),Heat_map!K13,0)</f>
        <v>0</v>
      </c>
      <c r="L150">
        <f>IF(AND(L13&lt;=$B$140,L13&gt;$C$140),Heat_map!L13,0)</f>
        <v>0</v>
      </c>
      <c r="M150">
        <f>IF(AND(M13&lt;=$B$140,M13&gt;$C$140),Heat_map!M13,0)</f>
        <v>0</v>
      </c>
      <c r="N150">
        <f>IF(AND(N13&lt;=$B$140,N13&gt;$C$140),Heat_map!N13,0)</f>
        <v>0</v>
      </c>
      <c r="O150">
        <f>IF(AND(O13&lt;=$B$140,O13&gt;$C$140),Heat_map!O13,0)</f>
        <v>0</v>
      </c>
      <c r="P150">
        <f>IF(AND(P13&lt;=$B$140,P13&gt;$C$140),Heat_map!P13,0)</f>
        <v>0</v>
      </c>
      <c r="Q150">
        <f>IF(AND(Q13&lt;=$B$140,Q13&gt;$C$140),Heat_map!Q13,0)</f>
        <v>0</v>
      </c>
      <c r="R150">
        <f>IF(AND(R13&lt;=$B$140,R13&gt;$C$140),Heat_map!R13,0)</f>
        <v>0</v>
      </c>
      <c r="S150">
        <f>IF(AND(S13&lt;=$B$140,S13&gt;$C$140),Heat_map!S13,0)</f>
        <v>0</v>
      </c>
      <c r="T150">
        <f>IF(AND(T13&lt;=$B$140,T13&gt;$C$140),Heat_map!T13,0)</f>
        <v>0</v>
      </c>
      <c r="U150">
        <f>IF(AND(U13&lt;=$B$140,U13&gt;$C$140),Heat_map!U13,0)</f>
        <v>0</v>
      </c>
      <c r="V150">
        <f>IF(AND(V13&lt;=$B$140,V13&gt;$C$140),Heat_map!V13,0)</f>
        <v>0</v>
      </c>
      <c r="W150">
        <f>IF(AND(W13&lt;=$B$140,W13&gt;$C$140),Heat_map!W13,0)</f>
        <v>0</v>
      </c>
      <c r="X150">
        <f>IF(AND(X13&lt;=$B$140,X13&gt;$C$140),Heat_map!X13,0)</f>
        <v>0</v>
      </c>
      <c r="Y150">
        <f>IF(AND(Y13&lt;=$B$140,Y13&gt;$C$140),Heat_map!Y13,0)</f>
        <v>0</v>
      </c>
      <c r="Z150">
        <f>IF(AND(Z13&lt;=$B$140,Z13&gt;$C$140),Heat_map!Z13,0)</f>
        <v>0</v>
      </c>
      <c r="AA150">
        <f>IF(AND(AA13&lt;=$B$140,AA13&gt;$C$140),Heat_map!AA13,0)</f>
        <v>0</v>
      </c>
      <c r="AB150">
        <f>IF(AND(AB13&lt;=$B$140,AB13&gt;$C$140),Heat_map!AB13,0)</f>
        <v>0</v>
      </c>
      <c r="AC150">
        <f>IF(AND(AC13&lt;=$B$140,AC13&gt;$C$140),Heat_map!AC13,0)</f>
        <v>0</v>
      </c>
      <c r="AD150">
        <f>IF(AND(AD13&lt;=$B$140,AD13&gt;$C$140),Heat_map!AD13,0)</f>
        <v>0</v>
      </c>
      <c r="AE150">
        <f>IF(AND(AE13&lt;=$B$140,AE13&gt;$C$140),Heat_map!AE13,0)</f>
        <v>0</v>
      </c>
      <c r="AF150">
        <f>IF(AND(AF13&lt;=$B$140,AF13&gt;$C$140),Heat_map!AF13,0)</f>
        <v>0</v>
      </c>
    </row>
    <row r="151" spans="1:32" x14ac:dyDescent="0.2">
      <c r="A151" s="29">
        <f t="shared" si="52"/>
        <v>65.5</v>
      </c>
      <c r="B151">
        <f>IF(AND(B14&lt;=$B$140,B14&gt;$C$140),Heat_map!B14,0)</f>
        <v>0</v>
      </c>
      <c r="C151">
        <f>IF(AND(C14&lt;=$B$140,C14&gt;$C$140),Heat_map!C14,0)</f>
        <v>0</v>
      </c>
      <c r="D151">
        <f>IF(AND(D14&lt;=$B$140,D14&gt;$C$140),Heat_map!D14,0)</f>
        <v>0</v>
      </c>
      <c r="E151">
        <f>IF(AND(E14&lt;=$B$140,E14&gt;$C$140),Heat_map!E14,0)</f>
        <v>0</v>
      </c>
      <c r="F151">
        <f>IF(AND(F14&lt;=$B$140,F14&gt;$C$140),Heat_map!F14,0)</f>
        <v>0</v>
      </c>
      <c r="G151">
        <f>IF(AND(G14&lt;=$B$140,G14&gt;$C$140),Heat_map!G14,0)</f>
        <v>0</v>
      </c>
      <c r="H151">
        <f>IF(AND(H14&lt;=$B$140,H14&gt;$C$140),Heat_map!H14,0)</f>
        <v>0</v>
      </c>
      <c r="I151">
        <f>IF(AND(I14&lt;=$B$140,I14&gt;$C$140),Heat_map!I14,0)</f>
        <v>0</v>
      </c>
      <c r="J151">
        <f>IF(AND(J14&lt;=$B$140,J14&gt;$C$140),Heat_map!J14,0)</f>
        <v>0</v>
      </c>
      <c r="K151">
        <f>IF(AND(K14&lt;=$B$140,K14&gt;$C$140),Heat_map!K14,0)</f>
        <v>0</v>
      </c>
      <c r="L151">
        <f>IF(AND(L14&lt;=$B$140,L14&gt;$C$140),Heat_map!L14,0)</f>
        <v>0</v>
      </c>
      <c r="M151">
        <f>IF(AND(M14&lt;=$B$140,M14&gt;$C$140),Heat_map!M14,0)</f>
        <v>0</v>
      </c>
      <c r="N151">
        <f>IF(AND(N14&lt;=$B$140,N14&gt;$C$140),Heat_map!N14,0)</f>
        <v>0</v>
      </c>
      <c r="O151">
        <f>IF(AND(O14&lt;=$B$140,O14&gt;$C$140),Heat_map!O14,0)</f>
        <v>0</v>
      </c>
      <c r="P151">
        <f>IF(AND(P14&lt;=$B$140,P14&gt;$C$140),Heat_map!P14,0)</f>
        <v>0</v>
      </c>
      <c r="Q151">
        <f>IF(AND(Q14&lt;=$B$140,Q14&gt;$C$140),Heat_map!Q14,0)</f>
        <v>0</v>
      </c>
      <c r="R151">
        <f>IF(AND(R14&lt;=$B$140,R14&gt;$C$140),Heat_map!R14,0)</f>
        <v>0</v>
      </c>
      <c r="S151">
        <f>IF(AND(S14&lt;=$B$140,S14&gt;$C$140),Heat_map!S14,0)</f>
        <v>0</v>
      </c>
      <c r="T151">
        <f>IF(AND(T14&lt;=$B$140,T14&gt;$C$140),Heat_map!T14,0)</f>
        <v>0</v>
      </c>
      <c r="U151">
        <f>IF(AND(U14&lt;=$B$140,U14&gt;$C$140),Heat_map!U14,0)</f>
        <v>0</v>
      </c>
      <c r="V151">
        <f>IF(AND(V14&lt;=$B$140,V14&gt;$C$140),Heat_map!V14,0)</f>
        <v>0</v>
      </c>
      <c r="W151">
        <f>IF(AND(W14&lt;=$B$140,W14&gt;$C$140),Heat_map!W14,0)</f>
        <v>0</v>
      </c>
      <c r="X151">
        <f>IF(AND(X14&lt;=$B$140,X14&gt;$C$140),Heat_map!X14,0)</f>
        <v>0</v>
      </c>
      <c r="Y151">
        <f>IF(AND(Y14&lt;=$B$140,Y14&gt;$C$140),Heat_map!Y14,0)</f>
        <v>0</v>
      </c>
      <c r="Z151">
        <f>IF(AND(Z14&lt;=$B$140,Z14&gt;$C$140),Heat_map!Z14,0)</f>
        <v>0</v>
      </c>
      <c r="AA151">
        <f>IF(AND(AA14&lt;=$B$140,AA14&gt;$C$140),Heat_map!AA14,0)</f>
        <v>0</v>
      </c>
      <c r="AB151">
        <f>IF(AND(AB14&lt;=$B$140,AB14&gt;$C$140),Heat_map!AB14,0)</f>
        <v>0</v>
      </c>
      <c r="AC151">
        <f>IF(AND(AC14&lt;=$B$140,AC14&gt;$C$140),Heat_map!AC14,0)</f>
        <v>0</v>
      </c>
      <c r="AD151">
        <f>IF(AND(AD14&lt;=$B$140,AD14&gt;$C$140),Heat_map!AD14,0)</f>
        <v>0</v>
      </c>
      <c r="AE151">
        <f>IF(AND(AE14&lt;=$B$140,AE14&gt;$C$140),Heat_map!AE14,0)</f>
        <v>0</v>
      </c>
      <c r="AF151">
        <f>IF(AND(AF14&lt;=$B$140,AF14&gt;$C$140),Heat_map!AF14,0)</f>
        <v>0</v>
      </c>
    </row>
    <row r="153" spans="1:32" x14ac:dyDescent="0.2">
      <c r="A153" s="29" t="s">
        <v>33</v>
      </c>
      <c r="B153" s="33">
        <v>-0.4</v>
      </c>
      <c r="C153" s="33">
        <v>-0.6</v>
      </c>
    </row>
    <row r="154" spans="1:32" s="29" customFormat="1" x14ac:dyDescent="0.2">
      <c r="A154" s="29" t="str">
        <f>A141</f>
        <v>Midpoint age / salary</v>
      </c>
      <c r="B154" s="29">
        <f t="shared" ref="B154:AF154" si="53">B141</f>
        <v>2500</v>
      </c>
      <c r="C154" s="29">
        <f t="shared" si="53"/>
        <v>7500</v>
      </c>
      <c r="D154" s="29">
        <f t="shared" si="53"/>
        <v>12500</v>
      </c>
      <c r="E154" s="29">
        <f t="shared" si="53"/>
        <v>17500</v>
      </c>
      <c r="F154" s="29">
        <f t="shared" si="53"/>
        <v>22500</v>
      </c>
      <c r="G154" s="29">
        <f t="shared" si="53"/>
        <v>27500</v>
      </c>
      <c r="H154" s="29">
        <f t="shared" si="53"/>
        <v>32500</v>
      </c>
      <c r="I154" s="29">
        <f t="shared" si="53"/>
        <v>37500</v>
      </c>
      <c r="J154" s="29">
        <f t="shared" si="53"/>
        <v>42500</v>
      </c>
      <c r="K154" s="29">
        <f t="shared" si="53"/>
        <v>47500</v>
      </c>
      <c r="L154" s="29">
        <f t="shared" si="53"/>
        <v>52500</v>
      </c>
      <c r="M154" s="29">
        <f t="shared" si="53"/>
        <v>57500</v>
      </c>
      <c r="N154" s="29">
        <f t="shared" si="53"/>
        <v>62500</v>
      </c>
      <c r="O154" s="29">
        <f t="shared" si="53"/>
        <v>67500</v>
      </c>
      <c r="P154" s="29">
        <f t="shared" si="53"/>
        <v>72500</v>
      </c>
      <c r="Q154" s="29">
        <f t="shared" si="53"/>
        <v>77500</v>
      </c>
      <c r="R154" s="29">
        <f t="shared" si="53"/>
        <v>82500</v>
      </c>
      <c r="S154" s="29">
        <f t="shared" si="53"/>
        <v>87500</v>
      </c>
      <c r="T154" s="29">
        <f t="shared" si="53"/>
        <v>92500</v>
      </c>
      <c r="U154" s="29">
        <f t="shared" si="53"/>
        <v>97500</v>
      </c>
      <c r="V154" s="29">
        <f t="shared" si="53"/>
        <v>102500</v>
      </c>
      <c r="W154" s="29">
        <f t="shared" si="53"/>
        <v>107500</v>
      </c>
      <c r="X154" s="29">
        <f t="shared" si="53"/>
        <v>112500</v>
      </c>
      <c r="Y154" s="29">
        <f t="shared" si="53"/>
        <v>117500</v>
      </c>
      <c r="Z154" s="29">
        <f t="shared" si="53"/>
        <v>122500</v>
      </c>
      <c r="AA154" s="29">
        <f t="shared" si="53"/>
        <v>127500</v>
      </c>
      <c r="AB154" s="29">
        <f t="shared" si="53"/>
        <v>132500</v>
      </c>
      <c r="AC154" s="29">
        <f t="shared" si="53"/>
        <v>137500</v>
      </c>
      <c r="AD154" s="29">
        <f t="shared" si="53"/>
        <v>142500</v>
      </c>
      <c r="AE154" s="29">
        <f t="shared" si="53"/>
        <v>147500</v>
      </c>
      <c r="AF154" s="29">
        <f t="shared" si="53"/>
        <v>200000</v>
      </c>
    </row>
    <row r="155" spans="1:32" x14ac:dyDescent="0.2">
      <c r="A155" s="29">
        <f>A142</f>
        <v>22.5</v>
      </c>
      <c r="B155">
        <f>IF(AND(B5&lt;=$B$153,B5&gt;$C$153),Heat_map!B5,0)</f>
        <v>0</v>
      </c>
      <c r="C155">
        <f>IF(AND(C5&lt;=$B$153,C5&gt;$C$153),Heat_map!C5,0)</f>
        <v>0</v>
      </c>
      <c r="D155">
        <f>IF(AND(D5&lt;=$B$153,D5&gt;$C$153),Heat_map!D5,0)</f>
        <v>0</v>
      </c>
      <c r="E155">
        <f>IF(AND(E5&lt;=$B$153,E5&gt;$C$153),Heat_map!E5,0)</f>
        <v>0</v>
      </c>
      <c r="F155">
        <f>IF(AND(F5&lt;=$B$153,F5&gt;$C$153),Heat_map!F5,0)</f>
        <v>0</v>
      </c>
      <c r="G155">
        <f>IF(AND(G5&lt;=$B$153,G5&gt;$C$153),Heat_map!G5,0)</f>
        <v>0</v>
      </c>
      <c r="H155">
        <f>IF(AND(H5&lt;=$B$153,H5&gt;$C$153),Heat_map!H5,0)</f>
        <v>0</v>
      </c>
      <c r="I155">
        <f>IF(AND(I5&lt;=$B$153,I5&gt;$C$153),Heat_map!I5,0)</f>
        <v>91</v>
      </c>
      <c r="J155">
        <f>IF(AND(J5&lt;=$B$153,J5&gt;$C$153),Heat_map!J5,0)</f>
        <v>20</v>
      </c>
      <c r="K155">
        <f>IF(AND(K5&lt;=$B$153,K5&gt;$C$153),Heat_map!K5,0)</f>
        <v>5</v>
      </c>
      <c r="L155">
        <f>IF(AND(L5&lt;=$B$153,L5&gt;$C$153),Heat_map!L5,0)</f>
        <v>0</v>
      </c>
      <c r="M155">
        <f>IF(AND(M5&lt;=$B$153,M5&gt;$C$153),Heat_map!M5,0)</f>
        <v>0</v>
      </c>
      <c r="N155">
        <f>IF(AND(N5&lt;=$B$153,N5&gt;$C$153),Heat_map!N5,0)</f>
        <v>0</v>
      </c>
      <c r="O155">
        <f>IF(AND(O5&lt;=$B$153,O5&gt;$C$153),Heat_map!O5,0)</f>
        <v>0</v>
      </c>
      <c r="P155">
        <f>IF(AND(P5&lt;=$B$153,P5&gt;$C$153),Heat_map!P5,0)</f>
        <v>0</v>
      </c>
      <c r="Q155">
        <f>IF(AND(Q5&lt;=$B$153,Q5&gt;$C$153),Heat_map!Q5,0)</f>
        <v>0</v>
      </c>
      <c r="R155">
        <f>IF(AND(R5&lt;=$B$153,R5&gt;$C$153),Heat_map!R5,0)</f>
        <v>0</v>
      </c>
      <c r="S155">
        <f>IF(AND(S5&lt;=$B$153,S5&gt;$C$153),Heat_map!S5,0)</f>
        <v>0</v>
      </c>
      <c r="T155">
        <f>IF(AND(T5&lt;=$B$153,T5&gt;$C$153),Heat_map!T5,0)</f>
        <v>0</v>
      </c>
      <c r="U155">
        <f>IF(AND(U5&lt;=$B$153,U5&gt;$C$153),Heat_map!U5,0)</f>
        <v>0</v>
      </c>
      <c r="V155">
        <f>IF(AND(V5&lt;=$B$153,V5&gt;$C$153),Heat_map!V5,0)</f>
        <v>0</v>
      </c>
      <c r="W155">
        <f>IF(AND(W5&lt;=$B$153,W5&gt;$C$153),Heat_map!W5,0)</f>
        <v>0</v>
      </c>
      <c r="X155">
        <f>IF(AND(X5&lt;=$B$153,X5&gt;$C$153),Heat_map!X5,0)</f>
        <v>0</v>
      </c>
      <c r="Y155">
        <f>IF(AND(Y5&lt;=$B$153,Y5&gt;$C$153),Heat_map!Y5,0)</f>
        <v>0</v>
      </c>
      <c r="Z155">
        <f>IF(AND(Z5&lt;=$B$153,Z5&gt;$C$153),Heat_map!Z5,0)</f>
        <v>0</v>
      </c>
      <c r="AA155">
        <f>IF(AND(AA5&lt;=$B$153,AA5&gt;$C$153),Heat_map!AA5,0)</f>
        <v>0</v>
      </c>
      <c r="AB155">
        <f>IF(AND(AB5&lt;=$B$153,AB5&gt;$C$153),Heat_map!AB5,0)</f>
        <v>0</v>
      </c>
      <c r="AC155">
        <f>IF(AND(AC5&lt;=$B$153,AC5&gt;$C$153),Heat_map!AC5,0)</f>
        <v>0</v>
      </c>
      <c r="AD155">
        <f>IF(AND(AD5&lt;=$B$153,AD5&gt;$C$153),Heat_map!AD5,0)</f>
        <v>0</v>
      </c>
      <c r="AE155">
        <f>IF(AND(AE5&lt;=$B$153,AE5&gt;$C$153),Heat_map!AE5,0)</f>
        <v>0</v>
      </c>
      <c r="AF155">
        <f>IF(AND(AF5&lt;=$B$153,AF5&gt;$C$153),Heat_map!AF5,0)</f>
        <v>0</v>
      </c>
    </row>
    <row r="156" spans="1:32" x14ac:dyDescent="0.2">
      <c r="A156" s="29">
        <f t="shared" ref="A156:A164" si="54">A143</f>
        <v>27.5</v>
      </c>
      <c r="B156">
        <f>IF(AND(B6&lt;=$B$153,B6&gt;$C$153),Heat_map!B6,0)</f>
        <v>0</v>
      </c>
      <c r="C156">
        <f>IF(AND(C6&lt;=$B$153,C6&gt;$C$153),Heat_map!C6,0)</f>
        <v>0</v>
      </c>
      <c r="D156">
        <f>IF(AND(D6&lt;=$B$153,D6&gt;$C$153),Heat_map!D6,0)</f>
        <v>0</v>
      </c>
      <c r="E156">
        <f>IF(AND(E6&lt;=$B$153,E6&gt;$C$153),Heat_map!E6,0)</f>
        <v>0</v>
      </c>
      <c r="F156">
        <f>IF(AND(F6&lt;=$B$153,F6&gt;$C$153),Heat_map!F6,0)</f>
        <v>0</v>
      </c>
      <c r="G156">
        <f>IF(AND(G6&lt;=$B$153,G6&gt;$C$153),Heat_map!G6,0)</f>
        <v>0</v>
      </c>
      <c r="H156">
        <f>IF(AND(H6&lt;=$B$153,H6&gt;$C$153),Heat_map!H6,0)</f>
        <v>0</v>
      </c>
      <c r="I156">
        <f>IF(AND(I6&lt;=$B$153,I6&gt;$C$153),Heat_map!I6,0)</f>
        <v>0</v>
      </c>
      <c r="J156">
        <f>IF(AND(J6&lt;=$B$153,J6&gt;$C$153),Heat_map!J6,0)</f>
        <v>658</v>
      </c>
      <c r="K156">
        <f>IF(AND(K6&lt;=$B$153,K6&gt;$C$153),Heat_map!K6,0)</f>
        <v>247</v>
      </c>
      <c r="L156">
        <f>IF(AND(L6&lt;=$B$153,L6&gt;$C$153),Heat_map!L6,0)</f>
        <v>64</v>
      </c>
      <c r="M156">
        <f>IF(AND(M6&lt;=$B$153,M6&gt;$C$153),Heat_map!M6,0)</f>
        <v>31</v>
      </c>
      <c r="N156">
        <f>IF(AND(N6&lt;=$B$153,N6&gt;$C$153),Heat_map!N6,0)</f>
        <v>0</v>
      </c>
      <c r="O156">
        <f>IF(AND(O6&lt;=$B$153,O6&gt;$C$153),Heat_map!O6,0)</f>
        <v>0</v>
      </c>
      <c r="P156">
        <f>IF(AND(P6&lt;=$B$153,P6&gt;$C$153),Heat_map!P6,0)</f>
        <v>0</v>
      </c>
      <c r="Q156">
        <f>IF(AND(Q6&lt;=$B$153,Q6&gt;$C$153),Heat_map!Q6,0)</f>
        <v>0</v>
      </c>
      <c r="R156">
        <f>IF(AND(R6&lt;=$B$153,R6&gt;$C$153),Heat_map!R6,0)</f>
        <v>0</v>
      </c>
      <c r="S156">
        <f>IF(AND(S6&lt;=$B$153,S6&gt;$C$153),Heat_map!S6,0)</f>
        <v>0</v>
      </c>
      <c r="T156">
        <f>IF(AND(T6&lt;=$B$153,T6&gt;$C$153),Heat_map!T6,0)</f>
        <v>0</v>
      </c>
      <c r="U156">
        <f>IF(AND(U6&lt;=$B$153,U6&gt;$C$153),Heat_map!U6,0)</f>
        <v>0</v>
      </c>
      <c r="V156">
        <f>IF(AND(V6&lt;=$B$153,V6&gt;$C$153),Heat_map!V6,0)</f>
        <v>0</v>
      </c>
      <c r="W156">
        <f>IF(AND(W6&lt;=$B$153,W6&gt;$C$153),Heat_map!W6,0)</f>
        <v>0</v>
      </c>
      <c r="X156">
        <f>IF(AND(X6&lt;=$B$153,X6&gt;$C$153),Heat_map!X6,0)</f>
        <v>0</v>
      </c>
      <c r="Y156">
        <f>IF(AND(Y6&lt;=$B$153,Y6&gt;$C$153),Heat_map!Y6,0)</f>
        <v>0</v>
      </c>
      <c r="Z156">
        <f>IF(AND(Z6&lt;=$B$153,Z6&gt;$C$153),Heat_map!Z6,0)</f>
        <v>0</v>
      </c>
      <c r="AA156">
        <f>IF(AND(AA6&lt;=$B$153,AA6&gt;$C$153),Heat_map!AA6,0)</f>
        <v>0</v>
      </c>
      <c r="AB156">
        <f>IF(AND(AB6&lt;=$B$153,AB6&gt;$C$153),Heat_map!AB6,0)</f>
        <v>0</v>
      </c>
      <c r="AC156">
        <f>IF(AND(AC6&lt;=$B$153,AC6&gt;$C$153),Heat_map!AC6,0)</f>
        <v>0</v>
      </c>
      <c r="AD156">
        <f>IF(AND(AD6&lt;=$B$153,AD6&gt;$C$153),Heat_map!AD6,0)</f>
        <v>0</v>
      </c>
      <c r="AE156">
        <f>IF(AND(AE6&lt;=$B$153,AE6&gt;$C$153),Heat_map!AE6,0)</f>
        <v>0</v>
      </c>
      <c r="AF156">
        <f>IF(AND(AF6&lt;=$B$153,AF6&gt;$C$153),Heat_map!AF6,0)</f>
        <v>0</v>
      </c>
    </row>
    <row r="157" spans="1:32" x14ac:dyDescent="0.2">
      <c r="A157" s="29">
        <f t="shared" si="54"/>
        <v>32.5</v>
      </c>
      <c r="B157">
        <f>IF(AND(B7&lt;=$B$153,B7&gt;$C$153),Heat_map!B7,0)</f>
        <v>0</v>
      </c>
      <c r="C157">
        <f>IF(AND(C7&lt;=$B$153,C7&gt;$C$153),Heat_map!C7,0)</f>
        <v>0</v>
      </c>
      <c r="D157">
        <f>IF(AND(D7&lt;=$B$153,D7&gt;$C$153),Heat_map!D7,0)</f>
        <v>0</v>
      </c>
      <c r="E157">
        <f>IF(AND(E7&lt;=$B$153,E7&gt;$C$153),Heat_map!E7,0)</f>
        <v>0</v>
      </c>
      <c r="F157">
        <f>IF(AND(F7&lt;=$B$153,F7&gt;$C$153),Heat_map!F7,0)</f>
        <v>0</v>
      </c>
      <c r="G157">
        <f>IF(AND(G7&lt;=$B$153,G7&gt;$C$153),Heat_map!G7,0)</f>
        <v>0</v>
      </c>
      <c r="H157">
        <f>IF(AND(H7&lt;=$B$153,H7&gt;$C$153),Heat_map!H7,0)</f>
        <v>0</v>
      </c>
      <c r="I157">
        <f>IF(AND(I7&lt;=$B$153,I7&gt;$C$153),Heat_map!I7,0)</f>
        <v>0</v>
      </c>
      <c r="J157">
        <f>IF(AND(J7&lt;=$B$153,J7&gt;$C$153),Heat_map!J7,0)</f>
        <v>4283</v>
      </c>
      <c r="K157">
        <f>IF(AND(K7&lt;=$B$153,K7&gt;$C$153),Heat_map!K7,0)</f>
        <v>2446</v>
      </c>
      <c r="L157">
        <f>IF(AND(L7&lt;=$B$153,L7&gt;$C$153),Heat_map!L7,0)</f>
        <v>782</v>
      </c>
      <c r="M157">
        <f>IF(AND(M7&lt;=$B$153,M7&gt;$C$153),Heat_map!M7,0)</f>
        <v>415</v>
      </c>
      <c r="N157">
        <f>IF(AND(N7&lt;=$B$153,N7&gt;$C$153),Heat_map!N7,0)</f>
        <v>0</v>
      </c>
      <c r="O157">
        <f>IF(AND(O7&lt;=$B$153,O7&gt;$C$153),Heat_map!O7,0)</f>
        <v>0</v>
      </c>
      <c r="P157">
        <f>IF(AND(P7&lt;=$B$153,P7&gt;$C$153),Heat_map!P7,0)</f>
        <v>0</v>
      </c>
      <c r="Q157">
        <f>IF(AND(Q7&lt;=$B$153,Q7&gt;$C$153),Heat_map!Q7,0)</f>
        <v>0</v>
      </c>
      <c r="R157">
        <f>IF(AND(R7&lt;=$B$153,R7&gt;$C$153),Heat_map!R7,0)</f>
        <v>0</v>
      </c>
      <c r="S157">
        <f>IF(AND(S7&lt;=$B$153,S7&gt;$C$153),Heat_map!S7,0)</f>
        <v>0</v>
      </c>
      <c r="T157">
        <f>IF(AND(T7&lt;=$B$153,T7&gt;$C$153),Heat_map!T7,0)</f>
        <v>0</v>
      </c>
      <c r="U157">
        <f>IF(AND(U7&lt;=$B$153,U7&gt;$C$153),Heat_map!U7,0)</f>
        <v>0</v>
      </c>
      <c r="V157">
        <f>IF(AND(V7&lt;=$B$153,V7&gt;$C$153),Heat_map!V7,0)</f>
        <v>0</v>
      </c>
      <c r="W157">
        <f>IF(AND(W7&lt;=$B$153,W7&gt;$C$153),Heat_map!W7,0)</f>
        <v>0</v>
      </c>
      <c r="X157">
        <f>IF(AND(X7&lt;=$B$153,X7&gt;$C$153),Heat_map!X7,0)</f>
        <v>0</v>
      </c>
      <c r="Y157">
        <f>IF(AND(Y7&lt;=$B$153,Y7&gt;$C$153),Heat_map!Y7,0)</f>
        <v>0</v>
      </c>
      <c r="Z157">
        <f>IF(AND(Z7&lt;=$B$153,Z7&gt;$C$153),Heat_map!Z7,0)</f>
        <v>0</v>
      </c>
      <c r="AA157">
        <f>IF(AND(AA7&lt;=$B$153,AA7&gt;$C$153),Heat_map!AA7,0)</f>
        <v>0</v>
      </c>
      <c r="AB157">
        <f>IF(AND(AB7&lt;=$B$153,AB7&gt;$C$153),Heat_map!AB7,0)</f>
        <v>0</v>
      </c>
      <c r="AC157">
        <f>IF(AND(AC7&lt;=$B$153,AC7&gt;$C$153),Heat_map!AC7,0)</f>
        <v>0</v>
      </c>
      <c r="AD157">
        <f>IF(AND(AD7&lt;=$B$153,AD7&gt;$C$153),Heat_map!AD7,0)</f>
        <v>0</v>
      </c>
      <c r="AE157">
        <f>IF(AND(AE7&lt;=$B$153,AE7&gt;$C$153),Heat_map!AE7,0)</f>
        <v>0</v>
      </c>
      <c r="AF157">
        <f>IF(AND(AF7&lt;=$B$153,AF7&gt;$C$153),Heat_map!AF7,0)</f>
        <v>0</v>
      </c>
    </row>
    <row r="158" spans="1:32" x14ac:dyDescent="0.2">
      <c r="A158" s="29">
        <f t="shared" si="54"/>
        <v>37.5</v>
      </c>
      <c r="B158">
        <f>IF(AND(B8&lt;=$B$153,B8&gt;$C$153),Heat_map!B8,0)</f>
        <v>0</v>
      </c>
      <c r="C158">
        <f>IF(AND(C8&lt;=$B$153,C8&gt;$C$153),Heat_map!C8,0)</f>
        <v>0</v>
      </c>
      <c r="D158">
        <f>IF(AND(D8&lt;=$B$153,D8&gt;$C$153),Heat_map!D8,0)</f>
        <v>0</v>
      </c>
      <c r="E158">
        <f>IF(AND(E8&lt;=$B$153,E8&gt;$C$153),Heat_map!E8,0)</f>
        <v>0</v>
      </c>
      <c r="F158">
        <f>IF(AND(F8&lt;=$B$153,F8&gt;$C$153),Heat_map!F8,0)</f>
        <v>0</v>
      </c>
      <c r="G158">
        <f>IF(AND(G8&lt;=$B$153,G8&gt;$C$153),Heat_map!G8,0)</f>
        <v>0</v>
      </c>
      <c r="H158">
        <f>IF(AND(H8&lt;=$B$153,H8&gt;$C$153),Heat_map!H8,0)</f>
        <v>0</v>
      </c>
      <c r="I158">
        <f>IF(AND(I8&lt;=$B$153,I8&gt;$C$153),Heat_map!I8,0)</f>
        <v>0</v>
      </c>
      <c r="J158">
        <f>IF(AND(J8&lt;=$B$153,J8&gt;$C$153),Heat_map!J8,0)</f>
        <v>0</v>
      </c>
      <c r="K158">
        <f>IF(AND(K8&lt;=$B$153,K8&gt;$C$153),Heat_map!K8,0)</f>
        <v>4751</v>
      </c>
      <c r="L158">
        <f>IF(AND(L8&lt;=$B$153,L8&gt;$C$153),Heat_map!L8,0)</f>
        <v>2655</v>
      </c>
      <c r="M158">
        <f>IF(AND(M8&lt;=$B$153,M8&gt;$C$153),Heat_map!M8,0)</f>
        <v>0</v>
      </c>
      <c r="N158">
        <f>IF(AND(N8&lt;=$B$153,N8&gt;$C$153),Heat_map!N8,0)</f>
        <v>0</v>
      </c>
      <c r="O158">
        <f>IF(AND(O8&lt;=$B$153,O8&gt;$C$153),Heat_map!O8,0)</f>
        <v>0</v>
      </c>
      <c r="P158">
        <f>IF(AND(P8&lt;=$B$153,P8&gt;$C$153),Heat_map!P8,0)</f>
        <v>0</v>
      </c>
      <c r="Q158">
        <f>IF(AND(Q8&lt;=$B$153,Q8&gt;$C$153),Heat_map!Q8,0)</f>
        <v>0</v>
      </c>
      <c r="R158">
        <f>IF(AND(R8&lt;=$B$153,R8&gt;$C$153),Heat_map!R8,0)</f>
        <v>0</v>
      </c>
      <c r="S158">
        <f>IF(AND(S8&lt;=$B$153,S8&gt;$C$153),Heat_map!S8,0)</f>
        <v>0</v>
      </c>
      <c r="T158">
        <f>IF(AND(T8&lt;=$B$153,T8&gt;$C$153),Heat_map!T8,0)</f>
        <v>0</v>
      </c>
      <c r="U158">
        <f>IF(AND(U8&lt;=$B$153,U8&gt;$C$153),Heat_map!U8,0)</f>
        <v>0</v>
      </c>
      <c r="V158">
        <f>IF(AND(V8&lt;=$B$153,V8&gt;$C$153),Heat_map!V8,0)</f>
        <v>0</v>
      </c>
      <c r="W158">
        <f>IF(AND(W8&lt;=$B$153,W8&gt;$C$153),Heat_map!W8,0)</f>
        <v>0</v>
      </c>
      <c r="X158">
        <f>IF(AND(X8&lt;=$B$153,X8&gt;$C$153),Heat_map!X8,0)</f>
        <v>0</v>
      </c>
      <c r="Y158">
        <f>IF(AND(Y8&lt;=$B$153,Y8&gt;$C$153),Heat_map!Y8,0)</f>
        <v>0</v>
      </c>
      <c r="Z158">
        <f>IF(AND(Z8&lt;=$B$153,Z8&gt;$C$153),Heat_map!Z8,0)</f>
        <v>0</v>
      </c>
      <c r="AA158">
        <f>IF(AND(AA8&lt;=$B$153,AA8&gt;$C$153),Heat_map!AA8,0)</f>
        <v>0</v>
      </c>
      <c r="AB158">
        <f>IF(AND(AB8&lt;=$B$153,AB8&gt;$C$153),Heat_map!AB8,0)</f>
        <v>0</v>
      </c>
      <c r="AC158">
        <f>IF(AND(AC8&lt;=$B$153,AC8&gt;$C$153),Heat_map!AC8,0)</f>
        <v>0</v>
      </c>
      <c r="AD158">
        <f>IF(AND(AD8&lt;=$B$153,AD8&gt;$C$153),Heat_map!AD8,0)</f>
        <v>0</v>
      </c>
      <c r="AE158">
        <f>IF(AND(AE8&lt;=$B$153,AE8&gt;$C$153),Heat_map!AE8,0)</f>
        <v>0</v>
      </c>
      <c r="AF158">
        <f>IF(AND(AF8&lt;=$B$153,AF8&gt;$C$153),Heat_map!AF8,0)</f>
        <v>0</v>
      </c>
    </row>
    <row r="159" spans="1:32" x14ac:dyDescent="0.2">
      <c r="A159" s="29">
        <f t="shared" si="54"/>
        <v>42.5</v>
      </c>
      <c r="B159">
        <f>IF(AND(B9&lt;=$B$153,B9&gt;$C$153),Heat_map!B9,0)</f>
        <v>0</v>
      </c>
      <c r="C159">
        <f>IF(AND(C9&lt;=$B$153,C9&gt;$C$153),Heat_map!C9,0)</f>
        <v>0</v>
      </c>
      <c r="D159">
        <f>IF(AND(D9&lt;=$B$153,D9&gt;$C$153),Heat_map!D9,0)</f>
        <v>0</v>
      </c>
      <c r="E159">
        <f>IF(AND(E9&lt;=$B$153,E9&gt;$C$153),Heat_map!E9,0)</f>
        <v>0</v>
      </c>
      <c r="F159">
        <f>IF(AND(F9&lt;=$B$153,F9&gt;$C$153),Heat_map!F9,0)</f>
        <v>0</v>
      </c>
      <c r="G159">
        <f>IF(AND(G9&lt;=$B$153,G9&gt;$C$153),Heat_map!G9,0)</f>
        <v>0</v>
      </c>
      <c r="H159">
        <f>IF(AND(H9&lt;=$B$153,H9&gt;$C$153),Heat_map!H9,0)</f>
        <v>0</v>
      </c>
      <c r="I159">
        <f>IF(AND(I9&lt;=$B$153,I9&gt;$C$153),Heat_map!I9,0)</f>
        <v>0</v>
      </c>
      <c r="J159">
        <f>IF(AND(J9&lt;=$B$153,J9&gt;$C$153),Heat_map!J9,0)</f>
        <v>0</v>
      </c>
      <c r="K159">
        <f>IF(AND(K9&lt;=$B$153,K9&gt;$C$153),Heat_map!K9,0)</f>
        <v>0</v>
      </c>
      <c r="L159">
        <f>IF(AND(L9&lt;=$B$153,L9&gt;$C$153),Heat_map!L9,0)</f>
        <v>0</v>
      </c>
      <c r="M159">
        <f>IF(AND(M9&lt;=$B$153,M9&gt;$C$153),Heat_map!M9,0)</f>
        <v>0</v>
      </c>
      <c r="N159">
        <f>IF(AND(N9&lt;=$B$153,N9&gt;$C$153),Heat_map!N9,0)</f>
        <v>0</v>
      </c>
      <c r="O159">
        <f>IF(AND(O9&lt;=$B$153,O9&gt;$C$153),Heat_map!O9,0)</f>
        <v>0</v>
      </c>
      <c r="P159">
        <f>IF(AND(P9&lt;=$B$153,P9&gt;$C$153),Heat_map!P9,0)</f>
        <v>0</v>
      </c>
      <c r="Q159">
        <f>IF(AND(Q9&lt;=$B$153,Q9&gt;$C$153),Heat_map!Q9,0)</f>
        <v>0</v>
      </c>
      <c r="R159">
        <f>IF(AND(R9&lt;=$B$153,R9&gt;$C$153),Heat_map!R9,0)</f>
        <v>0</v>
      </c>
      <c r="S159">
        <f>IF(AND(S9&lt;=$B$153,S9&gt;$C$153),Heat_map!S9,0)</f>
        <v>0</v>
      </c>
      <c r="T159">
        <f>IF(AND(T9&lt;=$B$153,T9&gt;$C$153),Heat_map!T9,0)</f>
        <v>0</v>
      </c>
      <c r="U159">
        <f>IF(AND(U9&lt;=$B$153,U9&gt;$C$153),Heat_map!U9,0)</f>
        <v>0</v>
      </c>
      <c r="V159">
        <f>IF(AND(V9&lt;=$B$153,V9&gt;$C$153),Heat_map!V9,0)</f>
        <v>0</v>
      </c>
      <c r="W159">
        <f>IF(AND(W9&lt;=$B$153,W9&gt;$C$153),Heat_map!W9,0)</f>
        <v>0</v>
      </c>
      <c r="X159">
        <f>IF(AND(X9&lt;=$B$153,X9&gt;$C$153),Heat_map!X9,0)</f>
        <v>0</v>
      </c>
      <c r="Y159">
        <f>IF(AND(Y9&lt;=$B$153,Y9&gt;$C$153),Heat_map!Y9,0)</f>
        <v>0</v>
      </c>
      <c r="Z159">
        <f>IF(AND(Z9&lt;=$B$153,Z9&gt;$C$153),Heat_map!Z9,0)</f>
        <v>0</v>
      </c>
      <c r="AA159">
        <f>IF(AND(AA9&lt;=$B$153,AA9&gt;$C$153),Heat_map!AA9,0)</f>
        <v>0</v>
      </c>
      <c r="AB159">
        <f>IF(AND(AB9&lt;=$B$153,AB9&gt;$C$153),Heat_map!AB9,0)</f>
        <v>0</v>
      </c>
      <c r="AC159">
        <f>IF(AND(AC9&lt;=$B$153,AC9&gt;$C$153),Heat_map!AC9,0)</f>
        <v>0</v>
      </c>
      <c r="AD159">
        <f>IF(AND(AD9&lt;=$B$153,AD9&gt;$C$153),Heat_map!AD9,0)</f>
        <v>0</v>
      </c>
      <c r="AE159">
        <f>IF(AND(AE9&lt;=$B$153,AE9&gt;$C$153),Heat_map!AE9,0)</f>
        <v>0</v>
      </c>
      <c r="AF159">
        <f>IF(AND(AF9&lt;=$B$153,AF9&gt;$C$153),Heat_map!AF9,0)</f>
        <v>0</v>
      </c>
    </row>
    <row r="160" spans="1:32" x14ac:dyDescent="0.2">
      <c r="A160" s="29">
        <f t="shared" si="54"/>
        <v>47.5</v>
      </c>
      <c r="B160">
        <f>IF(AND(B10&lt;=$B$153,B10&gt;$C$153),Heat_map!B10,0)</f>
        <v>0</v>
      </c>
      <c r="C160">
        <f>IF(AND(C10&lt;=$B$153,C10&gt;$C$153),Heat_map!C10,0)</f>
        <v>0</v>
      </c>
      <c r="D160">
        <f>IF(AND(D10&lt;=$B$153,D10&gt;$C$153),Heat_map!D10,0)</f>
        <v>0</v>
      </c>
      <c r="E160">
        <f>IF(AND(E10&lt;=$B$153,E10&gt;$C$153),Heat_map!E10,0)</f>
        <v>0</v>
      </c>
      <c r="F160">
        <f>IF(AND(F10&lt;=$B$153,F10&gt;$C$153),Heat_map!F10,0)</f>
        <v>0</v>
      </c>
      <c r="G160">
        <f>IF(AND(G10&lt;=$B$153,G10&gt;$C$153),Heat_map!G10,0)</f>
        <v>0</v>
      </c>
      <c r="H160">
        <f>IF(AND(H10&lt;=$B$153,H10&gt;$C$153),Heat_map!H10,0)</f>
        <v>0</v>
      </c>
      <c r="I160">
        <f>IF(AND(I10&lt;=$B$153,I10&gt;$C$153),Heat_map!I10,0)</f>
        <v>0</v>
      </c>
      <c r="J160">
        <f>IF(AND(J10&lt;=$B$153,J10&gt;$C$153),Heat_map!J10,0)</f>
        <v>0</v>
      </c>
      <c r="K160">
        <f>IF(AND(K10&lt;=$B$153,K10&gt;$C$153),Heat_map!K10,0)</f>
        <v>0</v>
      </c>
      <c r="L160">
        <f>IF(AND(L10&lt;=$B$153,L10&gt;$C$153),Heat_map!L10,0)</f>
        <v>0</v>
      </c>
      <c r="M160">
        <f>IF(AND(M10&lt;=$B$153,M10&gt;$C$153),Heat_map!M10,0)</f>
        <v>0</v>
      </c>
      <c r="N160">
        <f>IF(AND(N10&lt;=$B$153,N10&gt;$C$153),Heat_map!N10,0)</f>
        <v>0</v>
      </c>
      <c r="O160">
        <f>IF(AND(O10&lt;=$B$153,O10&gt;$C$153),Heat_map!O10,0)</f>
        <v>0</v>
      </c>
      <c r="P160">
        <f>IF(AND(P10&lt;=$B$153,P10&gt;$C$153),Heat_map!P10,0)</f>
        <v>0</v>
      </c>
      <c r="Q160">
        <f>IF(AND(Q10&lt;=$B$153,Q10&gt;$C$153),Heat_map!Q10,0)</f>
        <v>0</v>
      </c>
      <c r="R160">
        <f>IF(AND(R10&lt;=$B$153,R10&gt;$C$153),Heat_map!R10,0)</f>
        <v>0</v>
      </c>
      <c r="S160">
        <f>IF(AND(S10&lt;=$B$153,S10&gt;$C$153),Heat_map!S10,0)</f>
        <v>0</v>
      </c>
      <c r="T160">
        <f>IF(AND(T10&lt;=$B$153,T10&gt;$C$153),Heat_map!T10,0)</f>
        <v>0</v>
      </c>
      <c r="U160">
        <f>IF(AND(U10&lt;=$B$153,U10&gt;$C$153),Heat_map!U10,0)</f>
        <v>0</v>
      </c>
      <c r="V160">
        <f>IF(AND(V10&lt;=$B$153,V10&gt;$C$153),Heat_map!V10,0)</f>
        <v>0</v>
      </c>
      <c r="W160">
        <f>IF(AND(W10&lt;=$B$153,W10&gt;$C$153),Heat_map!W10,0)</f>
        <v>0</v>
      </c>
      <c r="X160">
        <f>IF(AND(X10&lt;=$B$153,X10&gt;$C$153),Heat_map!X10,0)</f>
        <v>0</v>
      </c>
      <c r="Y160">
        <f>IF(AND(Y10&lt;=$B$153,Y10&gt;$C$153),Heat_map!Y10,0)</f>
        <v>0</v>
      </c>
      <c r="Z160">
        <f>IF(AND(Z10&lt;=$B$153,Z10&gt;$C$153),Heat_map!Z10,0)</f>
        <v>0</v>
      </c>
      <c r="AA160">
        <f>IF(AND(AA10&lt;=$B$153,AA10&gt;$C$153),Heat_map!AA10,0)</f>
        <v>0</v>
      </c>
      <c r="AB160">
        <f>IF(AND(AB10&lt;=$B$153,AB10&gt;$C$153),Heat_map!AB10,0)</f>
        <v>0</v>
      </c>
      <c r="AC160">
        <f>IF(AND(AC10&lt;=$B$153,AC10&gt;$C$153),Heat_map!AC10,0)</f>
        <v>0</v>
      </c>
      <c r="AD160">
        <f>IF(AND(AD10&lt;=$B$153,AD10&gt;$C$153),Heat_map!AD10,0)</f>
        <v>0</v>
      </c>
      <c r="AE160">
        <f>IF(AND(AE10&lt;=$B$153,AE10&gt;$C$153),Heat_map!AE10,0)</f>
        <v>0</v>
      </c>
      <c r="AF160">
        <f>IF(AND(AF10&lt;=$B$153,AF10&gt;$C$153),Heat_map!AF10,0)</f>
        <v>0</v>
      </c>
    </row>
    <row r="161" spans="1:32" x14ac:dyDescent="0.2">
      <c r="A161" s="29">
        <f t="shared" si="54"/>
        <v>52.5</v>
      </c>
      <c r="B161">
        <f>IF(AND(B11&lt;=$B$153,B11&gt;$C$153),Heat_map!B11,0)</f>
        <v>0</v>
      </c>
      <c r="C161">
        <f>IF(AND(C11&lt;=$B$153,C11&gt;$C$153),Heat_map!C11,0)</f>
        <v>0</v>
      </c>
      <c r="D161">
        <f>IF(AND(D11&lt;=$B$153,D11&gt;$C$153),Heat_map!D11,0)</f>
        <v>0</v>
      </c>
      <c r="E161">
        <f>IF(AND(E11&lt;=$B$153,E11&gt;$C$153),Heat_map!E11,0)</f>
        <v>0</v>
      </c>
      <c r="F161">
        <f>IF(AND(F11&lt;=$B$153,F11&gt;$C$153),Heat_map!F11,0)</f>
        <v>0</v>
      </c>
      <c r="G161">
        <f>IF(AND(G11&lt;=$B$153,G11&gt;$C$153),Heat_map!G11,0)</f>
        <v>0</v>
      </c>
      <c r="H161">
        <f>IF(AND(H11&lt;=$B$153,H11&gt;$C$153),Heat_map!H11,0)</f>
        <v>0</v>
      </c>
      <c r="I161">
        <f>IF(AND(I11&lt;=$B$153,I11&gt;$C$153),Heat_map!I11,0)</f>
        <v>0</v>
      </c>
      <c r="J161">
        <f>IF(AND(J11&lt;=$B$153,J11&gt;$C$153),Heat_map!J11,0)</f>
        <v>0</v>
      </c>
      <c r="K161">
        <f>IF(AND(K11&lt;=$B$153,K11&gt;$C$153),Heat_map!K11,0)</f>
        <v>0</v>
      </c>
      <c r="L161">
        <f>IF(AND(L11&lt;=$B$153,L11&gt;$C$153),Heat_map!L11,0)</f>
        <v>0</v>
      </c>
      <c r="M161">
        <f>IF(AND(M11&lt;=$B$153,M11&gt;$C$153),Heat_map!M11,0)</f>
        <v>0</v>
      </c>
      <c r="N161">
        <f>IF(AND(N11&lt;=$B$153,N11&gt;$C$153),Heat_map!N11,0)</f>
        <v>0</v>
      </c>
      <c r="O161">
        <f>IF(AND(O11&lt;=$B$153,O11&gt;$C$153),Heat_map!O11,0)</f>
        <v>0</v>
      </c>
      <c r="P161">
        <f>IF(AND(P11&lt;=$B$153,P11&gt;$C$153),Heat_map!P11,0)</f>
        <v>0</v>
      </c>
      <c r="Q161">
        <f>IF(AND(Q11&lt;=$B$153,Q11&gt;$C$153),Heat_map!Q11,0)</f>
        <v>0</v>
      </c>
      <c r="R161">
        <f>IF(AND(R11&lt;=$B$153,R11&gt;$C$153),Heat_map!R11,0)</f>
        <v>0</v>
      </c>
      <c r="S161">
        <f>IF(AND(S11&lt;=$B$153,S11&gt;$C$153),Heat_map!S11,0)</f>
        <v>0</v>
      </c>
      <c r="T161">
        <f>IF(AND(T11&lt;=$B$153,T11&gt;$C$153),Heat_map!T11,0)</f>
        <v>0</v>
      </c>
      <c r="U161">
        <f>IF(AND(U11&lt;=$B$153,U11&gt;$C$153),Heat_map!U11,0)</f>
        <v>0</v>
      </c>
      <c r="V161">
        <f>IF(AND(V11&lt;=$B$153,V11&gt;$C$153),Heat_map!V11,0)</f>
        <v>0</v>
      </c>
      <c r="W161">
        <f>IF(AND(W11&lt;=$B$153,W11&gt;$C$153),Heat_map!W11,0)</f>
        <v>0</v>
      </c>
      <c r="X161">
        <f>IF(AND(X11&lt;=$B$153,X11&gt;$C$153),Heat_map!X11,0)</f>
        <v>0</v>
      </c>
      <c r="Y161">
        <f>IF(AND(Y11&lt;=$B$153,Y11&gt;$C$153),Heat_map!Y11,0)</f>
        <v>0</v>
      </c>
      <c r="Z161">
        <f>IF(AND(Z11&lt;=$B$153,Z11&gt;$C$153),Heat_map!Z11,0)</f>
        <v>0</v>
      </c>
      <c r="AA161">
        <f>IF(AND(AA11&lt;=$B$153,AA11&gt;$C$153),Heat_map!AA11,0)</f>
        <v>0</v>
      </c>
      <c r="AB161">
        <f>IF(AND(AB11&lt;=$B$153,AB11&gt;$C$153),Heat_map!AB11,0)</f>
        <v>0</v>
      </c>
      <c r="AC161">
        <f>IF(AND(AC11&lt;=$B$153,AC11&gt;$C$153),Heat_map!AC11,0)</f>
        <v>0</v>
      </c>
      <c r="AD161">
        <f>IF(AND(AD11&lt;=$B$153,AD11&gt;$C$153),Heat_map!AD11,0)</f>
        <v>0</v>
      </c>
      <c r="AE161">
        <f>IF(AND(AE11&lt;=$B$153,AE11&gt;$C$153),Heat_map!AE11,0)</f>
        <v>0</v>
      </c>
      <c r="AF161">
        <f>IF(AND(AF11&lt;=$B$153,AF11&gt;$C$153),Heat_map!AF11,0)</f>
        <v>0</v>
      </c>
    </row>
    <row r="162" spans="1:32" x14ac:dyDescent="0.2">
      <c r="A162" s="29">
        <f t="shared" si="54"/>
        <v>57.5</v>
      </c>
      <c r="B162">
        <f>IF(AND(B12&lt;=$B$153,B12&gt;$C$153),Heat_map!B12,0)</f>
        <v>0</v>
      </c>
      <c r="C162">
        <f>IF(AND(C12&lt;=$B$153,C12&gt;$C$153),Heat_map!C12,0)</f>
        <v>0</v>
      </c>
      <c r="D162">
        <f>IF(AND(D12&lt;=$B$153,D12&gt;$C$153),Heat_map!D12,0)</f>
        <v>0</v>
      </c>
      <c r="E162">
        <f>IF(AND(E12&lt;=$B$153,E12&gt;$C$153),Heat_map!E12,0)</f>
        <v>0</v>
      </c>
      <c r="F162">
        <f>IF(AND(F12&lt;=$B$153,F12&gt;$C$153),Heat_map!F12,0)</f>
        <v>0</v>
      </c>
      <c r="G162">
        <f>IF(AND(G12&lt;=$B$153,G12&gt;$C$153),Heat_map!G12,0)</f>
        <v>0</v>
      </c>
      <c r="H162">
        <f>IF(AND(H12&lt;=$B$153,H12&gt;$C$153),Heat_map!H12,0)</f>
        <v>0</v>
      </c>
      <c r="I162">
        <f>IF(AND(I12&lt;=$B$153,I12&gt;$C$153),Heat_map!I12,0)</f>
        <v>0</v>
      </c>
      <c r="J162">
        <f>IF(AND(J12&lt;=$B$153,J12&gt;$C$153),Heat_map!J12,0)</f>
        <v>0</v>
      </c>
      <c r="K162">
        <f>IF(AND(K12&lt;=$B$153,K12&gt;$C$153),Heat_map!K12,0)</f>
        <v>0</v>
      </c>
      <c r="L162">
        <f>IF(AND(L12&lt;=$B$153,L12&gt;$C$153),Heat_map!L12,0)</f>
        <v>0</v>
      </c>
      <c r="M162">
        <f>IF(AND(M12&lt;=$B$153,M12&gt;$C$153),Heat_map!M12,0)</f>
        <v>0</v>
      </c>
      <c r="N162">
        <f>IF(AND(N12&lt;=$B$153,N12&gt;$C$153),Heat_map!N12,0)</f>
        <v>0</v>
      </c>
      <c r="O162">
        <f>IF(AND(O12&lt;=$B$153,O12&gt;$C$153),Heat_map!O12,0)</f>
        <v>0</v>
      </c>
      <c r="P162">
        <f>IF(AND(P12&lt;=$B$153,P12&gt;$C$153),Heat_map!P12,0)</f>
        <v>0</v>
      </c>
      <c r="Q162">
        <f>IF(AND(Q12&lt;=$B$153,Q12&gt;$C$153),Heat_map!Q12,0)</f>
        <v>0</v>
      </c>
      <c r="R162">
        <f>IF(AND(R12&lt;=$B$153,R12&gt;$C$153),Heat_map!R12,0)</f>
        <v>0</v>
      </c>
      <c r="S162">
        <f>IF(AND(S12&lt;=$B$153,S12&gt;$C$153),Heat_map!S12,0)</f>
        <v>0</v>
      </c>
      <c r="T162">
        <f>IF(AND(T12&lt;=$B$153,T12&gt;$C$153),Heat_map!T12,0)</f>
        <v>0</v>
      </c>
      <c r="U162">
        <f>IF(AND(U12&lt;=$B$153,U12&gt;$C$153),Heat_map!U12,0)</f>
        <v>0</v>
      </c>
      <c r="V162">
        <f>IF(AND(V12&lt;=$B$153,V12&gt;$C$153),Heat_map!V12,0)</f>
        <v>0</v>
      </c>
      <c r="W162">
        <f>IF(AND(W12&lt;=$B$153,W12&gt;$C$153),Heat_map!W12,0)</f>
        <v>0</v>
      </c>
      <c r="X162">
        <f>IF(AND(X12&lt;=$B$153,X12&gt;$C$153),Heat_map!X12,0)</f>
        <v>0</v>
      </c>
      <c r="Y162">
        <f>IF(AND(Y12&lt;=$B$153,Y12&gt;$C$153),Heat_map!Y12,0)</f>
        <v>0</v>
      </c>
      <c r="Z162">
        <f>IF(AND(Z12&lt;=$B$153,Z12&gt;$C$153),Heat_map!Z12,0)</f>
        <v>0</v>
      </c>
      <c r="AA162">
        <f>IF(AND(AA12&lt;=$B$153,AA12&gt;$C$153),Heat_map!AA12,0)</f>
        <v>0</v>
      </c>
      <c r="AB162">
        <f>IF(AND(AB12&lt;=$B$153,AB12&gt;$C$153),Heat_map!AB12,0)</f>
        <v>0</v>
      </c>
      <c r="AC162">
        <f>IF(AND(AC12&lt;=$B$153,AC12&gt;$C$153),Heat_map!AC12,0)</f>
        <v>0</v>
      </c>
      <c r="AD162">
        <f>IF(AND(AD12&lt;=$B$153,AD12&gt;$C$153),Heat_map!AD12,0)</f>
        <v>0</v>
      </c>
      <c r="AE162">
        <f>IF(AND(AE12&lt;=$B$153,AE12&gt;$C$153),Heat_map!AE12,0)</f>
        <v>0</v>
      </c>
      <c r="AF162">
        <f>IF(AND(AF12&lt;=$B$153,AF12&gt;$C$153),Heat_map!AF12,0)</f>
        <v>0</v>
      </c>
    </row>
    <row r="163" spans="1:32" x14ac:dyDescent="0.2">
      <c r="A163" s="29">
        <f t="shared" si="54"/>
        <v>62.5</v>
      </c>
      <c r="B163">
        <f>IF(AND(B13&lt;=$B$153,B13&gt;$C$153),Heat_map!B13,0)</f>
        <v>0</v>
      </c>
      <c r="C163">
        <f>IF(AND(C13&lt;=$B$153,C13&gt;$C$153),Heat_map!C13,0)</f>
        <v>0</v>
      </c>
      <c r="D163">
        <f>IF(AND(D13&lt;=$B$153,D13&gt;$C$153),Heat_map!D13,0)</f>
        <v>0</v>
      </c>
      <c r="E163">
        <f>IF(AND(E13&lt;=$B$153,E13&gt;$C$153),Heat_map!E13,0)</f>
        <v>0</v>
      </c>
      <c r="F163">
        <f>IF(AND(F13&lt;=$B$153,F13&gt;$C$153),Heat_map!F13,0)</f>
        <v>0</v>
      </c>
      <c r="G163">
        <f>IF(AND(G13&lt;=$B$153,G13&gt;$C$153),Heat_map!G13,0)</f>
        <v>0</v>
      </c>
      <c r="H163">
        <f>IF(AND(H13&lt;=$B$153,H13&gt;$C$153),Heat_map!H13,0)</f>
        <v>0</v>
      </c>
      <c r="I163">
        <f>IF(AND(I13&lt;=$B$153,I13&gt;$C$153),Heat_map!I13,0)</f>
        <v>0</v>
      </c>
      <c r="J163">
        <f>IF(AND(J13&lt;=$B$153,J13&gt;$C$153),Heat_map!J13,0)</f>
        <v>0</v>
      </c>
      <c r="K163">
        <f>IF(AND(K13&lt;=$B$153,K13&gt;$C$153),Heat_map!K13,0)</f>
        <v>0</v>
      </c>
      <c r="L163">
        <f>IF(AND(L13&lt;=$B$153,L13&gt;$C$153),Heat_map!L13,0)</f>
        <v>0</v>
      </c>
      <c r="M163">
        <f>IF(AND(M13&lt;=$B$153,M13&gt;$C$153),Heat_map!M13,0)</f>
        <v>0</v>
      </c>
      <c r="N163">
        <f>IF(AND(N13&lt;=$B$153,N13&gt;$C$153),Heat_map!N13,0)</f>
        <v>0</v>
      </c>
      <c r="O163">
        <f>IF(AND(O13&lt;=$B$153,O13&gt;$C$153),Heat_map!O13,0)</f>
        <v>0</v>
      </c>
      <c r="P163">
        <f>IF(AND(P13&lt;=$B$153,P13&gt;$C$153),Heat_map!P13,0)</f>
        <v>0</v>
      </c>
      <c r="Q163">
        <f>IF(AND(Q13&lt;=$B$153,Q13&gt;$C$153),Heat_map!Q13,0)</f>
        <v>0</v>
      </c>
      <c r="R163">
        <f>IF(AND(R13&lt;=$B$153,R13&gt;$C$153),Heat_map!R13,0)</f>
        <v>0</v>
      </c>
      <c r="S163">
        <f>IF(AND(S13&lt;=$B$153,S13&gt;$C$153),Heat_map!S13,0)</f>
        <v>0</v>
      </c>
      <c r="T163">
        <f>IF(AND(T13&lt;=$B$153,T13&gt;$C$153),Heat_map!T13,0)</f>
        <v>0</v>
      </c>
      <c r="U163">
        <f>IF(AND(U13&lt;=$B$153,U13&gt;$C$153),Heat_map!U13,0)</f>
        <v>0</v>
      </c>
      <c r="V163">
        <f>IF(AND(V13&lt;=$B$153,V13&gt;$C$153),Heat_map!V13,0)</f>
        <v>0</v>
      </c>
      <c r="W163">
        <f>IF(AND(W13&lt;=$B$153,W13&gt;$C$153),Heat_map!W13,0)</f>
        <v>0</v>
      </c>
      <c r="X163">
        <f>IF(AND(X13&lt;=$B$153,X13&gt;$C$153),Heat_map!X13,0)</f>
        <v>0</v>
      </c>
      <c r="Y163">
        <f>IF(AND(Y13&lt;=$B$153,Y13&gt;$C$153),Heat_map!Y13,0)</f>
        <v>0</v>
      </c>
      <c r="Z163">
        <f>IF(AND(Z13&lt;=$B$153,Z13&gt;$C$153),Heat_map!Z13,0)</f>
        <v>0</v>
      </c>
      <c r="AA163">
        <f>IF(AND(AA13&lt;=$B$153,AA13&gt;$C$153),Heat_map!AA13,0)</f>
        <v>0</v>
      </c>
      <c r="AB163">
        <f>IF(AND(AB13&lt;=$B$153,AB13&gt;$C$153),Heat_map!AB13,0)</f>
        <v>0</v>
      </c>
      <c r="AC163">
        <f>IF(AND(AC13&lt;=$B$153,AC13&gt;$C$153),Heat_map!AC13,0)</f>
        <v>0</v>
      </c>
      <c r="AD163">
        <f>IF(AND(AD13&lt;=$B$153,AD13&gt;$C$153),Heat_map!AD13,0)</f>
        <v>0</v>
      </c>
      <c r="AE163">
        <f>IF(AND(AE13&lt;=$B$153,AE13&gt;$C$153),Heat_map!AE13,0)</f>
        <v>0</v>
      </c>
      <c r="AF163">
        <f>IF(AND(AF13&lt;=$B$153,AF13&gt;$C$153),Heat_map!AF13,0)</f>
        <v>0</v>
      </c>
    </row>
    <row r="164" spans="1:32" x14ac:dyDescent="0.2">
      <c r="A164" s="29">
        <f t="shared" si="54"/>
        <v>65.5</v>
      </c>
      <c r="B164">
        <f>IF(AND(B14&lt;=$B$153,B14&gt;$C$153),Heat_map!B14,0)</f>
        <v>0</v>
      </c>
      <c r="C164">
        <f>IF(AND(C14&lt;=$B$153,C14&gt;$C$153),Heat_map!C14,0)</f>
        <v>0</v>
      </c>
      <c r="D164">
        <f>IF(AND(D14&lt;=$B$153,D14&gt;$C$153),Heat_map!D14,0)</f>
        <v>0</v>
      </c>
      <c r="E164">
        <f>IF(AND(E14&lt;=$B$153,E14&gt;$C$153),Heat_map!E14,0)</f>
        <v>0</v>
      </c>
      <c r="F164">
        <f>IF(AND(F14&lt;=$B$153,F14&gt;$C$153),Heat_map!F14,0)</f>
        <v>0</v>
      </c>
      <c r="G164">
        <f>IF(AND(G14&lt;=$B$153,G14&gt;$C$153),Heat_map!G14,0)</f>
        <v>0</v>
      </c>
      <c r="H164">
        <f>IF(AND(H14&lt;=$B$153,H14&gt;$C$153),Heat_map!H14,0)</f>
        <v>0</v>
      </c>
      <c r="I164">
        <f>IF(AND(I14&lt;=$B$153,I14&gt;$C$153),Heat_map!I14,0)</f>
        <v>0</v>
      </c>
      <c r="J164">
        <f>IF(AND(J14&lt;=$B$153,J14&gt;$C$153),Heat_map!J14,0)</f>
        <v>0</v>
      </c>
      <c r="K164">
        <f>IF(AND(K14&lt;=$B$153,K14&gt;$C$153),Heat_map!K14,0)</f>
        <v>0</v>
      </c>
      <c r="L164">
        <f>IF(AND(L14&lt;=$B$153,L14&gt;$C$153),Heat_map!L14,0)</f>
        <v>0</v>
      </c>
      <c r="M164">
        <f>IF(AND(M14&lt;=$B$153,M14&gt;$C$153),Heat_map!M14,0)</f>
        <v>0</v>
      </c>
      <c r="N164">
        <f>IF(AND(N14&lt;=$B$153,N14&gt;$C$153),Heat_map!N14,0)</f>
        <v>0</v>
      </c>
      <c r="O164">
        <f>IF(AND(O14&lt;=$B$153,O14&gt;$C$153),Heat_map!O14,0)</f>
        <v>0</v>
      </c>
      <c r="P164">
        <f>IF(AND(P14&lt;=$B$153,P14&gt;$C$153),Heat_map!P14,0)</f>
        <v>0</v>
      </c>
      <c r="Q164">
        <f>IF(AND(Q14&lt;=$B$153,Q14&gt;$C$153),Heat_map!Q14,0)</f>
        <v>0</v>
      </c>
      <c r="R164">
        <f>IF(AND(R14&lt;=$B$153,R14&gt;$C$153),Heat_map!R14,0)</f>
        <v>0</v>
      </c>
      <c r="S164">
        <f>IF(AND(S14&lt;=$B$153,S14&gt;$C$153),Heat_map!S14,0)</f>
        <v>0</v>
      </c>
      <c r="T164">
        <f>IF(AND(T14&lt;=$B$153,T14&gt;$C$153),Heat_map!T14,0)</f>
        <v>0</v>
      </c>
      <c r="U164">
        <f>IF(AND(U14&lt;=$B$153,U14&gt;$C$153),Heat_map!U14,0)</f>
        <v>0</v>
      </c>
      <c r="V164">
        <f>IF(AND(V14&lt;=$B$153,V14&gt;$C$153),Heat_map!V14,0)</f>
        <v>0</v>
      </c>
      <c r="W164">
        <f>IF(AND(W14&lt;=$B$153,W14&gt;$C$153),Heat_map!W14,0)</f>
        <v>0</v>
      </c>
      <c r="X164">
        <f>IF(AND(X14&lt;=$B$153,X14&gt;$C$153),Heat_map!X14,0)</f>
        <v>0</v>
      </c>
      <c r="Y164">
        <f>IF(AND(Y14&lt;=$B$153,Y14&gt;$C$153),Heat_map!Y14,0)</f>
        <v>0</v>
      </c>
      <c r="Z164">
        <f>IF(AND(Z14&lt;=$B$153,Z14&gt;$C$153),Heat_map!Z14,0)</f>
        <v>0</v>
      </c>
      <c r="AA164">
        <f>IF(AND(AA14&lt;=$B$153,AA14&gt;$C$153),Heat_map!AA14,0)</f>
        <v>0</v>
      </c>
      <c r="AB164">
        <f>IF(AND(AB14&lt;=$B$153,AB14&gt;$C$153),Heat_map!AB14,0)</f>
        <v>0</v>
      </c>
      <c r="AC164">
        <f>IF(AND(AC14&lt;=$B$153,AC14&gt;$C$153),Heat_map!AC14,0)</f>
        <v>0</v>
      </c>
      <c r="AD164">
        <f>IF(AND(AD14&lt;=$B$153,AD14&gt;$C$153),Heat_map!AD14,0)</f>
        <v>0</v>
      </c>
      <c r="AE164">
        <f>IF(AND(AE14&lt;=$B$153,AE14&gt;$C$153),Heat_map!AE14,0)</f>
        <v>0</v>
      </c>
      <c r="AF164">
        <f>IF(AND(AF14&lt;=$B$153,AF14&gt;$C$153),Heat_map!AF14,0)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5AD7-20CA-1A4E-A80B-F76E7BA7DD92}">
  <dimension ref="A3:AG190"/>
  <sheetViews>
    <sheetView topLeftCell="A14" workbookViewId="0">
      <selection activeCell="W21" sqref="W21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3" x14ac:dyDescent="0.2">
      <c r="A3" s="29" t="str">
        <f>'3.0_RESULT'!A1</f>
        <v xml:space="preserve">Sum of % reduction in total between 66-86 yrs </v>
      </c>
      <c r="B3" s="23" t="str">
        <f>'2.5_RESULT'!B3</f>
        <v>Column Labels</v>
      </c>
      <c r="C3">
        <f>'2.5_RESULT'!C3</f>
        <v>0</v>
      </c>
      <c r="D3">
        <f>'2.5_RESULT'!D3</f>
        <v>0</v>
      </c>
      <c r="E3">
        <f>'2.5_RESULT'!E3</f>
        <v>0</v>
      </c>
      <c r="F3">
        <f>'2.5_RESULT'!F3</f>
        <v>0</v>
      </c>
      <c r="G3">
        <f>'2.5_RESULT'!G3</f>
        <v>0</v>
      </c>
      <c r="H3">
        <f>'2.5_RESULT'!H3</f>
        <v>0</v>
      </c>
      <c r="I3">
        <f>'2.5_RESULT'!I3</f>
        <v>0</v>
      </c>
      <c r="J3">
        <f>'2.5_RESULT'!J3</f>
        <v>0</v>
      </c>
      <c r="K3">
        <f>'2.5_RESULT'!K3</f>
        <v>0</v>
      </c>
      <c r="L3">
        <f>'2.5_RESULT'!L3</f>
        <v>0</v>
      </c>
      <c r="M3">
        <f>'2.5_RESULT'!M3</f>
        <v>0</v>
      </c>
      <c r="N3">
        <f>'2.5_RESULT'!N3</f>
        <v>0</v>
      </c>
      <c r="O3">
        <f>'2.5_RESULT'!O3</f>
        <v>0</v>
      </c>
      <c r="P3">
        <f>'2.5_RESULT'!P3</f>
        <v>0</v>
      </c>
      <c r="Q3">
        <f>'2.5_RESULT'!Q3</f>
        <v>0</v>
      </c>
      <c r="R3">
        <f>'2.5_RESULT'!R3</f>
        <v>0</v>
      </c>
      <c r="S3">
        <f>'2.5_RESULT'!S3</f>
        <v>0</v>
      </c>
      <c r="T3">
        <f>'2.5_RESULT'!T3</f>
        <v>0</v>
      </c>
      <c r="U3">
        <f>'2.5_RESULT'!U3</f>
        <v>0</v>
      </c>
      <c r="V3">
        <f>'2.5_RESULT'!V3</f>
        <v>0</v>
      </c>
      <c r="W3">
        <f>'2.5_RESULT'!W3</f>
        <v>0</v>
      </c>
      <c r="X3">
        <f>'2.5_RESULT'!X3</f>
        <v>0</v>
      </c>
      <c r="Y3">
        <f>'2.5_RESULT'!Y3</f>
        <v>0</v>
      </c>
      <c r="Z3">
        <f>'2.5_RESULT'!Z3</f>
        <v>0</v>
      </c>
      <c r="AA3">
        <f>'2.5_RESULT'!AA3</f>
        <v>0</v>
      </c>
      <c r="AB3">
        <f>'2.5_RESULT'!AB3</f>
        <v>0</v>
      </c>
      <c r="AC3">
        <f>'2.5_RESULT'!AC3</f>
        <v>0</v>
      </c>
      <c r="AD3">
        <f>'2.5_RESULT'!AD3</f>
        <v>0</v>
      </c>
      <c r="AE3">
        <f>'2.5_RESULT'!AE3</f>
        <v>0</v>
      </c>
      <c r="AF3">
        <f>'2.5_RESULT'!AF3</f>
        <v>0</v>
      </c>
    </row>
    <row r="4" spans="1:33" x14ac:dyDescent="0.2">
      <c r="A4" s="66" t="str">
        <f>'3.0_RESULT'!A2</f>
        <v>Row Labels</v>
      </c>
      <c r="B4" s="66">
        <f>'3.0_RESULT'!B2</f>
        <v>2500</v>
      </c>
      <c r="C4" s="66">
        <f>'3.0_RESULT'!C2</f>
        <v>7500</v>
      </c>
      <c r="D4" s="66">
        <f>'3.0_RESULT'!D2</f>
        <v>12500</v>
      </c>
      <c r="E4" s="66">
        <f>'3.0_RESULT'!E2</f>
        <v>17500</v>
      </c>
      <c r="F4" s="66">
        <f>'3.0_RESULT'!F2</f>
        <v>22500</v>
      </c>
      <c r="G4" s="66">
        <f>'3.0_RESULT'!G2</f>
        <v>27500</v>
      </c>
      <c r="H4" s="66">
        <f>'3.0_RESULT'!H2</f>
        <v>32500</v>
      </c>
      <c r="I4" s="66">
        <f>'3.0_RESULT'!I2</f>
        <v>37500</v>
      </c>
      <c r="J4" s="66">
        <f>'3.0_RESULT'!J2</f>
        <v>42500</v>
      </c>
      <c r="K4" s="66">
        <f>'3.0_RESULT'!K2</f>
        <v>47500</v>
      </c>
      <c r="L4" s="66">
        <f>'3.0_RESULT'!L2</f>
        <v>52500</v>
      </c>
      <c r="M4" s="66">
        <f>'3.0_RESULT'!M2</f>
        <v>57500</v>
      </c>
      <c r="N4" s="66">
        <f>'3.0_RESULT'!N2</f>
        <v>62500</v>
      </c>
      <c r="O4" s="66">
        <f>'3.0_RESULT'!O2</f>
        <v>67500</v>
      </c>
      <c r="P4" s="66">
        <f>'3.0_RESULT'!P2</f>
        <v>72500</v>
      </c>
      <c r="Q4" s="66">
        <f>'3.0_RESULT'!Q2</f>
        <v>77500</v>
      </c>
      <c r="R4" s="66">
        <f>'3.0_RESULT'!R2</f>
        <v>82500</v>
      </c>
      <c r="S4" s="66">
        <f>'3.0_RESULT'!S2</f>
        <v>87500</v>
      </c>
      <c r="T4" s="66">
        <f>'3.0_RESULT'!T2</f>
        <v>92500</v>
      </c>
      <c r="U4" s="66">
        <f>'3.0_RESULT'!U2</f>
        <v>97500</v>
      </c>
      <c r="V4" s="66">
        <f>'3.0_RESULT'!V2</f>
        <v>102500</v>
      </c>
      <c r="W4" s="66">
        <f>'3.0_RESULT'!W2</f>
        <v>107500</v>
      </c>
      <c r="X4" s="66">
        <f>'3.0_RESULT'!X2</f>
        <v>112500</v>
      </c>
      <c r="Y4" s="66">
        <f>'3.0_RESULT'!Y2</f>
        <v>117500</v>
      </c>
      <c r="Z4" s="66">
        <f>'3.0_RESULT'!Z2</f>
        <v>122500</v>
      </c>
      <c r="AA4" s="66">
        <f>'3.0_RESULT'!AA2</f>
        <v>127500</v>
      </c>
      <c r="AB4" s="66">
        <f>'3.0_RESULT'!AB2</f>
        <v>132500</v>
      </c>
      <c r="AC4" s="66">
        <f>'3.0_RESULT'!AC2</f>
        <v>137500</v>
      </c>
      <c r="AD4" s="66">
        <f>'3.0_RESULT'!AD2</f>
        <v>142500</v>
      </c>
      <c r="AE4" s="66">
        <f>'3.0_RESULT'!AE2</f>
        <v>147500</v>
      </c>
      <c r="AF4" s="66">
        <f>'3.0_RESULT'!AF2</f>
        <v>200000</v>
      </c>
      <c r="AG4" s="66" t="str">
        <f>'3.0_RESULT'!AG2</f>
        <v>Grand Total</v>
      </c>
    </row>
    <row r="5" spans="1:33" x14ac:dyDescent="0.2">
      <c r="A5" s="29">
        <f>'3.0_RESULT'!A3</f>
        <v>23</v>
      </c>
      <c r="B5" s="103">
        <f>'3.0_RESULT'!B3</f>
        <v>-0.32596685082872928</v>
      </c>
      <c r="C5" s="103">
        <f>'3.0_RESULT'!C3</f>
        <v>-0.3235294117647059</v>
      </c>
      <c r="D5" s="103">
        <f>'3.0_RESULT'!D3</f>
        <v>-0.32323788546255505</v>
      </c>
      <c r="E5" s="103">
        <f>'3.0_RESULT'!E3</f>
        <v>-0.3245476003147128</v>
      </c>
      <c r="F5" s="103">
        <f>'3.0_RESULT'!F3</f>
        <v>-0.3507645259938838</v>
      </c>
      <c r="G5" s="103">
        <f>'3.0_RESULT'!G3</f>
        <v>-0.38719359679839921</v>
      </c>
      <c r="H5" s="103">
        <f>'3.0_RESULT'!H3</f>
        <v>-0.42061812023708722</v>
      </c>
      <c r="I5" s="103">
        <f>'3.0_RESULT'!I3</f>
        <v>-0.44845928099779897</v>
      </c>
      <c r="J5" s="103">
        <f>'3.0_RESULT'!J3</f>
        <v>-0.46691655801825294</v>
      </c>
      <c r="K5" s="103">
        <f>'3.0_RESULT'!K3</f>
        <v>-0.46987410071942448</v>
      </c>
      <c r="L5" s="103">
        <f>'3.0_RESULT'!L3</f>
        <v>-0.46328720700367126</v>
      </c>
      <c r="M5" s="103">
        <f>'3.0_RESULT'!M3</f>
        <v>-0.4511470985155196</v>
      </c>
      <c r="N5" s="103">
        <f>'3.0_RESULT'!N3</f>
        <v>-0.43603439291297552</v>
      </c>
      <c r="O5" s="103">
        <f>'3.0_RESULT'!O3</f>
        <v>-0.42174899193548387</v>
      </c>
      <c r="P5" s="103">
        <f>'3.0_RESULT'!P3</f>
        <v>-0.4084696119111545</v>
      </c>
      <c r="Q5" s="103">
        <f>'3.0_RESULT'!Q3</f>
        <v>-0.39590726283416133</v>
      </c>
      <c r="R5" s="103">
        <f>'3.0_RESULT'!R3</f>
        <v>-0.38418273645546375</v>
      </c>
      <c r="S5" s="103">
        <f>'3.0_RESULT'!S3</f>
        <v>-0.37304948729380294</v>
      </c>
      <c r="T5" s="103">
        <f>'3.0_RESULT'!T3</f>
        <v>-0.36262188515709642</v>
      </c>
      <c r="U5" s="103">
        <f>'3.0_RESULT'!U3</f>
        <v>-0.35289778714436248</v>
      </c>
      <c r="V5" s="103">
        <f>'3.0_RESULT'!V3</f>
        <v>-0.34335248256052525</v>
      </c>
      <c r="W5" s="103">
        <f>'3.0_RESULT'!W3</f>
        <v>-0.33463229416466828</v>
      </c>
      <c r="X5" s="103">
        <f>'3.0_RESULT'!X3</f>
        <v>-0.32602766413403467</v>
      </c>
      <c r="Y5" s="103">
        <f>'3.0_RESULT'!Y3</f>
        <v>-0.3181645449363481</v>
      </c>
      <c r="Z5" s="103">
        <f>'3.0_RESULT'!Z3</f>
        <v>-0.31036721068249257</v>
      </c>
      <c r="AA5" s="103">
        <f>'3.0_RESULT'!AA3</f>
        <v>-0.30324157913799349</v>
      </c>
      <c r="AB5" s="103">
        <f>'3.0_RESULT'!AB3</f>
        <v>-0.29614227570341534</v>
      </c>
      <c r="AC5" s="103">
        <f>'3.0_RESULT'!AC3</f>
        <v>-0.28965576889811451</v>
      </c>
      <c r="AD5" s="103">
        <f>'3.0_RESULT'!AD3</f>
        <v>-0.28316412859560069</v>
      </c>
      <c r="AE5" s="103">
        <f>'3.0_RESULT'!AE3</f>
        <v>-0.27711541645967874</v>
      </c>
      <c r="AF5" s="103">
        <f>'3.0_RESULT'!AF3</f>
        <v>-0.22617921340721719</v>
      </c>
      <c r="AG5" s="103">
        <f>'3.0_RESULT'!AG3</f>
        <v>-11.198496970979335</v>
      </c>
    </row>
    <row r="6" spans="1:33" x14ac:dyDescent="0.2">
      <c r="A6" s="29">
        <f>'3.0_RESULT'!A4</f>
        <v>28</v>
      </c>
      <c r="B6" s="103">
        <f>'3.0_RESULT'!B4</f>
        <v>-0.3108974358974359</v>
      </c>
      <c r="C6" s="103">
        <f>'3.0_RESULT'!C4</f>
        <v>-0.30851063829787234</v>
      </c>
      <c r="D6" s="103">
        <f>'3.0_RESULT'!D4</f>
        <v>-0.30891719745222929</v>
      </c>
      <c r="E6" s="103">
        <f>'3.0_RESULT'!E4</f>
        <v>-0.30937215650591449</v>
      </c>
      <c r="F6" s="103">
        <f>'3.0_RESULT'!F4</f>
        <v>-0.32355021216407354</v>
      </c>
      <c r="G6" s="103">
        <f>'3.0_RESULT'!G4</f>
        <v>-0.3582995951417004</v>
      </c>
      <c r="H6" s="103">
        <f>'3.0_RESULT'!H4</f>
        <v>-0.39402838962310327</v>
      </c>
      <c r="I6" s="103">
        <f>'3.0_RESULT'!I4</f>
        <v>-0.42536047497879559</v>
      </c>
      <c r="J6" s="103">
        <f>'3.0_RESULT'!J4</f>
        <v>-0.45054327463469462</v>
      </c>
      <c r="K6" s="103">
        <f>'3.0_RESULT'!K4</f>
        <v>-0.45926052721670663</v>
      </c>
      <c r="L6" s="103">
        <f>'3.0_RESULT'!L4</f>
        <v>-0.45645886889460152</v>
      </c>
      <c r="M6" s="103">
        <f>'3.0_RESULT'!M4</f>
        <v>-0.44548525798525801</v>
      </c>
      <c r="N6" s="103">
        <f>'3.0_RESULT'!N4</f>
        <v>-0.43177098783743695</v>
      </c>
      <c r="O6" s="103">
        <f>'3.0_RESULT'!O4</f>
        <v>-0.41824712643678164</v>
      </c>
      <c r="P6" s="103">
        <f>'3.0_RESULT'!P4</f>
        <v>-0.40526609083310117</v>
      </c>
      <c r="Q6" s="103">
        <f>'3.0_RESULT'!Q4</f>
        <v>-0.39332071389940509</v>
      </c>
      <c r="R6" s="103">
        <f>'3.0_RESULT'!R4</f>
        <v>-0.38222163865546216</v>
      </c>
      <c r="S6" s="103">
        <f>'3.0_RESULT'!S4</f>
        <v>-0.37158539698749044</v>
      </c>
      <c r="T6" s="103">
        <f>'3.0_RESULT'!T4</f>
        <v>-0.36127670144063589</v>
      </c>
      <c r="U6" s="103">
        <f>'3.0_RESULT'!U4</f>
        <v>-0.35175332527206771</v>
      </c>
      <c r="V6" s="103">
        <f>'3.0_RESULT'!V4</f>
        <v>-0.3427191328934967</v>
      </c>
      <c r="W6" s="103">
        <f>'3.0_RESULT'!W4</f>
        <v>-0.33429030776297658</v>
      </c>
      <c r="X6" s="103">
        <f>'3.0_RESULT'!X4</f>
        <v>-0.32612592426618864</v>
      </c>
      <c r="Y6" s="103">
        <f>'3.0_RESULT'!Y4</f>
        <v>-0.31813210848643919</v>
      </c>
      <c r="Z6" s="103">
        <f>'3.0_RESULT'!Z4</f>
        <v>-0.31072420422986541</v>
      </c>
      <c r="AA6" s="103">
        <f>'3.0_RESULT'!AA4</f>
        <v>-0.3036534446764092</v>
      </c>
      <c r="AB6" s="103">
        <f>'3.0_RESULT'!AB4</f>
        <v>-0.29704081632653062</v>
      </c>
      <c r="AC6" s="103">
        <f>'3.0_RESULT'!AC4</f>
        <v>-0.29057696146935519</v>
      </c>
      <c r="AD6" s="103">
        <f>'3.0_RESULT'!AD4</f>
        <v>-0.28419304415787416</v>
      </c>
      <c r="AE6" s="103">
        <f>'3.0_RESULT'!AE4</f>
        <v>-0.27826669217524391</v>
      </c>
      <c r="AF6" s="103">
        <f>'3.0_RESULT'!AF4</f>
        <v>-0.22819265767179164</v>
      </c>
      <c r="AG6" s="103">
        <f>'3.0_RESULT'!AG4</f>
        <v>-10.980041304270937</v>
      </c>
    </row>
    <row r="7" spans="1:33" x14ac:dyDescent="0.2">
      <c r="A7" s="29">
        <f>'3.0_RESULT'!A5</f>
        <v>33</v>
      </c>
      <c r="B7" s="103">
        <f>'3.0_RESULT'!B5</f>
        <v>-0.2932330827067669</v>
      </c>
      <c r="C7" s="103">
        <f>'3.0_RESULT'!C5</f>
        <v>-0.29499999999999998</v>
      </c>
      <c r="D7" s="103">
        <f>'3.0_RESULT'!D5</f>
        <v>-0.29521674140508219</v>
      </c>
      <c r="E7" s="103">
        <f>'3.0_RESULT'!E5</f>
        <v>-0.29433760683760685</v>
      </c>
      <c r="F7" s="103">
        <f>'3.0_RESULT'!F5</f>
        <v>-0.29983388704318936</v>
      </c>
      <c r="G7" s="103">
        <f>'3.0_RESULT'!G5</f>
        <v>-0.32880434782608697</v>
      </c>
      <c r="H7" s="103">
        <f>'3.0_RESULT'!H5</f>
        <v>-0.3660919540229885</v>
      </c>
      <c r="I7" s="103">
        <f>'3.0_RESULT'!I5</f>
        <v>-0.40039840637450197</v>
      </c>
      <c r="J7" s="103">
        <f>'3.0_RESULT'!J5</f>
        <v>-0.429010989010989</v>
      </c>
      <c r="K7" s="103">
        <f>'3.0_RESULT'!K5</f>
        <v>-0.44550517104216386</v>
      </c>
      <c r="L7" s="103">
        <f>'3.0_RESULT'!L5</f>
        <v>-0.44684014869888478</v>
      </c>
      <c r="M7" s="103">
        <f>'3.0_RESULT'!M5</f>
        <v>-0.4382540809084457</v>
      </c>
      <c r="N7" s="103">
        <f>'3.0_RESULT'!N5</f>
        <v>-0.42499141778235494</v>
      </c>
      <c r="O7" s="103">
        <f>'3.0_RESULT'!O5</f>
        <v>-0.41211717709720375</v>
      </c>
      <c r="P7" s="103">
        <f>'3.0_RESULT'!P5</f>
        <v>-0.40032310177705976</v>
      </c>
      <c r="Q7" s="103">
        <f>'3.0_RESULT'!Q5</f>
        <v>-0.38869701726844585</v>
      </c>
      <c r="R7" s="103">
        <f>'3.0_RESULT'!R5</f>
        <v>-0.37789987789987789</v>
      </c>
      <c r="S7" s="103">
        <f>'3.0_RESULT'!S5</f>
        <v>-0.3676863676863677</v>
      </c>
      <c r="T7" s="103">
        <f>'3.0_RESULT'!T5</f>
        <v>-0.35811397165172115</v>
      </c>
      <c r="U7" s="103">
        <f>'3.0_RESULT'!U5</f>
        <v>-0.34892897406989853</v>
      </c>
      <c r="V7" s="103">
        <f>'3.0_RESULT'!V5</f>
        <v>-0.34020335256938722</v>
      </c>
      <c r="W7" s="103">
        <f>'3.0_RESULT'!W5</f>
        <v>-0.33217158176943701</v>
      </c>
      <c r="X7" s="103">
        <f>'3.0_RESULT'!X5</f>
        <v>-0.32408376963350788</v>
      </c>
      <c r="Y7" s="103">
        <f>'3.0_RESULT'!Y5</f>
        <v>-0.31654308361032985</v>
      </c>
      <c r="Z7" s="103">
        <f>'3.0_RESULT'!Z5</f>
        <v>-0.30934532733633185</v>
      </c>
      <c r="AA7" s="103">
        <f>'3.0_RESULT'!AA5</f>
        <v>-0.30254154447702836</v>
      </c>
      <c r="AB7" s="103">
        <f>'3.0_RESULT'!AB5</f>
        <v>-0.29595983743724602</v>
      </c>
      <c r="AC7" s="103">
        <f>'3.0_RESULT'!AC5</f>
        <v>-0.28965839962564344</v>
      </c>
      <c r="AD7" s="103">
        <f>'3.0_RESULT'!AD5</f>
        <v>-0.2838487972508591</v>
      </c>
      <c r="AE7" s="103">
        <f>'3.0_RESULT'!AE5</f>
        <v>-0.27789001122334456</v>
      </c>
      <c r="AF7" s="103">
        <f>'3.0_RESULT'!AF5</f>
        <v>-0.22892011834319526</v>
      </c>
      <c r="AG7" s="103">
        <f>'3.0_RESULT'!AG5</f>
        <v>-10.712450144385949</v>
      </c>
    </row>
    <row r="8" spans="1:33" x14ac:dyDescent="0.2">
      <c r="A8" s="29">
        <f>'3.0_RESULT'!A6</f>
        <v>38</v>
      </c>
      <c r="B8" s="103">
        <f>'3.0_RESULT'!B6</f>
        <v>-0.28378378378378377</v>
      </c>
      <c r="C8" s="103">
        <f>'3.0_RESULT'!C6</f>
        <v>-0.28143712574850299</v>
      </c>
      <c r="D8" s="103">
        <f>'3.0_RESULT'!D6</f>
        <v>-0.27827648114901254</v>
      </c>
      <c r="E8" s="103">
        <f>'3.0_RESULT'!E6</f>
        <v>-0.27948717948717949</v>
      </c>
      <c r="F8" s="103">
        <f>'3.0_RESULT'!F6</f>
        <v>-0.2788844621513944</v>
      </c>
      <c r="G8" s="103">
        <f>'3.0_RESULT'!G6</f>
        <v>-0.2982885085574572</v>
      </c>
      <c r="H8" s="103">
        <f>'3.0_RESULT'!H6</f>
        <v>-0.33448275862068966</v>
      </c>
      <c r="I8" s="103">
        <f>'3.0_RESULT'!I6</f>
        <v>-0.37126642771804064</v>
      </c>
      <c r="J8" s="103">
        <f>'3.0_RESULT'!J6</f>
        <v>-0.40458618871903007</v>
      </c>
      <c r="K8" s="103">
        <f>'3.0_RESULT'!K6</f>
        <v>-0.42826704545454547</v>
      </c>
      <c r="L8" s="103">
        <f>'3.0_RESULT'!L6</f>
        <v>-0.4351363236587511</v>
      </c>
      <c r="M8" s="103">
        <f>'3.0_RESULT'!M6</f>
        <v>-0.42943886097152428</v>
      </c>
      <c r="N8" s="103">
        <f>'3.0_RESULT'!N6</f>
        <v>-0.41690312119983786</v>
      </c>
      <c r="O8" s="103">
        <f>'3.0_RESULT'!O6</f>
        <v>-0.40476190476190477</v>
      </c>
      <c r="P8" s="103">
        <f>'3.0_RESULT'!P6</f>
        <v>-0.3934583014537108</v>
      </c>
      <c r="Q8" s="103">
        <f>'3.0_RESULT'!Q6</f>
        <v>-0.38262648809523808</v>
      </c>
      <c r="R8" s="103">
        <f>'3.0_RESULT'!R6</f>
        <v>-0.37237509051412021</v>
      </c>
      <c r="S8" s="103">
        <f>'3.0_RESULT'!S6</f>
        <v>-0.36265867418899861</v>
      </c>
      <c r="T8" s="103">
        <f>'3.0_RESULT'!T6</f>
        <v>-0.35343642611683851</v>
      </c>
      <c r="U8" s="103">
        <f>'3.0_RESULT'!U6</f>
        <v>-0.34467158176943702</v>
      </c>
      <c r="V8" s="103">
        <f>'3.0_RESULT'!V6</f>
        <v>-0.3364409551848217</v>
      </c>
      <c r="W8" s="103">
        <f>'3.0_RESULT'!W6</f>
        <v>-0.3284893005429575</v>
      </c>
      <c r="X8" s="103">
        <f>'3.0_RESULT'!X6</f>
        <v>-0.32090483619344773</v>
      </c>
      <c r="Y8" s="103">
        <f>'3.0_RESULT'!Y6</f>
        <v>-0.31366270204330587</v>
      </c>
      <c r="Z8" s="103">
        <f>'3.0_RESULT'!Z6</f>
        <v>-0.30674023262749778</v>
      </c>
      <c r="AA8" s="103">
        <f>'3.0_RESULT'!AA6</f>
        <v>-0.30011672016340823</v>
      </c>
      <c r="AB8" s="103">
        <f>'3.0_RESULT'!AB6</f>
        <v>-0.29385714285714287</v>
      </c>
      <c r="AC8" s="103">
        <f>'3.0_RESULT'!AC6</f>
        <v>-0.28777280358142138</v>
      </c>
      <c r="AD8" s="103">
        <f>'3.0_RESULT'!AD6</f>
        <v>-0.28193530701754388</v>
      </c>
      <c r="AE8" s="103">
        <f>'3.0_RESULT'!AE6</f>
        <v>-0.27632993014508328</v>
      </c>
      <c r="AF8" s="103">
        <f>'3.0_RESULT'!AF6</f>
        <v>-0.22870802757393818</v>
      </c>
      <c r="AG8" s="103">
        <f>'3.0_RESULT'!AG6</f>
        <v>-10.409184692050568</v>
      </c>
    </row>
    <row r="9" spans="1:33" x14ac:dyDescent="0.2">
      <c r="A9" s="29">
        <f>'3.0_RESULT'!A7</f>
        <v>43</v>
      </c>
      <c r="B9" s="103">
        <f>'3.0_RESULT'!B7</f>
        <v>-0.2722222222222222</v>
      </c>
      <c r="C9" s="103">
        <f>'3.0_RESULT'!C7</f>
        <v>-0.26296296296296295</v>
      </c>
      <c r="D9" s="103">
        <f>'3.0_RESULT'!D7</f>
        <v>-0.2616407982261641</v>
      </c>
      <c r="E9" s="103">
        <f>'3.0_RESULT'!E7</f>
        <v>-0.26228209191759111</v>
      </c>
      <c r="F9" s="103">
        <f>'3.0_RESULT'!F7</f>
        <v>-0.26199261992619927</v>
      </c>
      <c r="G9" s="103">
        <f>'3.0_RESULT'!G7</f>
        <v>-0.26961770623742454</v>
      </c>
      <c r="H9" s="103">
        <f>'3.0_RESULT'!H7</f>
        <v>-0.30110732538330492</v>
      </c>
      <c r="I9" s="103">
        <f>'3.0_RESULT'!I7</f>
        <v>-0.34070796460176989</v>
      </c>
      <c r="J9" s="103">
        <f>'3.0_RESULT'!J7</f>
        <v>-0.37760416666666669</v>
      </c>
      <c r="K9" s="103">
        <f>'3.0_RESULT'!K7</f>
        <v>-0.40652300524170065</v>
      </c>
      <c r="L9" s="103">
        <f>'3.0_RESULT'!L7</f>
        <v>-0.42099625066952329</v>
      </c>
      <c r="M9" s="103">
        <f>'3.0_RESULT'!M7</f>
        <v>-0.41810783316378436</v>
      </c>
      <c r="N9" s="103">
        <f>'3.0_RESULT'!N7</f>
        <v>-0.40689655172413791</v>
      </c>
      <c r="O9" s="103">
        <f>'3.0_RESULT'!O7</f>
        <v>-0.39559386973180077</v>
      </c>
      <c r="P9" s="103">
        <f>'3.0_RESULT'!P7</f>
        <v>-0.38472286911970188</v>
      </c>
      <c r="Q9" s="103">
        <f>'3.0_RESULT'!Q7</f>
        <v>-0.3746031746031746</v>
      </c>
      <c r="R9" s="103">
        <f>'3.0_RESULT'!R7</f>
        <v>-0.36528268551236748</v>
      </c>
      <c r="S9" s="103">
        <f>'3.0_RESULT'!S7</f>
        <v>-0.35572782084409993</v>
      </c>
      <c r="T9" s="103">
        <f>'3.0_RESULT'!T7</f>
        <v>-0.34705882352941175</v>
      </c>
      <c r="U9" s="103">
        <f>'3.0_RESULT'!U7</f>
        <v>-0.33866338663386636</v>
      </c>
      <c r="V9" s="103">
        <f>'3.0_RESULT'!V7</f>
        <v>-0.33079695634761713</v>
      </c>
      <c r="W9" s="103">
        <f>'3.0_RESULT'!W7</f>
        <v>-0.32355242566510173</v>
      </c>
      <c r="X9" s="103">
        <f>'3.0_RESULT'!X7</f>
        <v>-0.31599081866870699</v>
      </c>
      <c r="Y9" s="103">
        <f>'3.0_RESULT'!Y7</f>
        <v>-0.30913173652694609</v>
      </c>
      <c r="Z9" s="103">
        <f>'3.0_RESULT'!Z7</f>
        <v>-0.30245331380446722</v>
      </c>
      <c r="AA9" s="103">
        <f>'3.0_RESULT'!AA7</f>
        <v>-0.2961634994621728</v>
      </c>
      <c r="AB9" s="103">
        <f>'3.0_RESULT'!AB7</f>
        <v>-0.29002808988764045</v>
      </c>
      <c r="AC9" s="103">
        <f>'3.0_RESULT'!AC7</f>
        <v>-0.2842395044735031</v>
      </c>
      <c r="AD9" s="103">
        <f>'3.0_RESULT'!AD7</f>
        <v>-0.27892074198988198</v>
      </c>
      <c r="AE9" s="103">
        <f>'3.0_RESULT'!AE7</f>
        <v>-0.2732385047965597</v>
      </c>
      <c r="AF9" s="103">
        <f>'3.0_RESULT'!AF7</f>
        <v>-0.22717271727172716</v>
      </c>
      <c r="AG9" s="103">
        <f>'3.0_RESULT'!AG7</f>
        <v>-10.0560024378122</v>
      </c>
    </row>
    <row r="10" spans="1:33" x14ac:dyDescent="0.2">
      <c r="A10" s="29">
        <f>'3.0_RESULT'!A8</f>
        <v>48</v>
      </c>
      <c r="B10" s="103">
        <f>'3.0_RESULT'!B8</f>
        <v>-0.24637681159420291</v>
      </c>
      <c r="C10" s="103">
        <f>'3.0_RESULT'!C8</f>
        <v>-0.24401913875598086</v>
      </c>
      <c r="D10" s="103">
        <f>'3.0_RESULT'!D8</f>
        <v>-0.24428571428571427</v>
      </c>
      <c r="E10" s="103">
        <f>'3.0_RESULT'!E8</f>
        <v>-0.24489795918367346</v>
      </c>
      <c r="F10" s="103">
        <f>'3.0_RESULT'!F8</f>
        <v>-0.24405705229793978</v>
      </c>
      <c r="G10" s="103">
        <f>'3.0_RESULT'!G8</f>
        <v>-0.24417098445595856</v>
      </c>
      <c r="H10" s="103">
        <f>'3.0_RESULT'!H8</f>
        <v>-0.26564215148188802</v>
      </c>
      <c r="I10" s="103">
        <f>'3.0_RESULT'!I8</f>
        <v>-0.3056083650190114</v>
      </c>
      <c r="J10" s="103">
        <f>'3.0_RESULT'!J8</f>
        <v>-0.34605704697986578</v>
      </c>
      <c r="K10" s="103">
        <f>'3.0_RESULT'!K8</f>
        <v>-0.37846961740435109</v>
      </c>
      <c r="L10" s="103">
        <f>'3.0_RESULT'!L8</f>
        <v>-0.40198087431693991</v>
      </c>
      <c r="M10" s="103">
        <f>'3.0_RESULT'!M8</f>
        <v>-0.40393294648613798</v>
      </c>
      <c r="N10" s="103">
        <f>'3.0_RESULT'!N8</f>
        <v>-0.39319175515302934</v>
      </c>
      <c r="O10" s="103">
        <f>'3.0_RESULT'!O8</f>
        <v>-0.38267477203647415</v>
      </c>
      <c r="P10" s="103">
        <f>'3.0_RESULT'!P8</f>
        <v>-0.37270574304322085</v>
      </c>
      <c r="Q10" s="103">
        <f>'3.0_RESULT'!Q8</f>
        <v>-0.36303344867358706</v>
      </c>
      <c r="R10" s="103">
        <f>'3.0_RESULT'!R8</f>
        <v>-0.35404949381327333</v>
      </c>
      <c r="S10" s="103">
        <f>'3.0_RESULT'!S8</f>
        <v>-0.34549945115257957</v>
      </c>
      <c r="T10" s="103">
        <f>'3.0_RESULT'!T8</f>
        <v>-0.33717193358328867</v>
      </c>
      <c r="U10" s="103">
        <f>'3.0_RESULT'!U8</f>
        <v>-0.32940868655154371</v>
      </c>
      <c r="V10" s="103">
        <f>'3.0_RESULT'!V8</f>
        <v>-0.32199488491048595</v>
      </c>
      <c r="W10" s="103">
        <f>'3.0_RESULT'!W8</f>
        <v>-0.31474999999999997</v>
      </c>
      <c r="X10" s="103">
        <f>'3.0_RESULT'!X8</f>
        <v>-0.30797455968688847</v>
      </c>
      <c r="Y10" s="103">
        <f>'3.0_RESULT'!Y8</f>
        <v>-0.30148467432950193</v>
      </c>
      <c r="Z10" s="103">
        <f>'3.0_RESULT'!Z8</f>
        <v>-0.29512423816221284</v>
      </c>
      <c r="AA10" s="103">
        <f>'3.0_RESULT'!AA8</f>
        <v>-0.28915939366100135</v>
      </c>
      <c r="AB10" s="103">
        <f>'3.0_RESULT'!AB8</f>
        <v>-0.28375337533753375</v>
      </c>
      <c r="AC10" s="103">
        <f>'3.0_RESULT'!AC8</f>
        <v>-0.27780229479258606</v>
      </c>
      <c r="AD10" s="103">
        <f>'3.0_RESULT'!AD8</f>
        <v>-0.27251082251082254</v>
      </c>
      <c r="AE10" s="103">
        <f>'3.0_RESULT'!AE8</f>
        <v>-0.2673036093418259</v>
      </c>
      <c r="AF10" s="103">
        <f>'3.0_RESULT'!AF8</f>
        <v>-0.22322695035460993</v>
      </c>
      <c r="AG10" s="103">
        <f>'3.0_RESULT'!AG8</f>
        <v>-9.6023187493561295</v>
      </c>
    </row>
    <row r="11" spans="1:33" x14ac:dyDescent="0.2">
      <c r="A11" s="29">
        <f>'3.0_RESULT'!A9</f>
        <v>53</v>
      </c>
      <c r="B11" s="103">
        <f>'3.0_RESULT'!B9</f>
        <v>-0.23</v>
      </c>
      <c r="C11" s="103">
        <f>'3.0_RESULT'!C9</f>
        <v>-0.2251655629139073</v>
      </c>
      <c r="D11" s="103">
        <f>'3.0_RESULT'!D9</f>
        <v>-0.22440944881889763</v>
      </c>
      <c r="E11" s="103">
        <f>'3.0_RESULT'!E9</f>
        <v>-0.22535211267605634</v>
      </c>
      <c r="F11" s="103">
        <f>'3.0_RESULT'!F9</f>
        <v>-0.22319474835886213</v>
      </c>
      <c r="G11" s="103">
        <f>'3.0_RESULT'!G9</f>
        <v>-0.22321428571428573</v>
      </c>
      <c r="H11" s="103">
        <f>'3.0_RESULT'!H9</f>
        <v>-0.23071104387291982</v>
      </c>
      <c r="I11" s="103">
        <f>'3.0_RESULT'!I9</f>
        <v>-0.26736566186107469</v>
      </c>
      <c r="J11" s="103">
        <f>'3.0_RESULT'!J9</f>
        <v>-0.31213872832369943</v>
      </c>
      <c r="K11" s="103">
        <f>'3.0_RESULT'!K9</f>
        <v>-0.34746639089968978</v>
      </c>
      <c r="L11" s="103">
        <f>'3.0_RESULT'!L9</f>
        <v>-0.37546816479400746</v>
      </c>
      <c r="M11" s="103">
        <f>'3.0_RESULT'!M9</f>
        <v>-0.38548951048951047</v>
      </c>
      <c r="N11" s="103">
        <f>'3.0_RESULT'!N9</f>
        <v>-0.37627118644067797</v>
      </c>
      <c r="O11" s="103">
        <f>'3.0_RESULT'!O9</f>
        <v>-0.36633663366336633</v>
      </c>
      <c r="P11" s="103">
        <f>'3.0_RESULT'!P9</f>
        <v>-0.35720032180209171</v>
      </c>
      <c r="Q11" s="103">
        <f>'3.0_RESULT'!Q9</f>
        <v>-0.34823529411764703</v>
      </c>
      <c r="R11" s="103">
        <f>'3.0_RESULT'!R9</f>
        <v>-0.33996937212863704</v>
      </c>
      <c r="S11" s="103">
        <f>'3.0_RESULT'!S9</f>
        <v>-0.33183856502242154</v>
      </c>
      <c r="T11" s="103">
        <f>'3.0_RESULT'!T9</f>
        <v>-0.32432432432432434</v>
      </c>
      <c r="U11" s="103">
        <f>'3.0_RESULT'!U9</f>
        <v>-0.31691648822269808</v>
      </c>
      <c r="V11" s="103">
        <f>'3.0_RESULT'!V9</f>
        <v>-0.31005586592178769</v>
      </c>
      <c r="W11" s="103">
        <f>'3.0_RESULT'!W9</f>
        <v>-0.30327868852459017</v>
      </c>
      <c r="X11" s="103">
        <f>'3.0_RESULT'!X9</f>
        <v>-0.29698996655518395</v>
      </c>
      <c r="Y11" s="103">
        <f>'3.0_RESULT'!Y9</f>
        <v>-0.29076620825147348</v>
      </c>
      <c r="Z11" s="103">
        <f>'3.0_RESULT'!Z9</f>
        <v>-0.28498074454428757</v>
      </c>
      <c r="AA11" s="103">
        <f>'3.0_RESULT'!AA9</f>
        <v>-0.27924528301886792</v>
      </c>
      <c r="AB11" s="103">
        <f>'3.0_RESULT'!AB9</f>
        <v>-0.27390499691548426</v>
      </c>
      <c r="AC11" s="103">
        <f>'3.0_RESULT'!AC9</f>
        <v>-0.26860254083484575</v>
      </c>
      <c r="AD11" s="103">
        <f>'3.0_RESULT'!AD9</f>
        <v>-0.26365795724465557</v>
      </c>
      <c r="AE11" s="103">
        <f>'3.0_RESULT'!AE9</f>
        <v>-0.25874125874125875</v>
      </c>
      <c r="AF11" s="103">
        <f>'3.0_RESULT'!AF9</f>
        <v>-0.21690278456277479</v>
      </c>
      <c r="AG11" s="103">
        <f>'3.0_RESULT'!AG9</f>
        <v>-9.078194139559983</v>
      </c>
    </row>
    <row r="12" spans="1:33" x14ac:dyDescent="0.2">
      <c r="A12" s="29">
        <f>'3.0_RESULT'!A10</f>
        <v>58</v>
      </c>
      <c r="B12" s="103">
        <f>'3.0_RESULT'!B10</f>
        <v>-0.203125</v>
      </c>
      <c r="C12" s="103">
        <f>'3.0_RESULT'!C10</f>
        <v>-0.19791666666666666</v>
      </c>
      <c r="D12" s="103">
        <f>'3.0_RESULT'!D10</f>
        <v>-0.20061728395061729</v>
      </c>
      <c r="E12" s="103">
        <f>'3.0_RESULT'!E10</f>
        <v>-0.20264317180616739</v>
      </c>
      <c r="F12" s="103">
        <f>'3.0_RESULT'!F10</f>
        <v>-0.19863013698630136</v>
      </c>
      <c r="G12" s="103">
        <f>'3.0_RESULT'!G10</f>
        <v>-0.19972067039106145</v>
      </c>
      <c r="H12" s="103">
        <f>'3.0_RESULT'!H10</f>
        <v>-0.1990521327014218</v>
      </c>
      <c r="I12" s="103">
        <f>'3.0_RESULT'!I10</f>
        <v>-0.22336065573770492</v>
      </c>
      <c r="J12" s="103">
        <f>'3.0_RESULT'!J10</f>
        <v>-0.27124773960216997</v>
      </c>
      <c r="K12" s="103">
        <f>'3.0_RESULT'!K10</f>
        <v>-0.30744336569579289</v>
      </c>
      <c r="L12" s="103">
        <f>'3.0_RESULT'!L10</f>
        <v>-0.33821376281112736</v>
      </c>
      <c r="M12" s="103">
        <f>'3.0_RESULT'!M10</f>
        <v>-0.35762483130904182</v>
      </c>
      <c r="N12" s="103">
        <f>'3.0_RESULT'!N10</f>
        <v>-0.34986945169712796</v>
      </c>
      <c r="O12" s="103">
        <f>'3.0_RESULT'!O10</f>
        <v>-0.34096692111959287</v>
      </c>
      <c r="P12" s="103">
        <f>'3.0_RESULT'!P10</f>
        <v>-0.33374689826302728</v>
      </c>
      <c r="Q12" s="103">
        <f>'3.0_RESULT'!Q10</f>
        <v>-0.32566585956416466</v>
      </c>
      <c r="R12" s="103">
        <f>'3.0_RESULT'!R10</f>
        <v>-0.31715976331360946</v>
      </c>
      <c r="S12" s="103">
        <f>'3.0_RESULT'!S10</f>
        <v>-0.30982658959537573</v>
      </c>
      <c r="T12" s="103">
        <f>'3.0_RESULT'!T10</f>
        <v>-0.30282485875706217</v>
      </c>
      <c r="U12" s="103">
        <f>'3.0_RESULT'!U10</f>
        <v>-0.29723756906077348</v>
      </c>
      <c r="V12" s="103">
        <f>'3.0_RESULT'!V10</f>
        <v>-0.29004329004329005</v>
      </c>
      <c r="W12" s="103">
        <f>'3.0_RESULT'!W10</f>
        <v>-0.28389830508474578</v>
      </c>
      <c r="X12" s="103">
        <f>'3.0_RESULT'!X10</f>
        <v>-0.27800829875518673</v>
      </c>
      <c r="Y12" s="103">
        <f>'3.0_RESULT'!Y10</f>
        <v>-0.2733739837398374</v>
      </c>
      <c r="Z12" s="103">
        <f>'3.0_RESULT'!Z10</f>
        <v>-0.26792828685258963</v>
      </c>
      <c r="AA12" s="103">
        <f>'3.0_RESULT'!AA10</f>
        <v>-0.26197458455522971</v>
      </c>
      <c r="AB12" s="103">
        <f>'3.0_RESULT'!AB10</f>
        <v>-0.25695110258868648</v>
      </c>
      <c r="AC12" s="103">
        <f>'3.0_RESULT'!AC10</f>
        <v>-0.25211665098777047</v>
      </c>
      <c r="AD12" s="103">
        <f>'3.0_RESULT'!AD10</f>
        <v>-0.24838411819021236</v>
      </c>
      <c r="AE12" s="103">
        <f>'3.0_RESULT'!AE10</f>
        <v>-0.24319419237749546</v>
      </c>
      <c r="AF12" s="103">
        <f>'3.0_RESULT'!AF10</f>
        <v>-0.20458015267175572</v>
      </c>
      <c r="AG12" s="103">
        <f>'3.0_RESULT'!AG10</f>
        <v>-8.3373462948756067</v>
      </c>
    </row>
    <row r="13" spans="1:33" x14ac:dyDescent="0.2">
      <c r="A13" s="29">
        <f>'3.0_RESULT'!A11</f>
        <v>63</v>
      </c>
      <c r="B13" s="103">
        <f>'3.0_RESULT'!B11</f>
        <v>-0.14285714285714285</v>
      </c>
      <c r="C13" s="103">
        <f>'3.0_RESULT'!C11</f>
        <v>-0.18181818181818182</v>
      </c>
      <c r="D13" s="103">
        <f>'3.0_RESULT'!D11</f>
        <v>-0.17333333333333334</v>
      </c>
      <c r="E13" s="103">
        <f>'3.0_RESULT'!E11</f>
        <v>-0.15865384615384615</v>
      </c>
      <c r="F13" s="103">
        <f>'3.0_RESULT'!F11</f>
        <v>-0.16666666666666666</v>
      </c>
      <c r="G13" s="103">
        <f>'3.0_RESULT'!G11</f>
        <v>-0.16060606060606061</v>
      </c>
      <c r="H13" s="103">
        <f>'3.0_RESULT'!H11</f>
        <v>-0.15897435897435896</v>
      </c>
      <c r="I13" s="103">
        <f>'3.0_RESULT'!I11</f>
        <v>-0.16814159292035399</v>
      </c>
      <c r="J13" s="103">
        <f>'3.0_RESULT'!J11</f>
        <v>-0.20784313725490197</v>
      </c>
      <c r="K13" s="103">
        <f>'3.0_RESULT'!K11</f>
        <v>-0.24475524475524477</v>
      </c>
      <c r="L13" s="103">
        <f>'3.0_RESULT'!L11</f>
        <v>-0.27301587301587299</v>
      </c>
      <c r="M13" s="103">
        <f>'3.0_RESULT'!M11</f>
        <v>-0.29768786127167629</v>
      </c>
      <c r="N13" s="103">
        <f>'3.0_RESULT'!N11</f>
        <v>-0.29444444444444445</v>
      </c>
      <c r="O13" s="103">
        <f>'3.0_RESULT'!O11</f>
        <v>-0.2872628726287263</v>
      </c>
      <c r="P13" s="103">
        <f>'3.0_RESULT'!P11</f>
        <v>-0.28042328042328041</v>
      </c>
      <c r="Q13" s="103">
        <f>'3.0_RESULT'!Q11</f>
        <v>-0.27390180878552972</v>
      </c>
      <c r="R13" s="103">
        <f>'3.0_RESULT'!R11</f>
        <v>-0.26767676767676768</v>
      </c>
      <c r="S13" s="103">
        <f>'3.0_RESULT'!S11</f>
        <v>-0.2617283950617284</v>
      </c>
      <c r="T13" s="103">
        <f>'3.0_RESULT'!T11</f>
        <v>-0.2560386473429952</v>
      </c>
      <c r="U13" s="103">
        <f>'3.0_RESULT'!U11</f>
        <v>-0.25059101654846333</v>
      </c>
      <c r="V13" s="103">
        <f>'3.0_RESULT'!V11</f>
        <v>-0.24537037037037038</v>
      </c>
      <c r="W13" s="103">
        <f>'3.0_RESULT'!W11</f>
        <v>-0.24208144796380091</v>
      </c>
      <c r="X13" s="103">
        <f>'3.0_RESULT'!X11</f>
        <v>-0.23725055432372505</v>
      </c>
      <c r="Y13" s="103">
        <f>'3.0_RESULT'!Y11</f>
        <v>-0.2326086956521739</v>
      </c>
      <c r="Z13" s="103">
        <f>'3.0_RESULT'!Z11</f>
        <v>-0.22814498933901919</v>
      </c>
      <c r="AA13" s="103">
        <f>'3.0_RESULT'!AA11</f>
        <v>-0.22384937238493724</v>
      </c>
      <c r="AB13" s="103">
        <f>'3.0_RESULT'!AB11</f>
        <v>-0.21971252566735114</v>
      </c>
      <c r="AC13" s="103">
        <f>'3.0_RESULT'!AC11</f>
        <v>-0.21370967741935484</v>
      </c>
      <c r="AD13" s="103">
        <f>'3.0_RESULT'!AD11</f>
        <v>-0.20990099009900989</v>
      </c>
      <c r="AE13" s="103">
        <f>'3.0_RESULT'!AE11</f>
        <v>-0.20622568093385213</v>
      </c>
      <c r="AF13" s="103">
        <f>'3.0_RESULT'!AF11</f>
        <v>-0.17405582922824303</v>
      </c>
      <c r="AG13" s="103">
        <f>'3.0_RESULT'!AG11</f>
        <v>-6.939330665921414</v>
      </c>
    </row>
    <row r="14" spans="1:33" x14ac:dyDescent="0.2">
      <c r="A14" s="29">
        <f>'3.0_RESULT'!A12</f>
        <v>66</v>
      </c>
      <c r="B14" s="103">
        <f>'3.0_RESULT'!B12</f>
        <v>-0.125</v>
      </c>
      <c r="C14" s="103">
        <f>'3.0_RESULT'!C12</f>
        <v>-0.10714285714285714</v>
      </c>
      <c r="D14" s="103">
        <f>'3.0_RESULT'!D12</f>
        <v>-8.3333333333333329E-2</v>
      </c>
      <c r="E14" s="103">
        <f>'3.0_RESULT'!E12</f>
        <v>-6.0606060606060608E-2</v>
      </c>
      <c r="F14" s="103">
        <f>'3.0_RESULT'!F12</f>
        <v>-7.9545454545454544E-2</v>
      </c>
      <c r="G14" s="103">
        <f>'3.0_RESULT'!G12</f>
        <v>-6.4814814814814811E-2</v>
      </c>
      <c r="H14" s="103">
        <f>'3.0_RESULT'!H12</f>
        <v>-7.8125E-2</v>
      </c>
      <c r="I14" s="103">
        <f>'3.0_RESULT'!I12</f>
        <v>-6.7567567567567571E-2</v>
      </c>
      <c r="J14" s="103">
        <f>'3.0_RESULT'!J12</f>
        <v>-0.10119047619047619</v>
      </c>
      <c r="K14" s="103">
        <f>'3.0_RESULT'!K12</f>
        <v>-0.11170212765957446</v>
      </c>
      <c r="L14" s="103">
        <f>'3.0_RESULT'!L12</f>
        <v>-0.12135922330097088</v>
      </c>
      <c r="M14" s="103">
        <f>'3.0_RESULT'!M12</f>
        <v>-0.13596491228070176</v>
      </c>
      <c r="N14" s="103">
        <f>'3.0_RESULT'!N12</f>
        <v>-0.13025210084033614</v>
      </c>
      <c r="O14" s="103">
        <f>'3.0_RESULT'!O12</f>
        <v>-0.12704918032786885</v>
      </c>
      <c r="P14" s="103">
        <f>'3.0_RESULT'!P12</f>
        <v>-0.124</v>
      </c>
      <c r="Q14" s="103">
        <f>'3.0_RESULT'!Q12</f>
        <v>-0.12109375</v>
      </c>
      <c r="R14" s="103">
        <f>'3.0_RESULT'!R12</f>
        <v>-0.1183206106870229</v>
      </c>
      <c r="S14" s="103">
        <f>'3.0_RESULT'!S12</f>
        <v>-0.11567164179104478</v>
      </c>
      <c r="T14" s="103">
        <f>'3.0_RESULT'!T12</f>
        <v>-0.11313868613138686</v>
      </c>
      <c r="U14" s="103">
        <f>'3.0_RESULT'!U12</f>
        <v>-0.11071428571428571</v>
      </c>
      <c r="V14" s="103">
        <f>'3.0_RESULT'!V12</f>
        <v>-0.10839160839160839</v>
      </c>
      <c r="W14" s="103">
        <f>'3.0_RESULT'!W12</f>
        <v>-0.10616438356164383</v>
      </c>
      <c r="X14" s="103">
        <f>'3.0_RESULT'!X12</f>
        <v>-0.1040268456375839</v>
      </c>
      <c r="Y14" s="103">
        <f>'3.0_RESULT'!Y12</f>
        <v>-0.10197368421052631</v>
      </c>
      <c r="Z14" s="103">
        <f>'3.0_RESULT'!Z12</f>
        <v>-0.1</v>
      </c>
      <c r="AA14" s="103">
        <f>'3.0_RESULT'!AA12</f>
        <v>-9.8101265822784806E-2</v>
      </c>
      <c r="AB14" s="103">
        <f>'3.0_RESULT'!AB12</f>
        <v>-9.627329192546584E-2</v>
      </c>
      <c r="AC14" s="103">
        <f>'3.0_RESULT'!AC12</f>
        <v>-9.451219512195122E-2</v>
      </c>
      <c r="AD14" s="103">
        <f>'3.0_RESULT'!AD12</f>
        <v>-9.2814371257485026E-2</v>
      </c>
      <c r="AE14" s="103">
        <f>'3.0_RESULT'!AE12</f>
        <v>-9.1176470588235289E-2</v>
      </c>
      <c r="AF14" s="103">
        <f>'3.0_RESULT'!AF12</f>
        <v>-7.2139303482587069E-2</v>
      </c>
      <c r="AG14" s="103">
        <f>'3.0_RESULT'!AG12</f>
        <v>-3.162165502933628</v>
      </c>
    </row>
    <row r="15" spans="1:33" ht="17" thickBot="1" x14ac:dyDescent="0.25">
      <c r="A15" s="110" t="str">
        <f>'3.0_RESULT'!A13</f>
        <v>Grand Total</v>
      </c>
      <c r="B15" s="111">
        <f>'3.0_RESULT'!B13</f>
        <v>-2.4334623298902835</v>
      </c>
      <c r="C15" s="111">
        <f>'3.0_RESULT'!C13</f>
        <v>-2.4275025460716377</v>
      </c>
      <c r="D15" s="111">
        <f>'3.0_RESULT'!D13</f>
        <v>-2.3932682174169395</v>
      </c>
      <c r="E15" s="111">
        <f>'3.0_RESULT'!E13</f>
        <v>-2.3621797854888085</v>
      </c>
      <c r="F15" s="111">
        <f>'3.0_RESULT'!F13</f>
        <v>-2.4271197661339645</v>
      </c>
      <c r="G15" s="111">
        <f>'3.0_RESULT'!G13</f>
        <v>-2.5347305705432492</v>
      </c>
      <c r="H15" s="111">
        <f>'3.0_RESULT'!H13</f>
        <v>-2.748833234917762</v>
      </c>
      <c r="I15" s="111">
        <f>'3.0_RESULT'!I13</f>
        <v>-3.0182363977766196</v>
      </c>
      <c r="J15" s="111">
        <f>'3.0_RESULT'!J13</f>
        <v>-3.3671383054007471</v>
      </c>
      <c r="K15" s="111">
        <f>'3.0_RESULT'!K13</f>
        <v>-3.5992665960891941</v>
      </c>
      <c r="L15" s="111">
        <f>'3.0_RESULT'!L13</f>
        <v>-3.7327566971643504</v>
      </c>
      <c r="M15" s="111">
        <f>'3.0_RESULT'!M13</f>
        <v>-3.7631331933816003</v>
      </c>
      <c r="N15" s="111">
        <f>'3.0_RESULT'!N13</f>
        <v>-3.6606254100323592</v>
      </c>
      <c r="O15" s="111">
        <f>'3.0_RESULT'!O13</f>
        <v>-3.5567594497392032</v>
      </c>
      <c r="P15" s="111">
        <f>'3.0_RESULT'!P13</f>
        <v>-3.4603162186263487</v>
      </c>
      <c r="Q15" s="111">
        <f>'3.0_RESULT'!Q13</f>
        <v>-3.3670848178413531</v>
      </c>
      <c r="R15" s="111">
        <f>'3.0_RESULT'!R13</f>
        <v>-3.2791380366566019</v>
      </c>
      <c r="S15" s="111">
        <f>'3.0_RESULT'!S13</f>
        <v>-3.1952723896239097</v>
      </c>
      <c r="T15" s="111">
        <f>'3.0_RESULT'!T13</f>
        <v>-3.1160062580347616</v>
      </c>
      <c r="U15" s="111">
        <f>'3.0_RESULT'!U13</f>
        <v>-3.0417831009873968</v>
      </c>
      <c r="V15" s="111">
        <f>'3.0_RESULT'!V13</f>
        <v>-2.9693688991933906</v>
      </c>
      <c r="W15" s="111">
        <f>'3.0_RESULT'!W13</f>
        <v>-2.9033087350399218</v>
      </c>
      <c r="X15" s="111">
        <f>'3.0_RESULT'!X13</f>
        <v>-2.8373832378544535</v>
      </c>
      <c r="Y15" s="111">
        <f>'3.0_RESULT'!Y13</f>
        <v>-2.7758414217868821</v>
      </c>
      <c r="Z15" s="111">
        <f>'3.0_RESULT'!Z13</f>
        <v>-2.7158085475787637</v>
      </c>
      <c r="AA15" s="111">
        <f>'3.0_RESULT'!AA13</f>
        <v>-2.6580466873598332</v>
      </c>
      <c r="AB15" s="111">
        <f>'3.0_RESULT'!AB13</f>
        <v>-2.6036234546464967</v>
      </c>
      <c r="AC15" s="111">
        <f>'3.0_RESULT'!AC13</f>
        <v>-2.5486467972045461</v>
      </c>
      <c r="AD15" s="111">
        <f>'3.0_RESULT'!AD13</f>
        <v>-2.4993302783139453</v>
      </c>
      <c r="AE15" s="111">
        <f>'3.0_RESULT'!AE13</f>
        <v>-2.4494817667825783</v>
      </c>
      <c r="AF15" s="111">
        <f>'3.0_RESULT'!AF13</f>
        <v>-2.0300777545678401</v>
      </c>
      <c r="AG15" s="111">
        <f>'3.0_RESULT'!AG13</f>
        <v>-90.475530902145749</v>
      </c>
    </row>
    <row r="16" spans="1:33" ht="17" thickTop="1" x14ac:dyDescent="0.2"/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K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K18" s="32" t="str">
        <f t="shared" si="0"/>
        <v>45%-50%</v>
      </c>
      <c r="M18" s="32" t="s">
        <v>46</v>
      </c>
      <c r="N18" s="32" t="str">
        <f>B18</f>
        <v>0%-5%</v>
      </c>
      <c r="O18" s="32" t="str">
        <f t="shared" ref="O18:U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si="1"/>
        <v>30%-35%</v>
      </c>
      <c r="U18" s="32" t="str">
        <f t="shared" si="1"/>
        <v>35%-40%</v>
      </c>
      <c r="V18" s="32" t="str">
        <f>J18</f>
        <v>40%-45%</v>
      </c>
      <c r="W18" s="32" t="str">
        <f>K18</f>
        <v>45%-50%</v>
      </c>
      <c r="X18" t="s">
        <v>50</v>
      </c>
    </row>
    <row r="19" spans="1:25" x14ac:dyDescent="0.2">
      <c r="A19" s="32" t="str">
        <f>'2.8_histo_data'!A19</f>
        <v>20-30</v>
      </c>
      <c r="B19">
        <f>SUM(B38:B39)</f>
        <v>0</v>
      </c>
      <c r="C19">
        <f t="shared" ref="C19:F19" si="2">SUM(C38:C39)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>SUM(G38:G39)</f>
        <v>0</v>
      </c>
      <c r="H19">
        <f t="shared" ref="H19:I19" si="3">SUM(H38:H39)</f>
        <v>4326</v>
      </c>
      <c r="I19">
        <f t="shared" si="3"/>
        <v>5404</v>
      </c>
      <c r="J19">
        <f>SUM(J38:J39)</f>
        <v>2179</v>
      </c>
      <c r="K19">
        <f>SUM(K38:K39)</f>
        <v>994</v>
      </c>
      <c r="M19" s="57" t="s">
        <v>57</v>
      </c>
      <c r="N19">
        <f>SUM(B51:E60)</f>
        <v>0</v>
      </c>
      <c r="O19">
        <f>SUM(B64:E73)</f>
        <v>743</v>
      </c>
      <c r="P19">
        <f>SUM(B77:E86)</f>
        <v>988</v>
      </c>
      <c r="Q19">
        <f>SUM(B90:E99)</f>
        <v>1894</v>
      </c>
      <c r="R19">
        <f>SUM(B103:E112)</f>
        <v>6072</v>
      </c>
      <c r="S19">
        <f>SUM(B116:E125)</f>
        <v>9273</v>
      </c>
      <c r="T19">
        <f>SUM(B129:E138)</f>
        <v>3679</v>
      </c>
      <c r="U19">
        <f>SUM(B142:E151)</f>
        <v>0</v>
      </c>
      <c r="V19">
        <f>SUM(B155:E164)</f>
        <v>0</v>
      </c>
      <c r="W19">
        <f>SUM(B168:E177)</f>
        <v>0</v>
      </c>
      <c r="X19">
        <f>SUM(N19:W19)</f>
        <v>22649</v>
      </c>
    </row>
    <row r="20" spans="1:25" x14ac:dyDescent="0.2">
      <c r="A20" s="32" t="str">
        <f>'2.8_histo_data'!A20</f>
        <v>30-40</v>
      </c>
      <c r="B20">
        <f>SUM(B40:B41)</f>
        <v>0</v>
      </c>
      <c r="C20">
        <f t="shared" ref="C20:G20" si="4">SUM(C40:C41)</f>
        <v>0</v>
      </c>
      <c r="D20">
        <f t="shared" si="4"/>
        <v>0</v>
      </c>
      <c r="E20">
        <f t="shared" si="4"/>
        <v>0</v>
      </c>
      <c r="F20">
        <f t="shared" si="4"/>
        <v>49</v>
      </c>
      <c r="G20">
        <f t="shared" si="4"/>
        <v>10258</v>
      </c>
      <c r="H20">
        <f t="shared" ref="H20:J20" si="5">SUM(H40:H41)</f>
        <v>5336</v>
      </c>
      <c r="I20">
        <f t="shared" si="5"/>
        <v>11283</v>
      </c>
      <c r="J20">
        <f t="shared" si="5"/>
        <v>30880</v>
      </c>
      <c r="K20">
        <f t="shared" ref="K20" si="6">SUM(K40:K41)</f>
        <v>0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0</v>
      </c>
      <c r="Q20">
        <f>SUM(F90:I99)</f>
        <v>5743</v>
      </c>
      <c r="R20">
        <f>SUM(F103:I112)</f>
        <v>6776</v>
      </c>
      <c r="S20">
        <f>SUM(F116:I125)</f>
        <v>9763</v>
      </c>
      <c r="T20">
        <f>SUM(F129:I138)</f>
        <v>13280</v>
      </c>
      <c r="U20">
        <f>SUM(F142:I151)</f>
        <v>16064</v>
      </c>
      <c r="V20">
        <f>SUM(F155:I164)</f>
        <v>8305</v>
      </c>
      <c r="W20">
        <f>SUM(F168:I177)</f>
        <v>0</v>
      </c>
      <c r="X20">
        <f t="shared" ref="X20:X23" si="7">SUM(N20:W20)</f>
        <v>61426</v>
      </c>
    </row>
    <row r="21" spans="1:25" x14ac:dyDescent="0.2">
      <c r="A21" s="32" t="str">
        <f>'2.8_histo_data'!A21</f>
        <v>40-50</v>
      </c>
      <c r="B21">
        <f>SUM(B42:B43)</f>
        <v>0</v>
      </c>
      <c r="C21">
        <f t="shared" ref="C21:G21" si="8">SUM(C42:C43)</f>
        <v>0</v>
      </c>
      <c r="D21">
        <f t="shared" si="8"/>
        <v>0</v>
      </c>
      <c r="E21">
        <f t="shared" si="8"/>
        <v>0</v>
      </c>
      <c r="F21">
        <f t="shared" si="8"/>
        <v>4563</v>
      </c>
      <c r="G21">
        <f t="shared" si="8"/>
        <v>7631</v>
      </c>
      <c r="H21">
        <f t="shared" ref="H21:J21" si="9">SUM(H42:H43)</f>
        <v>12777</v>
      </c>
      <c r="I21">
        <f t="shared" si="9"/>
        <v>15416</v>
      </c>
      <c r="J21">
        <f t="shared" si="9"/>
        <v>17862</v>
      </c>
      <c r="K21">
        <f t="shared" ref="K21" si="10">SUM(K42:K43)</f>
        <v>0</v>
      </c>
      <c r="M21" s="32" t="s">
        <v>59</v>
      </c>
      <c r="N21">
        <f>SUM(J51:M60)</f>
        <v>0</v>
      </c>
      <c r="O21">
        <f>SUM(J64:M73)</f>
        <v>0</v>
      </c>
      <c r="P21">
        <f>SUM(J77:M86)</f>
        <v>1546</v>
      </c>
      <c r="Q21">
        <f>SUM(J90:M99)</f>
        <v>0</v>
      </c>
      <c r="R21">
        <f>SUM(J103:M112)</f>
        <v>2201</v>
      </c>
      <c r="S21">
        <f>SUM(J116:M125)</f>
        <v>4134</v>
      </c>
      <c r="T21">
        <f>SUM(J129:M138)</f>
        <v>13360</v>
      </c>
      <c r="U21">
        <f>SUM(J142:M151)</f>
        <v>15042</v>
      </c>
      <c r="V21">
        <f>SUM(J155:M164)</f>
        <v>39511</v>
      </c>
      <c r="W21">
        <f>SUM(J168:M177)</f>
        <v>994</v>
      </c>
      <c r="X21">
        <f t="shared" si="7"/>
        <v>76788</v>
      </c>
    </row>
    <row r="22" spans="1:25" x14ac:dyDescent="0.2">
      <c r="A22" s="32" t="str">
        <f>'2.8_histo_data'!A22</f>
        <v>50-60</v>
      </c>
      <c r="B22">
        <f>SUM(B44:B45)</f>
        <v>0</v>
      </c>
      <c r="C22">
        <f t="shared" ref="C22:G22" si="11">SUM(C44:C45)</f>
        <v>0</v>
      </c>
      <c r="D22">
        <f t="shared" si="11"/>
        <v>0</v>
      </c>
      <c r="E22">
        <f t="shared" si="11"/>
        <v>3591</v>
      </c>
      <c r="F22">
        <f t="shared" si="11"/>
        <v>9117</v>
      </c>
      <c r="G22">
        <f t="shared" si="11"/>
        <v>5769</v>
      </c>
      <c r="H22">
        <f t="shared" ref="H22:J22" si="12">SUM(H44:H45)</f>
        <v>17719</v>
      </c>
      <c r="I22">
        <f t="shared" si="12"/>
        <v>10713</v>
      </c>
      <c r="J22">
        <f t="shared" si="12"/>
        <v>0</v>
      </c>
      <c r="K22">
        <f t="shared" ref="K22" si="13">SUM(K44:K45)</f>
        <v>0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2295</v>
      </c>
      <c r="T22">
        <f>SUM(N129:Q138)</f>
        <v>4663</v>
      </c>
      <c r="U22">
        <f>SUM(N142:Q151)</f>
        <v>10673</v>
      </c>
      <c r="V22">
        <f>SUM(N155:Q164)</f>
        <v>3105</v>
      </c>
      <c r="W22">
        <f>SUM(N168:Q177)</f>
        <v>0</v>
      </c>
      <c r="X22">
        <f t="shared" si="7"/>
        <v>21684</v>
      </c>
    </row>
    <row r="23" spans="1:25" x14ac:dyDescent="0.2">
      <c r="A23" s="32" t="str">
        <f>'2.8_histo_data'!A23</f>
        <v>60-70 yr age</v>
      </c>
      <c r="B23">
        <f>SUM(B46:B47)</f>
        <v>0</v>
      </c>
      <c r="C23">
        <f t="shared" ref="C23:G23" si="14">SUM(C46:C47)</f>
        <v>2507</v>
      </c>
      <c r="D23">
        <f t="shared" si="14"/>
        <v>4441</v>
      </c>
      <c r="E23">
        <f t="shared" si="14"/>
        <v>4311</v>
      </c>
      <c r="F23">
        <f t="shared" si="14"/>
        <v>3128</v>
      </c>
      <c r="G23">
        <f t="shared" si="14"/>
        <v>5303</v>
      </c>
      <c r="H23">
        <f t="shared" ref="H23:J23" si="15">SUM(H46:H47)</f>
        <v>0</v>
      </c>
      <c r="I23">
        <f t="shared" si="15"/>
        <v>0</v>
      </c>
      <c r="J23">
        <f t="shared" si="15"/>
        <v>0</v>
      </c>
      <c r="K23">
        <f t="shared" ref="K23" si="16">SUM(K46:K47)</f>
        <v>0</v>
      </c>
      <c r="M23" s="32" t="s">
        <v>61</v>
      </c>
      <c r="N23">
        <f>SUM(R51:AF60)</f>
        <v>0</v>
      </c>
      <c r="O23">
        <f>SUM(R64:AF73)</f>
        <v>269</v>
      </c>
      <c r="P23">
        <f>SUM(R77:AF86)</f>
        <v>959</v>
      </c>
      <c r="Q23">
        <f>SUM(R90:AF99)</f>
        <v>265</v>
      </c>
      <c r="R23">
        <f>SUM(R103:AF112)</f>
        <v>1808</v>
      </c>
      <c r="S23">
        <f>SUM(R116:AF125)</f>
        <v>3496</v>
      </c>
      <c r="T23">
        <f>SUM(R129:AF138)</f>
        <v>5176</v>
      </c>
      <c r="U23">
        <f>SUM(R142:AF151)</f>
        <v>1037</v>
      </c>
      <c r="V23">
        <f>SUM(R155:AF164)</f>
        <v>0</v>
      </c>
      <c r="W23">
        <f>SUM(R168:AF177)</f>
        <v>0</v>
      </c>
      <c r="X23">
        <f t="shared" si="7"/>
        <v>13010</v>
      </c>
    </row>
    <row r="24" spans="1:25" ht="17" thickBot="1" x14ac:dyDescent="0.25">
      <c r="B24" s="59">
        <f>SUM(B19:B23)</f>
        <v>0</v>
      </c>
      <c r="C24" s="59">
        <f t="shared" ref="C24:K24" si="17">SUM(C19:C23)</f>
        <v>2507</v>
      </c>
      <c r="D24" s="59">
        <f t="shared" si="17"/>
        <v>4441</v>
      </c>
      <c r="E24" s="59">
        <f t="shared" si="17"/>
        <v>7902</v>
      </c>
      <c r="F24" s="59">
        <f t="shared" si="17"/>
        <v>16857</v>
      </c>
      <c r="G24" s="59">
        <f t="shared" si="17"/>
        <v>28961</v>
      </c>
      <c r="H24" s="59">
        <f t="shared" si="17"/>
        <v>40158</v>
      </c>
      <c r="I24" s="59">
        <f t="shared" si="17"/>
        <v>42816</v>
      </c>
      <c r="J24" s="59">
        <f t="shared" si="17"/>
        <v>50921</v>
      </c>
      <c r="K24" s="59">
        <f t="shared" si="17"/>
        <v>994</v>
      </c>
      <c r="L24" s="64">
        <f>SUM(B24:K24)</f>
        <v>195557</v>
      </c>
      <c r="M24" s="97" t="s">
        <v>70</v>
      </c>
      <c r="N24" s="59">
        <f>SUM(N19:N23)</f>
        <v>0</v>
      </c>
      <c r="O24" s="59">
        <f t="shared" ref="O24:W24" si="18">SUM(O19:O23)</f>
        <v>2507</v>
      </c>
      <c r="P24" s="59">
        <f t="shared" si="18"/>
        <v>4441</v>
      </c>
      <c r="Q24" s="59">
        <f t="shared" si="18"/>
        <v>7902</v>
      </c>
      <c r="R24" s="59">
        <f t="shared" si="18"/>
        <v>16857</v>
      </c>
      <c r="S24" s="59">
        <f t="shared" si="18"/>
        <v>28961</v>
      </c>
      <c r="T24" s="59">
        <f t="shared" si="18"/>
        <v>40158</v>
      </c>
      <c r="U24" s="59">
        <f t="shared" si="18"/>
        <v>42816</v>
      </c>
      <c r="V24" s="59">
        <f t="shared" si="18"/>
        <v>50921</v>
      </c>
      <c r="W24" s="59">
        <f t="shared" si="18"/>
        <v>994</v>
      </c>
      <c r="X24" s="30">
        <f>SUM(X19:X23)</f>
        <v>195557</v>
      </c>
    </row>
    <row r="25" spans="1:25" ht="17" thickTop="1" x14ac:dyDescent="0.2">
      <c r="I25" s="30"/>
      <c r="M25" s="98" t="s">
        <v>72</v>
      </c>
      <c r="N25">
        <f>SUM(N19:N20)</f>
        <v>0</v>
      </c>
      <c r="O25">
        <f t="shared" ref="O25:W25" si="19">SUM(O19:O20)</f>
        <v>2238</v>
      </c>
      <c r="P25">
        <f t="shared" si="19"/>
        <v>988</v>
      </c>
      <c r="Q25">
        <f t="shared" si="19"/>
        <v>7637</v>
      </c>
      <c r="R25">
        <f t="shared" si="19"/>
        <v>12848</v>
      </c>
      <c r="S25">
        <f t="shared" si="19"/>
        <v>19036</v>
      </c>
      <c r="T25">
        <f t="shared" si="19"/>
        <v>16959</v>
      </c>
      <c r="U25">
        <f t="shared" si="19"/>
        <v>16064</v>
      </c>
      <c r="V25">
        <f t="shared" si="19"/>
        <v>8305</v>
      </c>
      <c r="W25">
        <f t="shared" si="19"/>
        <v>0</v>
      </c>
      <c r="X25">
        <f>SUM(N25:W25)</f>
        <v>84075</v>
      </c>
    </row>
    <row r="26" spans="1:25" x14ac:dyDescent="0.2">
      <c r="I26" s="30"/>
      <c r="M26" s="32" t="s">
        <v>71</v>
      </c>
      <c r="N26" s="18">
        <f>N25/$X$25</f>
        <v>0</v>
      </c>
      <c r="O26" s="18">
        <f t="shared" ref="O26:W26" si="20">O25/$X$25</f>
        <v>2.6619090098126671E-2</v>
      </c>
      <c r="P26" s="18">
        <f t="shared" si="20"/>
        <v>1.175141242937853E-2</v>
      </c>
      <c r="Q26" s="18">
        <f t="shared" si="20"/>
        <v>9.0835563484983645E-2</v>
      </c>
      <c r="R26" s="18">
        <f t="shared" si="20"/>
        <v>0.15281593815046091</v>
      </c>
      <c r="S26" s="18">
        <f t="shared" si="20"/>
        <v>0.22641688968183168</v>
      </c>
      <c r="T26" s="18">
        <f t="shared" si="20"/>
        <v>0.20171275646743977</v>
      </c>
      <c r="U26" s="18">
        <f t="shared" si="20"/>
        <v>0.19106749925661612</v>
      </c>
      <c r="V26" s="18">
        <f t="shared" si="20"/>
        <v>9.8780850431162651E-2</v>
      </c>
      <c r="W26" s="18">
        <f t="shared" si="20"/>
        <v>0</v>
      </c>
      <c r="X26" s="18">
        <f>X25/$X$25</f>
        <v>1</v>
      </c>
    </row>
    <row r="27" spans="1:25" x14ac:dyDescent="0.2">
      <c r="I27" s="30"/>
    </row>
    <row r="28" spans="1:25" x14ac:dyDescent="0.2">
      <c r="I28" s="30"/>
    </row>
    <row r="29" spans="1:25" x14ac:dyDescent="0.2">
      <c r="I29" s="30"/>
      <c r="M29" s="112" t="s">
        <v>81</v>
      </c>
      <c r="N29" s="112">
        <f>SUM(N19:N20)</f>
        <v>0</v>
      </c>
      <c r="O29" s="112">
        <f t="shared" ref="O29:W29" si="21">SUM(O19:O20)</f>
        <v>2238</v>
      </c>
      <c r="P29" s="112">
        <f t="shared" si="21"/>
        <v>988</v>
      </c>
      <c r="Q29" s="112">
        <f t="shared" si="21"/>
        <v>7637</v>
      </c>
      <c r="R29" s="112">
        <f t="shared" si="21"/>
        <v>12848</v>
      </c>
      <c r="S29" s="112">
        <f t="shared" si="21"/>
        <v>19036</v>
      </c>
      <c r="T29" s="112">
        <f t="shared" si="21"/>
        <v>16959</v>
      </c>
      <c r="U29" s="112">
        <f t="shared" si="21"/>
        <v>16064</v>
      </c>
      <c r="V29" s="112">
        <f t="shared" si="21"/>
        <v>8305</v>
      </c>
      <c r="W29" s="112">
        <f t="shared" si="21"/>
        <v>0</v>
      </c>
      <c r="X29" s="112">
        <f>SUM(N29:V29)</f>
        <v>84075</v>
      </c>
      <c r="Y29" s="116">
        <f>X29/X24</f>
        <v>0.42992580168441935</v>
      </c>
    </row>
    <row r="30" spans="1:25" x14ac:dyDescent="0.2">
      <c r="I30" s="30"/>
      <c r="M30" t="s">
        <v>82</v>
      </c>
      <c r="N30" s="18">
        <f>N29/$X$29</f>
        <v>0</v>
      </c>
      <c r="O30" s="18">
        <f t="shared" ref="O30:V30" si="22">O29/$X$29</f>
        <v>2.6619090098126671E-2</v>
      </c>
      <c r="P30" s="18">
        <f t="shared" si="22"/>
        <v>1.175141242937853E-2</v>
      </c>
      <c r="Q30" s="18">
        <f t="shared" si="22"/>
        <v>9.0835563484983645E-2</v>
      </c>
      <c r="R30" s="18">
        <f t="shared" si="22"/>
        <v>0.15281593815046091</v>
      </c>
      <c r="S30" s="18">
        <f t="shared" si="22"/>
        <v>0.22641688968183168</v>
      </c>
      <c r="T30" s="18">
        <f t="shared" si="22"/>
        <v>0.20171275646743977</v>
      </c>
      <c r="U30" s="18">
        <f t="shared" si="22"/>
        <v>0.19106749925661612</v>
      </c>
      <c r="V30" s="18">
        <f t="shared" si="22"/>
        <v>9.8780850431162651E-2</v>
      </c>
      <c r="W30" s="18"/>
      <c r="X30" s="18">
        <f>SUM(N30:V30)</f>
        <v>1</v>
      </c>
    </row>
    <row r="31" spans="1:25" x14ac:dyDescent="0.2">
      <c r="I31" s="30"/>
      <c r="M31" t="s">
        <v>78</v>
      </c>
      <c r="N31" s="103">
        <f>N30</f>
        <v>0</v>
      </c>
      <c r="O31" s="103">
        <f>N31+O30</f>
        <v>2.6619090098126671E-2</v>
      </c>
      <c r="P31" s="103">
        <f t="shared" ref="P31:V31" si="23">O31+P30</f>
        <v>3.83705025275052E-2</v>
      </c>
      <c r="Q31" s="103">
        <f t="shared" si="23"/>
        <v>0.12920606601248885</v>
      </c>
      <c r="R31" s="103">
        <f t="shared" si="23"/>
        <v>0.28202200416294976</v>
      </c>
      <c r="S31" s="103">
        <f t="shared" si="23"/>
        <v>0.50843889384478147</v>
      </c>
      <c r="T31" s="103">
        <f t="shared" si="23"/>
        <v>0.71015165031222127</v>
      </c>
      <c r="U31" s="103">
        <f t="shared" si="23"/>
        <v>0.90121914956883742</v>
      </c>
      <c r="V31" s="103">
        <f t="shared" si="23"/>
        <v>1</v>
      </c>
      <c r="W31" s="103"/>
    </row>
    <row r="32" spans="1:25" x14ac:dyDescent="0.2">
      <c r="I32" s="30"/>
      <c r="M32" t="s">
        <v>79</v>
      </c>
      <c r="N32" s="103">
        <f t="shared" ref="N32:T32" si="24">N30+O32</f>
        <v>1</v>
      </c>
      <c r="O32" s="103">
        <f t="shared" si="24"/>
        <v>1</v>
      </c>
      <c r="P32" s="103">
        <f t="shared" si="24"/>
        <v>0.97338090990187331</v>
      </c>
      <c r="Q32" s="103">
        <f t="shared" si="24"/>
        <v>0.96162949747249482</v>
      </c>
      <c r="R32" s="103">
        <f t="shared" si="24"/>
        <v>0.87079393398751115</v>
      </c>
      <c r="S32" s="103">
        <f t="shared" si="24"/>
        <v>0.71797799583705024</v>
      </c>
      <c r="T32" s="103">
        <f t="shared" si="24"/>
        <v>0.49156110615521853</v>
      </c>
      <c r="U32" s="103">
        <f>U30+V32</f>
        <v>0.28984834968777878</v>
      </c>
      <c r="V32" s="103">
        <f>V30</f>
        <v>9.8780850431162651E-2</v>
      </c>
      <c r="W32" s="103"/>
    </row>
    <row r="33" spans="1:25" x14ac:dyDescent="0.2">
      <c r="I33" s="30"/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I34" s="30"/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5" spans="1:25" x14ac:dyDescent="0.2">
      <c r="I35" s="30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K37" t="s">
        <v>73</v>
      </c>
      <c r="M37" t="s">
        <v>76</v>
      </c>
      <c r="N37">
        <f>SUM(N19:N23)</f>
        <v>0</v>
      </c>
      <c r="O37">
        <f t="shared" ref="O37:W37" si="25">SUM(O19:O23)</f>
        <v>2507</v>
      </c>
      <c r="P37">
        <f t="shared" si="25"/>
        <v>4441</v>
      </c>
      <c r="Q37">
        <f t="shared" si="25"/>
        <v>7902</v>
      </c>
      <c r="R37">
        <f t="shared" si="25"/>
        <v>16857</v>
      </c>
      <c r="S37">
        <f t="shared" si="25"/>
        <v>28961</v>
      </c>
      <c r="T37">
        <f t="shared" si="25"/>
        <v>40158</v>
      </c>
      <c r="U37">
        <f t="shared" si="25"/>
        <v>42816</v>
      </c>
      <c r="V37">
        <f t="shared" si="25"/>
        <v>50921</v>
      </c>
      <c r="W37">
        <f t="shared" si="25"/>
        <v>994</v>
      </c>
      <c r="X37">
        <f>SUM(N37:W37)</f>
        <v>195557</v>
      </c>
      <c r="Y37" s="18">
        <f>X37/X24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0</v>
      </c>
      <c r="G38">
        <f>SUM(B116:AF116)</f>
        <v>0</v>
      </c>
      <c r="H38">
        <f>SUM(B129:AF129)</f>
        <v>717</v>
      </c>
      <c r="I38">
        <f>SUM(B142:AF142)</f>
        <v>600</v>
      </c>
      <c r="J38">
        <f>SUM(B155:AF155)</f>
        <v>396</v>
      </c>
      <c r="K38">
        <f>SUM(B168:AF168)</f>
        <v>25</v>
      </c>
      <c r="L38">
        <f t="shared" ref="L38:L47" si="26">SUM(B38:J38)</f>
        <v>1713</v>
      </c>
      <c r="M38" t="s">
        <v>77</v>
      </c>
      <c r="N38" s="18">
        <f>N37/$X$37</f>
        <v>0</v>
      </c>
      <c r="O38" s="18">
        <f t="shared" ref="O38:W38" si="27">O37/$X$37</f>
        <v>1.2819791671993331E-2</v>
      </c>
      <c r="P38" s="18">
        <f t="shared" si="27"/>
        <v>2.2709491350347982E-2</v>
      </c>
      <c r="Q38" s="18">
        <f t="shared" si="27"/>
        <v>4.0407656079813045E-2</v>
      </c>
      <c r="R38" s="18">
        <f t="shared" si="27"/>
        <v>8.6199931477778852E-2</v>
      </c>
      <c r="S38" s="18">
        <f t="shared" si="27"/>
        <v>0.14809492884427558</v>
      </c>
      <c r="T38" s="18">
        <f t="shared" si="27"/>
        <v>0.20535189228715925</v>
      </c>
      <c r="U38" s="18">
        <f t="shared" si="27"/>
        <v>0.21894383734665596</v>
      </c>
      <c r="V38" s="18">
        <f t="shared" si="27"/>
        <v>0.26038955394079477</v>
      </c>
      <c r="W38" s="18">
        <f t="shared" si="27"/>
        <v>5.082917001181241E-3</v>
      </c>
      <c r="X38" s="18">
        <f>SUM(N38:W38)</f>
        <v>1</v>
      </c>
    </row>
    <row r="39" spans="1:25" x14ac:dyDescent="0.2">
      <c r="A39" s="29">
        <f t="shared" ref="A39:A47" si="28">A52</f>
        <v>27.5</v>
      </c>
      <c r="B39">
        <f t="shared" ref="B39:B47" si="29">SUM(B52:AF52)</f>
        <v>0</v>
      </c>
      <c r="C39">
        <f t="shared" ref="C39:C47" si="30">SUM(B65:AF65)</f>
        <v>0</v>
      </c>
      <c r="D39">
        <f t="shared" ref="D39:D47" si="31">SUM(B78:AF78)</f>
        <v>0</v>
      </c>
      <c r="E39">
        <f t="shared" ref="E39:E47" si="32">SUM(B91:AF91)</f>
        <v>0</v>
      </c>
      <c r="F39">
        <f t="shared" ref="F39:F47" si="33">SUM(B104:AF104)</f>
        <v>0</v>
      </c>
      <c r="G39">
        <f t="shared" ref="G39:G47" si="34">SUM(B117:AF117)</f>
        <v>0</v>
      </c>
      <c r="H39">
        <f t="shared" ref="H39:H47" si="35">SUM(B130:AF130)</f>
        <v>3609</v>
      </c>
      <c r="I39">
        <f t="shared" ref="I39:I47" si="36">SUM(B143:AF143)</f>
        <v>4804</v>
      </c>
      <c r="J39">
        <f t="shared" ref="J39:J47" si="37">SUM(B156:AF156)</f>
        <v>1783</v>
      </c>
      <c r="K39">
        <f t="shared" ref="K39:K47" si="38">SUM(B169:AF169)</f>
        <v>969</v>
      </c>
      <c r="L39">
        <f t="shared" si="26"/>
        <v>10196</v>
      </c>
      <c r="M39" t="s">
        <v>78</v>
      </c>
      <c r="N39" s="103">
        <f>N38</f>
        <v>0</v>
      </c>
      <c r="O39" s="103">
        <f>N39+O38</f>
        <v>1.2819791671993331E-2</v>
      </c>
      <c r="P39" s="103">
        <f t="shared" ref="P39:W39" si="39">O39+P38</f>
        <v>3.5529283022341311E-2</v>
      </c>
      <c r="Q39" s="103">
        <f t="shared" si="39"/>
        <v>7.5936939102154349E-2</v>
      </c>
      <c r="R39" s="103">
        <f t="shared" si="39"/>
        <v>0.1621368705799332</v>
      </c>
      <c r="S39" s="103">
        <f t="shared" si="39"/>
        <v>0.31023179942420875</v>
      </c>
      <c r="T39" s="103">
        <f t="shared" si="39"/>
        <v>0.51558369171136798</v>
      </c>
      <c r="U39" s="103">
        <f t="shared" si="39"/>
        <v>0.73452752905802399</v>
      </c>
      <c r="V39" s="103">
        <f t="shared" si="39"/>
        <v>0.99491708299881876</v>
      </c>
      <c r="W39" s="103">
        <f t="shared" si="39"/>
        <v>1</v>
      </c>
    </row>
    <row r="40" spans="1:25" x14ac:dyDescent="0.2">
      <c r="A40" s="29">
        <f t="shared" si="28"/>
        <v>32.5</v>
      </c>
      <c r="B40">
        <f t="shared" si="29"/>
        <v>0</v>
      </c>
      <c r="C40">
        <f t="shared" si="30"/>
        <v>0</v>
      </c>
      <c r="D40">
        <f t="shared" si="31"/>
        <v>0</v>
      </c>
      <c r="E40">
        <f t="shared" si="32"/>
        <v>0</v>
      </c>
      <c r="F40">
        <f t="shared" si="33"/>
        <v>16</v>
      </c>
      <c r="G40">
        <f t="shared" si="34"/>
        <v>4386</v>
      </c>
      <c r="H40">
        <f t="shared" si="35"/>
        <v>1422</v>
      </c>
      <c r="I40">
        <f t="shared" si="36"/>
        <v>5930</v>
      </c>
      <c r="J40">
        <f t="shared" si="37"/>
        <v>14394</v>
      </c>
      <c r="K40">
        <f t="shared" si="38"/>
        <v>0</v>
      </c>
      <c r="L40">
        <f t="shared" si="26"/>
        <v>26148</v>
      </c>
      <c r="M40" t="s">
        <v>79</v>
      </c>
      <c r="N40" s="103">
        <f t="shared" ref="N40:T40" si="40">N38+O40</f>
        <v>0.99999999999999989</v>
      </c>
      <c r="O40" s="103">
        <f t="shared" si="40"/>
        <v>0.99999999999999989</v>
      </c>
      <c r="P40" s="103">
        <f t="shared" si="40"/>
        <v>0.98718020832800657</v>
      </c>
      <c r="Q40" s="103">
        <f t="shared" si="40"/>
        <v>0.96447071697765863</v>
      </c>
      <c r="R40" s="103">
        <f t="shared" si="40"/>
        <v>0.92406306089784562</v>
      </c>
      <c r="S40" s="103">
        <f t="shared" si="40"/>
        <v>0.8378631294200668</v>
      </c>
      <c r="T40" s="103">
        <f t="shared" si="40"/>
        <v>0.68976820057579125</v>
      </c>
      <c r="U40" s="103">
        <f>U38+V40</f>
        <v>0.48441630828863197</v>
      </c>
      <c r="V40" s="103">
        <f>V38+W40</f>
        <v>0.26547247094197601</v>
      </c>
      <c r="W40" s="103">
        <f>W38</f>
        <v>5.082917001181241E-3</v>
      </c>
    </row>
    <row r="41" spans="1:25" x14ac:dyDescent="0.2">
      <c r="A41" s="29">
        <f t="shared" si="28"/>
        <v>37.5</v>
      </c>
      <c r="B41">
        <f t="shared" si="29"/>
        <v>0</v>
      </c>
      <c r="C41">
        <f t="shared" si="30"/>
        <v>0</v>
      </c>
      <c r="D41">
        <f t="shared" si="31"/>
        <v>0</v>
      </c>
      <c r="E41">
        <f t="shared" si="32"/>
        <v>0</v>
      </c>
      <c r="F41">
        <f t="shared" si="33"/>
        <v>33</v>
      </c>
      <c r="G41">
        <f t="shared" si="34"/>
        <v>5872</v>
      </c>
      <c r="H41">
        <f t="shared" si="35"/>
        <v>3914</v>
      </c>
      <c r="I41">
        <f t="shared" si="36"/>
        <v>5353</v>
      </c>
      <c r="J41">
        <f t="shared" si="37"/>
        <v>16486</v>
      </c>
      <c r="K41">
        <f t="shared" si="38"/>
        <v>0</v>
      </c>
      <c r="L41">
        <f t="shared" si="26"/>
        <v>31658</v>
      </c>
    </row>
    <row r="42" spans="1:25" x14ac:dyDescent="0.2">
      <c r="A42" s="29">
        <f t="shared" si="28"/>
        <v>42.5</v>
      </c>
      <c r="B42">
        <f t="shared" si="29"/>
        <v>0</v>
      </c>
      <c r="C42">
        <f t="shared" si="30"/>
        <v>0</v>
      </c>
      <c r="D42">
        <f t="shared" si="31"/>
        <v>0</v>
      </c>
      <c r="E42">
        <f t="shared" si="32"/>
        <v>0</v>
      </c>
      <c r="F42">
        <f t="shared" si="33"/>
        <v>65</v>
      </c>
      <c r="G42">
        <f t="shared" si="34"/>
        <v>5338</v>
      </c>
      <c r="H42">
        <f t="shared" si="35"/>
        <v>5997</v>
      </c>
      <c r="I42">
        <f t="shared" si="36"/>
        <v>7141</v>
      </c>
      <c r="J42">
        <f t="shared" si="37"/>
        <v>12499</v>
      </c>
      <c r="K42">
        <f t="shared" si="38"/>
        <v>0</v>
      </c>
      <c r="L42">
        <f t="shared" si="26"/>
        <v>31040</v>
      </c>
    </row>
    <row r="43" spans="1:25" x14ac:dyDescent="0.2">
      <c r="A43" s="29">
        <f t="shared" si="28"/>
        <v>47.5</v>
      </c>
      <c r="B43">
        <f t="shared" si="29"/>
        <v>0</v>
      </c>
      <c r="C43">
        <f t="shared" si="30"/>
        <v>0</v>
      </c>
      <c r="D43">
        <f t="shared" si="31"/>
        <v>0</v>
      </c>
      <c r="E43">
        <f t="shared" si="32"/>
        <v>0</v>
      </c>
      <c r="F43">
        <f t="shared" si="33"/>
        <v>4498</v>
      </c>
      <c r="G43">
        <f t="shared" si="34"/>
        <v>2293</v>
      </c>
      <c r="H43">
        <f t="shared" si="35"/>
        <v>6780</v>
      </c>
      <c r="I43">
        <f t="shared" si="36"/>
        <v>8275</v>
      </c>
      <c r="J43">
        <f t="shared" si="37"/>
        <v>5363</v>
      </c>
      <c r="K43">
        <f t="shared" si="38"/>
        <v>0</v>
      </c>
      <c r="L43">
        <f t="shared" si="26"/>
        <v>27209</v>
      </c>
      <c r="M43" t="s">
        <v>80</v>
      </c>
      <c r="N43">
        <f>SUM(N19:N21)</f>
        <v>0</v>
      </c>
      <c r="O43">
        <f t="shared" ref="O43:W43" si="41">SUM(O19:O21)</f>
        <v>2238</v>
      </c>
      <c r="P43">
        <f t="shared" si="41"/>
        <v>2534</v>
      </c>
      <c r="Q43">
        <f t="shared" si="41"/>
        <v>7637</v>
      </c>
      <c r="R43">
        <f t="shared" si="41"/>
        <v>15049</v>
      </c>
      <c r="S43">
        <f t="shared" si="41"/>
        <v>23170</v>
      </c>
      <c r="T43">
        <f t="shared" si="41"/>
        <v>30319</v>
      </c>
      <c r="U43">
        <f t="shared" si="41"/>
        <v>31106</v>
      </c>
      <c r="V43">
        <f t="shared" si="41"/>
        <v>47816</v>
      </c>
      <c r="W43">
        <f t="shared" si="41"/>
        <v>994</v>
      </c>
      <c r="X43">
        <f>SUM(N43:W43)</f>
        <v>160863</v>
      </c>
      <c r="Y43" s="18">
        <f>X43/X24</f>
        <v>0.82258881042355936</v>
      </c>
    </row>
    <row r="44" spans="1:25" x14ac:dyDescent="0.2">
      <c r="A44" s="29">
        <f t="shared" si="28"/>
        <v>52.5</v>
      </c>
      <c r="B44">
        <f t="shared" si="29"/>
        <v>0</v>
      </c>
      <c r="C44">
        <f t="shared" si="30"/>
        <v>0</v>
      </c>
      <c r="D44">
        <f t="shared" si="31"/>
        <v>0</v>
      </c>
      <c r="E44">
        <f t="shared" si="32"/>
        <v>0</v>
      </c>
      <c r="F44">
        <f t="shared" si="33"/>
        <v>5994</v>
      </c>
      <c r="G44">
        <f t="shared" si="34"/>
        <v>2065</v>
      </c>
      <c r="H44">
        <f t="shared" si="35"/>
        <v>8386</v>
      </c>
      <c r="I44">
        <f t="shared" si="36"/>
        <v>8797</v>
      </c>
      <c r="J44">
        <f t="shared" si="37"/>
        <v>0</v>
      </c>
      <c r="K44">
        <f t="shared" si="38"/>
        <v>0</v>
      </c>
      <c r="L44">
        <f t="shared" si="26"/>
        <v>25242</v>
      </c>
      <c r="M44" t="s">
        <v>82</v>
      </c>
      <c r="N44" s="18">
        <f>N43/$X$43</f>
        <v>0</v>
      </c>
      <c r="O44" s="18">
        <f t="shared" ref="O44:W44" si="42">O43/$X$43</f>
        <v>1.3912459670651424E-2</v>
      </c>
      <c r="P44" s="18">
        <f t="shared" si="42"/>
        <v>1.5752534765608003E-2</v>
      </c>
      <c r="Q44" s="18">
        <f t="shared" si="42"/>
        <v>4.747518074386279E-2</v>
      </c>
      <c r="R44" s="18">
        <f t="shared" si="42"/>
        <v>9.355165575676197E-2</v>
      </c>
      <c r="S44" s="18">
        <f t="shared" si="42"/>
        <v>0.14403560793967538</v>
      </c>
      <c r="T44" s="18">
        <f t="shared" si="42"/>
        <v>0.18847715136482596</v>
      </c>
      <c r="U44" s="18">
        <f t="shared" si="42"/>
        <v>0.19336951318824092</v>
      </c>
      <c r="V44" s="18">
        <f t="shared" si="42"/>
        <v>0.29724672547447206</v>
      </c>
      <c r="W44" s="18">
        <f t="shared" si="42"/>
        <v>6.179171095901481E-3</v>
      </c>
      <c r="X44" s="18">
        <f>SUM(N44:W44)</f>
        <v>1</v>
      </c>
    </row>
    <row r="45" spans="1:25" x14ac:dyDescent="0.2">
      <c r="A45" s="29">
        <f t="shared" si="28"/>
        <v>57.5</v>
      </c>
      <c r="B45">
        <f t="shared" si="29"/>
        <v>0</v>
      </c>
      <c r="C45">
        <f t="shared" si="30"/>
        <v>0</v>
      </c>
      <c r="D45">
        <f t="shared" si="31"/>
        <v>0</v>
      </c>
      <c r="E45">
        <f t="shared" si="32"/>
        <v>3591</v>
      </c>
      <c r="F45">
        <f t="shared" si="33"/>
        <v>3123</v>
      </c>
      <c r="G45">
        <f t="shared" si="34"/>
        <v>3704</v>
      </c>
      <c r="H45">
        <f t="shared" si="35"/>
        <v>9333</v>
      </c>
      <c r="I45">
        <f t="shared" si="36"/>
        <v>1916</v>
      </c>
      <c r="J45">
        <f t="shared" si="37"/>
        <v>0</v>
      </c>
      <c r="K45">
        <f t="shared" si="38"/>
        <v>0</v>
      </c>
      <c r="L45">
        <f t="shared" si="26"/>
        <v>21667</v>
      </c>
      <c r="M45" t="s">
        <v>78</v>
      </c>
      <c r="N45" s="103">
        <f>N44</f>
        <v>0</v>
      </c>
      <c r="O45" s="103">
        <f>N45+O44</f>
        <v>1.3912459670651424E-2</v>
      </c>
      <c r="P45" s="103">
        <f t="shared" ref="P45:V45" si="43">O45+P44</f>
        <v>2.9664994436259425E-2</v>
      </c>
      <c r="Q45" s="103">
        <f t="shared" si="43"/>
        <v>7.7140175180122214E-2</v>
      </c>
      <c r="R45" s="103">
        <f t="shared" si="43"/>
        <v>0.17069183093688417</v>
      </c>
      <c r="S45" s="103">
        <f t="shared" si="43"/>
        <v>0.31472743887655952</v>
      </c>
      <c r="T45" s="103">
        <f t="shared" si="43"/>
        <v>0.50320459024138553</v>
      </c>
      <c r="U45" s="103">
        <f t="shared" si="43"/>
        <v>0.69657410342962645</v>
      </c>
      <c r="V45" s="103">
        <f t="shared" si="43"/>
        <v>0.99382082890409851</v>
      </c>
      <c r="W45" s="103"/>
    </row>
    <row r="46" spans="1:25" x14ac:dyDescent="0.2">
      <c r="A46" s="29">
        <f t="shared" si="28"/>
        <v>62.5</v>
      </c>
      <c r="B46">
        <f t="shared" si="29"/>
        <v>0</v>
      </c>
      <c r="C46">
        <f t="shared" si="30"/>
        <v>0</v>
      </c>
      <c r="D46">
        <f t="shared" si="31"/>
        <v>310</v>
      </c>
      <c r="E46">
        <f t="shared" si="32"/>
        <v>4311</v>
      </c>
      <c r="F46">
        <f t="shared" si="33"/>
        <v>3128</v>
      </c>
      <c r="G46">
        <f t="shared" si="34"/>
        <v>5303</v>
      </c>
      <c r="H46">
        <f t="shared" si="35"/>
        <v>0</v>
      </c>
      <c r="I46">
        <f t="shared" si="36"/>
        <v>0</v>
      </c>
      <c r="J46">
        <f t="shared" si="37"/>
        <v>0</v>
      </c>
      <c r="K46">
        <f t="shared" si="38"/>
        <v>0</v>
      </c>
      <c r="L46">
        <f t="shared" si="26"/>
        <v>13052</v>
      </c>
      <c r="M46" t="s">
        <v>79</v>
      </c>
      <c r="N46" s="103">
        <f t="shared" ref="N46:T46" si="44">N44+O46</f>
        <v>0.99382082890409851</v>
      </c>
      <c r="O46" s="103">
        <f t="shared" si="44"/>
        <v>0.99382082890409851</v>
      </c>
      <c r="P46" s="103">
        <f t="shared" si="44"/>
        <v>0.97990836923344704</v>
      </c>
      <c r="Q46" s="103">
        <f t="shared" si="44"/>
        <v>0.96415583446783903</v>
      </c>
      <c r="R46" s="103">
        <f t="shared" si="44"/>
        <v>0.91668065372397622</v>
      </c>
      <c r="S46" s="103">
        <f t="shared" si="44"/>
        <v>0.82312899796721428</v>
      </c>
      <c r="T46" s="103">
        <f t="shared" si="44"/>
        <v>0.67909339002753888</v>
      </c>
      <c r="U46" s="103">
        <f>U44+V46</f>
        <v>0.49061623866271298</v>
      </c>
      <c r="V46" s="103">
        <f>V44</f>
        <v>0.29724672547447206</v>
      </c>
      <c r="W46" s="103"/>
    </row>
    <row r="47" spans="1:25" x14ac:dyDescent="0.2">
      <c r="A47" s="29">
        <f t="shared" si="28"/>
        <v>65.5</v>
      </c>
      <c r="B47">
        <f t="shared" si="29"/>
        <v>0</v>
      </c>
      <c r="C47">
        <f t="shared" si="30"/>
        <v>2507</v>
      </c>
      <c r="D47">
        <f t="shared" si="31"/>
        <v>4131</v>
      </c>
      <c r="E47">
        <f t="shared" si="32"/>
        <v>0</v>
      </c>
      <c r="F47">
        <f t="shared" si="33"/>
        <v>0</v>
      </c>
      <c r="G47">
        <f t="shared" si="34"/>
        <v>0</v>
      </c>
      <c r="H47">
        <f t="shared" si="35"/>
        <v>0</v>
      </c>
      <c r="I47">
        <f t="shared" si="36"/>
        <v>0</v>
      </c>
      <c r="J47">
        <f t="shared" si="37"/>
        <v>0</v>
      </c>
      <c r="K47">
        <f t="shared" si="38"/>
        <v>0</v>
      </c>
      <c r="L47">
        <f t="shared" si="26"/>
        <v>6638</v>
      </c>
    </row>
    <row r="48" spans="1:25" x14ac:dyDescent="0.2">
      <c r="L48" s="30">
        <f>SUM(L38:L47)</f>
        <v>194563</v>
      </c>
    </row>
    <row r="49" spans="1:33" x14ac:dyDescent="0.2">
      <c r="A49" s="29" t="s">
        <v>33</v>
      </c>
      <c r="B49" s="33">
        <v>0</v>
      </c>
      <c r="C49" s="33">
        <v>-0.05</v>
      </c>
    </row>
    <row r="50" spans="1:33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  <c r="AG50" s="29">
        <f>Heat_map!AG4</f>
        <v>0</v>
      </c>
    </row>
    <row r="51" spans="1:33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</row>
    <row r="52" spans="1:33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</row>
    <row r="53" spans="1:33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</row>
    <row r="54" spans="1:33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</row>
    <row r="55" spans="1:33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</row>
    <row r="56" spans="1:33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</row>
    <row r="57" spans="1:33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</row>
    <row r="58" spans="1:33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</row>
    <row r="59" spans="1:33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</row>
    <row r="60" spans="1:33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0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</row>
    <row r="62" spans="1:33" x14ac:dyDescent="0.2">
      <c r="A62" s="29" t="s">
        <v>33</v>
      </c>
      <c r="B62" s="33">
        <v>-0.05</v>
      </c>
      <c r="C62" s="33">
        <v>-0.1</v>
      </c>
    </row>
    <row r="63" spans="1:33" s="29" customFormat="1" x14ac:dyDescent="0.2">
      <c r="A63" s="29" t="str">
        <f t="shared" ref="A63:AF72" si="45">A50</f>
        <v>Midpoint age / salary</v>
      </c>
      <c r="B63" s="29">
        <f t="shared" si="45"/>
        <v>2500</v>
      </c>
      <c r="C63" s="29">
        <f t="shared" si="45"/>
        <v>7500</v>
      </c>
      <c r="D63" s="29">
        <f t="shared" si="45"/>
        <v>12500</v>
      </c>
      <c r="E63" s="29">
        <f t="shared" si="45"/>
        <v>17500</v>
      </c>
      <c r="F63" s="29">
        <f t="shared" si="45"/>
        <v>22500</v>
      </c>
      <c r="G63" s="29">
        <f t="shared" si="45"/>
        <v>27500</v>
      </c>
      <c r="H63" s="29">
        <f t="shared" si="45"/>
        <v>32500</v>
      </c>
      <c r="I63" s="29">
        <f t="shared" si="45"/>
        <v>37500</v>
      </c>
      <c r="J63" s="29">
        <f t="shared" si="45"/>
        <v>42500</v>
      </c>
      <c r="K63" s="29">
        <f t="shared" si="45"/>
        <v>47500</v>
      </c>
      <c r="L63" s="29">
        <f t="shared" si="45"/>
        <v>52500</v>
      </c>
      <c r="M63" s="29">
        <f t="shared" si="45"/>
        <v>57500</v>
      </c>
      <c r="N63" s="29">
        <f t="shared" si="45"/>
        <v>62500</v>
      </c>
      <c r="O63" s="29">
        <f t="shared" si="45"/>
        <v>67500</v>
      </c>
      <c r="P63" s="29">
        <f t="shared" si="45"/>
        <v>72500</v>
      </c>
      <c r="Q63" s="29">
        <f t="shared" si="45"/>
        <v>77500</v>
      </c>
      <c r="R63" s="29">
        <f t="shared" si="45"/>
        <v>82500</v>
      </c>
      <c r="S63" s="29">
        <f t="shared" si="45"/>
        <v>87500</v>
      </c>
      <c r="T63" s="29">
        <f t="shared" si="45"/>
        <v>92500</v>
      </c>
      <c r="U63" s="29">
        <f t="shared" si="45"/>
        <v>97500</v>
      </c>
      <c r="V63" s="29">
        <f t="shared" si="45"/>
        <v>102500</v>
      </c>
      <c r="W63" s="29">
        <f t="shared" si="45"/>
        <v>107500</v>
      </c>
      <c r="X63" s="29">
        <f t="shared" si="45"/>
        <v>112500</v>
      </c>
      <c r="Y63" s="29">
        <f t="shared" si="45"/>
        <v>117500</v>
      </c>
      <c r="Z63" s="29">
        <f t="shared" si="45"/>
        <v>122500</v>
      </c>
      <c r="AA63" s="29">
        <f t="shared" si="45"/>
        <v>127500</v>
      </c>
      <c r="AB63" s="29">
        <f t="shared" si="45"/>
        <v>132500</v>
      </c>
      <c r="AC63" s="29">
        <f t="shared" si="45"/>
        <v>137500</v>
      </c>
      <c r="AD63" s="29">
        <f t="shared" si="45"/>
        <v>142500</v>
      </c>
      <c r="AE63" s="29">
        <f t="shared" si="45"/>
        <v>147500</v>
      </c>
      <c r="AF63" s="29">
        <f t="shared" si="45"/>
        <v>200000</v>
      </c>
    </row>
    <row r="64" spans="1:33" x14ac:dyDescent="0.2">
      <c r="A64" s="29">
        <f t="shared" si="45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45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45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45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45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45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45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si="45"/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45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367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0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0</v>
      </c>
      <c r="X73">
        <f>IF(AND(X14&lt;=$B$62,X14&gt;$C$62),Heat_map!X14,0)</f>
        <v>0</v>
      </c>
      <c r="Y73">
        <f>IF(AND(Y14&lt;=$B$62,Y14&gt;$C$62),Heat_map!Y14,0)</f>
        <v>0</v>
      </c>
      <c r="Z73">
        <f>IF(AND(Z14&lt;=$B$62,Z14&gt;$C$62),Heat_map!Z14,0)</f>
        <v>0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46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F86" si="47">A63</f>
        <v>Midpoint age / salary</v>
      </c>
      <c r="B76" s="29">
        <f t="shared" si="47"/>
        <v>2500</v>
      </c>
      <c r="C76" s="29">
        <f t="shared" si="47"/>
        <v>7500</v>
      </c>
      <c r="D76" s="29">
        <f t="shared" si="47"/>
        <v>12500</v>
      </c>
      <c r="E76" s="29">
        <f t="shared" si="47"/>
        <v>17500</v>
      </c>
      <c r="F76" s="29">
        <f t="shared" si="47"/>
        <v>22500</v>
      </c>
      <c r="G76" s="29">
        <f t="shared" si="47"/>
        <v>27500</v>
      </c>
      <c r="H76" s="29">
        <f t="shared" si="47"/>
        <v>32500</v>
      </c>
      <c r="I76" s="29">
        <f t="shared" si="47"/>
        <v>37500</v>
      </c>
      <c r="J76" s="29">
        <f t="shared" si="47"/>
        <v>42500</v>
      </c>
      <c r="K76" s="29">
        <f t="shared" si="47"/>
        <v>47500</v>
      </c>
      <c r="L76" s="29">
        <f t="shared" si="47"/>
        <v>52500</v>
      </c>
      <c r="M76" s="29">
        <f t="shared" si="47"/>
        <v>57500</v>
      </c>
      <c r="N76" s="29">
        <f t="shared" si="47"/>
        <v>62500</v>
      </c>
      <c r="O76" s="29">
        <f t="shared" si="47"/>
        <v>67500</v>
      </c>
      <c r="P76" s="29">
        <f t="shared" si="47"/>
        <v>72500</v>
      </c>
      <c r="Q76" s="29">
        <f t="shared" si="47"/>
        <v>77500</v>
      </c>
      <c r="R76" s="29">
        <f t="shared" si="47"/>
        <v>82500</v>
      </c>
      <c r="S76" s="29">
        <f t="shared" si="47"/>
        <v>87500</v>
      </c>
      <c r="T76" s="29">
        <f t="shared" si="47"/>
        <v>92500</v>
      </c>
      <c r="U76" s="29">
        <f t="shared" si="47"/>
        <v>97500</v>
      </c>
      <c r="V76" s="29">
        <f t="shared" si="47"/>
        <v>102500</v>
      </c>
      <c r="W76" s="29">
        <f t="shared" si="47"/>
        <v>107500</v>
      </c>
      <c r="X76" s="29">
        <f t="shared" si="47"/>
        <v>112500</v>
      </c>
      <c r="Y76" s="29">
        <f t="shared" si="47"/>
        <v>117500</v>
      </c>
      <c r="Z76" s="29">
        <f t="shared" si="47"/>
        <v>122500</v>
      </c>
      <c r="AA76" s="29">
        <f t="shared" si="47"/>
        <v>127500</v>
      </c>
      <c r="AB76" s="29">
        <f t="shared" si="47"/>
        <v>132500</v>
      </c>
      <c r="AC76" s="29">
        <f t="shared" si="47"/>
        <v>137500</v>
      </c>
      <c r="AD76" s="29">
        <f t="shared" si="47"/>
        <v>142500</v>
      </c>
      <c r="AE76" s="29">
        <f t="shared" si="47"/>
        <v>147500</v>
      </c>
      <c r="AF76" s="29">
        <f t="shared" si="47"/>
        <v>200000</v>
      </c>
    </row>
    <row r="77" spans="1:32" x14ac:dyDescent="0.2">
      <c r="A77" s="29">
        <f t="shared" si="47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47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47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47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47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47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si="47"/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47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47"/>
        <v>62.5</v>
      </c>
      <c r="B85">
        <f>IF(AND(B13&lt;=$B$75,B13&gt;$C$75),Heat_map!B13,0)</f>
        <v>310</v>
      </c>
      <c r="C85">
        <f>IF(AND(C13&lt;=$B$75,C13&gt;$C$75),Heat_map!C13,0)</f>
        <v>0</v>
      </c>
      <c r="D85">
        <f>IF(AND(D13&lt;=$B$75,D13&gt;$C$75),Heat_map!D13,0)</f>
        <v>0</v>
      </c>
      <c r="E85">
        <f>IF(AND(E13&lt;=$B$75,E13&gt;$C$75),Heat_map!E13,0)</f>
        <v>0</v>
      </c>
      <c r="F85">
        <f>IF(AND(F13&lt;=$B$75,F13&gt;$C$75),Heat_map!F13,0)</f>
        <v>0</v>
      </c>
      <c r="G85">
        <f>IF(AND(G13&lt;=$B$75,G13&gt;$C$75),Heat_map!G13,0)</f>
        <v>0</v>
      </c>
      <c r="H85">
        <f>IF(AND(H13&lt;=$B$75,H13&gt;$C$75),Heat_map!H13,0)</f>
        <v>0</v>
      </c>
      <c r="I85">
        <f>IF(AND(I13&lt;=$B$75,I13&gt;$C$75),Heat_map!I13,0)</f>
        <v>0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47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478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64</v>
      </c>
      <c r="X86">
        <f>IF(AND(X14&lt;=$B$75,X14&gt;$C$75),Heat_map!X14,0)</f>
        <v>86</v>
      </c>
      <c r="Y86">
        <f>IF(AND(Y14&lt;=$B$75,Y14&gt;$C$75),Heat_map!Y14,0)</f>
        <v>57</v>
      </c>
      <c r="Z86">
        <f>IF(AND(Z14&lt;=$B$75,Z14&gt;$C$75),Heat_map!Z14,0)</f>
        <v>52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48">B76</f>
        <v>2500</v>
      </c>
      <c r="C89" s="29">
        <f t="shared" si="48"/>
        <v>7500</v>
      </c>
      <c r="D89" s="29">
        <f t="shared" si="48"/>
        <v>12500</v>
      </c>
      <c r="E89" s="29">
        <f t="shared" si="48"/>
        <v>17500</v>
      </c>
      <c r="F89" s="29">
        <f t="shared" si="48"/>
        <v>22500</v>
      </c>
      <c r="G89" s="29">
        <f t="shared" si="48"/>
        <v>27500</v>
      </c>
      <c r="H89" s="29">
        <f t="shared" si="48"/>
        <v>32500</v>
      </c>
      <c r="I89" s="29">
        <f t="shared" si="48"/>
        <v>37500</v>
      </c>
      <c r="J89" s="29">
        <f t="shared" si="48"/>
        <v>42500</v>
      </c>
      <c r="K89" s="29">
        <f t="shared" si="48"/>
        <v>47500</v>
      </c>
      <c r="L89" s="29">
        <f t="shared" si="48"/>
        <v>52500</v>
      </c>
      <c r="M89" s="29">
        <f t="shared" si="48"/>
        <v>57500</v>
      </c>
      <c r="N89" s="29">
        <f t="shared" si="48"/>
        <v>62500</v>
      </c>
      <c r="O89" s="29">
        <f t="shared" si="48"/>
        <v>67500</v>
      </c>
      <c r="P89" s="29">
        <f t="shared" si="48"/>
        <v>72500</v>
      </c>
      <c r="Q89" s="29">
        <f t="shared" si="48"/>
        <v>77500</v>
      </c>
      <c r="R89" s="29">
        <f t="shared" si="48"/>
        <v>82500</v>
      </c>
      <c r="S89" s="29">
        <f t="shared" si="48"/>
        <v>87500</v>
      </c>
      <c r="T89" s="29">
        <f t="shared" si="48"/>
        <v>92500</v>
      </c>
      <c r="U89" s="29">
        <f t="shared" si="48"/>
        <v>97500</v>
      </c>
      <c r="V89" s="29">
        <f t="shared" si="48"/>
        <v>102500</v>
      </c>
      <c r="W89" s="29">
        <f t="shared" si="48"/>
        <v>107500</v>
      </c>
      <c r="X89" s="29">
        <f t="shared" si="48"/>
        <v>112500</v>
      </c>
      <c r="Y89" s="29">
        <f t="shared" si="48"/>
        <v>117500</v>
      </c>
      <c r="Z89" s="29">
        <f t="shared" si="48"/>
        <v>122500</v>
      </c>
      <c r="AA89" s="29">
        <f t="shared" si="48"/>
        <v>127500</v>
      </c>
      <c r="AB89" s="29">
        <f t="shared" si="48"/>
        <v>132500</v>
      </c>
      <c r="AC89" s="29">
        <f t="shared" si="48"/>
        <v>137500</v>
      </c>
      <c r="AD89" s="29">
        <f t="shared" si="48"/>
        <v>142500</v>
      </c>
      <c r="AE89" s="29">
        <f t="shared" si="48"/>
        <v>147500</v>
      </c>
      <c r="AF89" s="29">
        <f t="shared" si="48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49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49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0</v>
      </c>
    </row>
    <row r="93" spans="1:32" x14ac:dyDescent="0.2">
      <c r="A93" s="29">
        <f t="shared" si="49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0</v>
      </c>
    </row>
    <row r="94" spans="1:32" x14ac:dyDescent="0.2">
      <c r="A94" s="29">
        <f t="shared" si="49"/>
        <v>42.5</v>
      </c>
      <c r="B94">
        <f>IF(AND(B9&lt;=$B$88,B9&gt;$C$88),Heat_map!B9,0)</f>
        <v>0</v>
      </c>
      <c r="C94">
        <f>IF(AND(C9&lt;=$B$88,C9&gt;$C$88),Heat_map!C9,0)</f>
        <v>0</v>
      </c>
      <c r="D94">
        <f>IF(AND(D9&lt;=$B$88,D9&gt;$C$88),Heat_map!D9,0)</f>
        <v>0</v>
      </c>
      <c r="E94">
        <f>IF(AND(E9&lt;=$B$88,E9&gt;$C$88),Heat_map!E9,0)</f>
        <v>0</v>
      </c>
      <c r="F94">
        <f>IF(AND(F9&lt;=$B$88,F9&gt;$C$88),Heat_map!F9,0)</f>
        <v>0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0</v>
      </c>
    </row>
    <row r="95" spans="1:32" x14ac:dyDescent="0.2">
      <c r="A95" s="29">
        <f t="shared" si="49"/>
        <v>47.5</v>
      </c>
      <c r="B95">
        <f>IF(AND(B10&lt;=$B$88,B10&gt;$C$88),Heat_map!B10,0)</f>
        <v>0</v>
      </c>
      <c r="C95">
        <f>IF(AND(C10&lt;=$B$88,C10&gt;$C$88),Heat_map!C10,0)</f>
        <v>0</v>
      </c>
      <c r="D95">
        <f>IF(AND(D10&lt;=$B$88,D10&gt;$C$88),Heat_map!D10,0)</f>
        <v>0</v>
      </c>
      <c r="E95">
        <f>IF(AND(E10&lt;=$B$88,E10&gt;$C$88),Heat_map!E10,0)</f>
        <v>0</v>
      </c>
      <c r="F95">
        <f>IF(AND(F10&lt;=$B$88,F10&gt;$C$88),Heat_map!F10,0)</f>
        <v>0</v>
      </c>
      <c r="G95">
        <f>IF(AND(G10&lt;=$B$88,G10&gt;$C$88),Heat_map!G10,0)</f>
        <v>0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0</v>
      </c>
    </row>
    <row r="96" spans="1:32" x14ac:dyDescent="0.2">
      <c r="A96" s="29">
        <f t="shared" si="49"/>
        <v>52.5</v>
      </c>
      <c r="B96">
        <f>IF(AND(B11&lt;=$B$88,B11&gt;$C$88),Heat_map!B11,0)</f>
        <v>0</v>
      </c>
      <c r="C96">
        <f>IF(AND(C11&lt;=$B$88,C11&gt;$C$88),Heat_map!C11,0)</f>
        <v>0</v>
      </c>
      <c r="D96">
        <f>IF(AND(D11&lt;=$B$88,D11&gt;$C$88),Heat_map!D11,0)</f>
        <v>0</v>
      </c>
      <c r="E96">
        <f>IF(AND(E11&lt;=$B$88,E11&gt;$C$88),Heat_map!E11,0)</f>
        <v>0</v>
      </c>
      <c r="F96">
        <f>IF(AND(F11&lt;=$B$88,F11&gt;$C$88),Heat_map!F11,0)</f>
        <v>0</v>
      </c>
      <c r="G96">
        <f>IF(AND(G11&lt;=$B$88,G11&gt;$C$88),Heat_map!G11,0)</f>
        <v>0</v>
      </c>
      <c r="H96">
        <f>IF(AND(H11&lt;=$B$88,H11&gt;$C$88),Heat_map!H11,0)</f>
        <v>0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0</v>
      </c>
    </row>
    <row r="97" spans="1:32" x14ac:dyDescent="0.2">
      <c r="A97" s="29">
        <f t="shared" si="49"/>
        <v>57.5</v>
      </c>
      <c r="B97">
        <f>IF(AND(B12&lt;=$B$88,B12&gt;$C$88),Heat_map!B12,0)</f>
        <v>0</v>
      </c>
      <c r="C97">
        <f>IF(AND(C12&lt;=$B$88,C12&gt;$C$88),Heat_map!C12,0)</f>
        <v>495</v>
      </c>
      <c r="D97">
        <f>IF(AND(D12&lt;=$B$88,D12&gt;$C$88),Heat_map!D12,0)</f>
        <v>0</v>
      </c>
      <c r="E97">
        <f>IF(AND(E12&lt;=$B$88,E12&gt;$C$88),Heat_map!E12,0)</f>
        <v>0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0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0</v>
      </c>
    </row>
    <row r="98" spans="1:32" x14ac:dyDescent="0.2">
      <c r="A98" s="29">
        <f t="shared" si="49"/>
        <v>62.5</v>
      </c>
      <c r="B98">
        <f>IF(AND(B13&lt;=$B$88,B13&gt;$C$88),Heat_map!B13,0)</f>
        <v>0</v>
      </c>
      <c r="C98">
        <f>IF(AND(C13&lt;=$B$88,C13&gt;$C$88),Heat_map!C13,0)</f>
        <v>451</v>
      </c>
      <c r="D98">
        <f>IF(AND(D13&lt;=$B$88,D13&gt;$C$88),Heat_map!D13,0)</f>
        <v>461</v>
      </c>
      <c r="E98">
        <f>IF(AND(E13&lt;=$B$88,E13&gt;$C$88),Heat_map!E13,0)</f>
        <v>487</v>
      </c>
      <c r="F98">
        <f>IF(AND(F13&lt;=$B$88,F13&gt;$C$88),Heat_map!F13,0)</f>
        <v>590</v>
      </c>
      <c r="G98">
        <f>IF(AND(G13&lt;=$B$88,G13&gt;$C$88),Heat_map!G13,0)</f>
        <v>579</v>
      </c>
      <c r="H98">
        <f>IF(AND(H13&lt;=$B$88,H13&gt;$C$88),Heat_map!H13,0)</f>
        <v>835</v>
      </c>
      <c r="I98">
        <f>IF(AND(I13&lt;=$B$88,I13&gt;$C$88),Heat_map!I13,0)</f>
        <v>643</v>
      </c>
      <c r="J98">
        <f>IF(AND(J13&lt;=$B$88,J13&gt;$C$88),Heat_map!J13,0)</f>
        <v>0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0</v>
      </c>
      <c r="AD98">
        <f>IF(AND(AD13&lt;=$B$88,AD13&gt;$C$88),Heat_map!AD13,0)</f>
        <v>0</v>
      </c>
      <c r="AE98">
        <f>IF(AND(AE13&lt;=$B$88,AE13&gt;$C$88),Heat_map!AE13,0)</f>
        <v>0</v>
      </c>
      <c r="AF98">
        <f>IF(AND(AF13&lt;=$B$88,AF13&gt;$C$88),Heat_map!AF13,0)</f>
        <v>265</v>
      </c>
    </row>
    <row r="99" spans="1:32" x14ac:dyDescent="0.2">
      <c r="A99" s="29">
        <f t="shared" si="49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50">B89</f>
        <v>2500</v>
      </c>
      <c r="C102" s="29">
        <f t="shared" si="50"/>
        <v>7500</v>
      </c>
      <c r="D102" s="29">
        <f t="shared" si="50"/>
        <v>12500</v>
      </c>
      <c r="E102" s="29">
        <f t="shared" si="50"/>
        <v>17500</v>
      </c>
      <c r="F102" s="29">
        <f t="shared" si="50"/>
        <v>22500</v>
      </c>
      <c r="G102" s="29">
        <f t="shared" si="50"/>
        <v>27500</v>
      </c>
      <c r="H102" s="29">
        <f t="shared" si="50"/>
        <v>32500</v>
      </c>
      <c r="I102" s="29">
        <f t="shared" si="50"/>
        <v>37500</v>
      </c>
      <c r="J102" s="29">
        <f t="shared" si="50"/>
        <v>42500</v>
      </c>
      <c r="K102" s="29">
        <f t="shared" si="50"/>
        <v>47500</v>
      </c>
      <c r="L102" s="29">
        <f t="shared" si="50"/>
        <v>52500</v>
      </c>
      <c r="M102" s="29">
        <f t="shared" si="50"/>
        <v>57500</v>
      </c>
      <c r="N102" s="29">
        <f t="shared" si="50"/>
        <v>62500</v>
      </c>
      <c r="O102" s="29">
        <f t="shared" si="50"/>
        <v>67500</v>
      </c>
      <c r="P102" s="29">
        <f t="shared" si="50"/>
        <v>72500</v>
      </c>
      <c r="Q102" s="29">
        <f t="shared" si="50"/>
        <v>77500</v>
      </c>
      <c r="R102" s="29">
        <f t="shared" si="50"/>
        <v>82500</v>
      </c>
      <c r="S102" s="29">
        <f t="shared" si="50"/>
        <v>87500</v>
      </c>
      <c r="T102" s="29">
        <f t="shared" si="50"/>
        <v>92500</v>
      </c>
      <c r="U102" s="29">
        <f t="shared" si="50"/>
        <v>97500</v>
      </c>
      <c r="V102" s="29">
        <f t="shared" si="50"/>
        <v>102500</v>
      </c>
      <c r="W102" s="29">
        <f t="shared" si="50"/>
        <v>107500</v>
      </c>
      <c r="X102" s="29">
        <f t="shared" si="50"/>
        <v>112500</v>
      </c>
      <c r="Y102" s="29">
        <f t="shared" si="50"/>
        <v>117500</v>
      </c>
      <c r="Z102" s="29">
        <f t="shared" si="50"/>
        <v>122500</v>
      </c>
      <c r="AA102" s="29">
        <f t="shared" si="50"/>
        <v>127500</v>
      </c>
      <c r="AB102" s="29">
        <f t="shared" si="50"/>
        <v>132500</v>
      </c>
      <c r="AC102" s="29">
        <f t="shared" si="50"/>
        <v>137500</v>
      </c>
      <c r="AD102" s="29">
        <f t="shared" si="50"/>
        <v>142500</v>
      </c>
      <c r="AE102" s="29">
        <f t="shared" si="50"/>
        <v>147500</v>
      </c>
      <c r="AF102" s="29">
        <f t="shared" si="50"/>
        <v>200000</v>
      </c>
    </row>
    <row r="103" spans="1:32" x14ac:dyDescent="0.2">
      <c r="A103" s="29">
        <f>A90</f>
        <v>22.5</v>
      </c>
      <c r="B103">
        <f>IF(AND(B5&lt;=$B$101,B5&gt;$C$101),Heat_map!B5,0)</f>
        <v>0</v>
      </c>
      <c r="C103">
        <f>IF(AND(C5&lt;=$B$101,C5&gt;$C$101),Heat_map!C5,0)</f>
        <v>0</v>
      </c>
      <c r="D103">
        <f>IF(AND(D5&lt;=$B$101,D5&gt;$C$101),Heat_map!D5,0)</f>
        <v>0</v>
      </c>
      <c r="E103">
        <f>IF(AND(E5&lt;=$B$101,E5&gt;$C$101),Heat_map!E5,0)</f>
        <v>0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51">A91</f>
        <v>27.5</v>
      </c>
      <c r="B104">
        <f>IF(AND(B6&lt;=$B$101,B6&gt;$C$101),Heat_map!B6,0)</f>
        <v>0</v>
      </c>
      <c r="C104">
        <f>IF(AND(C6&lt;=$B$101,C6&gt;$C$101),Heat_map!C6,0)</f>
        <v>0</v>
      </c>
      <c r="D104">
        <f>IF(AND(D6&lt;=$B$101,D6&gt;$C$101),Heat_map!D6,0)</f>
        <v>0</v>
      </c>
      <c r="E104">
        <f>IF(AND(E6&lt;=$B$101,E6&gt;$C$101),Heat_map!E6,0)</f>
        <v>0</v>
      </c>
      <c r="F104">
        <f>IF(AND(F6&lt;=$B$101,F6&gt;$C$101),Heat_map!F6,0)</f>
        <v>0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51"/>
        <v>32.5</v>
      </c>
      <c r="B105">
        <f>IF(AND(B7&lt;=$B$101,B7&gt;$C$101),Heat_map!B7,0)</f>
        <v>0</v>
      </c>
      <c r="C105">
        <f>IF(AND(C7&lt;=$B$101,C7&gt;$C$101),Heat_map!C7,0)</f>
        <v>0</v>
      </c>
      <c r="D105">
        <f>IF(AND(D7&lt;=$B$101,D7&gt;$C$101),Heat_map!D7,0)</f>
        <v>0</v>
      </c>
      <c r="E105">
        <f>IF(AND(E7&lt;=$B$101,E7&gt;$C$101),Heat_map!E7,0)</f>
        <v>0</v>
      </c>
      <c r="F105">
        <f>IF(AND(F7&lt;=$B$101,F7&gt;$C$101),Heat_map!F7,0)</f>
        <v>0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0</v>
      </c>
      <c r="Y105">
        <f>IF(AND(Y7&lt;=$B$101,Y7&gt;$C$101),Heat_map!Y7,0)</f>
        <v>0</v>
      </c>
      <c r="Z105">
        <f>IF(AND(Z7&lt;=$B$101,Z7&gt;$C$101),Heat_map!Z7,0)</f>
        <v>0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16</v>
      </c>
    </row>
    <row r="106" spans="1:32" x14ac:dyDescent="0.2">
      <c r="A106" s="29">
        <f t="shared" si="51"/>
        <v>37.5</v>
      </c>
      <c r="B106">
        <f>IF(AND(B8&lt;=$B$101,B8&gt;$C$101),Heat_map!B8,0)</f>
        <v>0</v>
      </c>
      <c r="C106">
        <f>IF(AND(C8&lt;=$B$101,C8&gt;$C$101),Heat_map!C8,0)</f>
        <v>0</v>
      </c>
      <c r="D106">
        <f>IF(AND(D8&lt;=$B$101,D8&gt;$C$101),Heat_map!D8,0)</f>
        <v>0</v>
      </c>
      <c r="E106">
        <f>IF(AND(E8&lt;=$B$101,E8&gt;$C$101),Heat_map!E8,0)</f>
        <v>0</v>
      </c>
      <c r="F106">
        <f>IF(AND(F8&lt;=$B$101,F8&gt;$C$101),Heat_map!F8,0)</f>
        <v>0</v>
      </c>
      <c r="G106">
        <f>IF(AND(G8&lt;=$B$101,G8&gt;$C$101),Heat_map!G8,0)</f>
        <v>0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0</v>
      </c>
      <c r="Z106">
        <f>IF(AND(Z8&lt;=$B$101,Z8&gt;$C$101),Heat_map!Z8,0)</f>
        <v>0</v>
      </c>
      <c r="AA106">
        <f>IF(AND(AA8&lt;=$B$101,AA8&gt;$C$101),Heat_map!AA8,0)</f>
        <v>0</v>
      </c>
      <c r="AB106">
        <f>IF(AND(AB8&lt;=$B$101,AB8&gt;$C$101),Heat_map!AB8,0)</f>
        <v>0</v>
      </c>
      <c r="AC106">
        <f>IF(AND(AC8&lt;=$B$101,AC8&gt;$C$101),Heat_map!AC8,0)</f>
        <v>0</v>
      </c>
      <c r="AD106">
        <f>IF(AND(AD8&lt;=$B$101,AD8&gt;$C$101),Heat_map!AD8,0)</f>
        <v>0</v>
      </c>
      <c r="AE106">
        <f>IF(AND(AE8&lt;=$B$101,AE8&gt;$C$101),Heat_map!AE8,0)</f>
        <v>0</v>
      </c>
      <c r="AF106">
        <f>IF(AND(AF8&lt;=$B$101,AF8&gt;$C$101),Heat_map!AF8,0)</f>
        <v>33</v>
      </c>
    </row>
    <row r="107" spans="1:32" x14ac:dyDescent="0.2">
      <c r="A107" s="29">
        <f t="shared" si="51"/>
        <v>42.5</v>
      </c>
      <c r="B107">
        <f>IF(AND(B9&lt;=$B$101,B9&gt;$C$101),Heat_map!B9,0)</f>
        <v>0</v>
      </c>
      <c r="C107">
        <f>IF(AND(C9&lt;=$B$101,C9&gt;$C$101),Heat_map!C9,0)</f>
        <v>0</v>
      </c>
      <c r="D107">
        <f>IF(AND(D9&lt;=$B$101,D9&gt;$C$101),Heat_map!D9,0)</f>
        <v>0</v>
      </c>
      <c r="E107">
        <f>IF(AND(E9&lt;=$B$101,E9&gt;$C$101),Heat_map!E9,0)</f>
        <v>0</v>
      </c>
      <c r="F107">
        <f>IF(AND(F9&lt;=$B$101,F9&gt;$C$101),Heat_map!F9,0)</f>
        <v>0</v>
      </c>
      <c r="G107">
        <f>IF(AND(G9&lt;=$B$101,G9&gt;$C$101),Heat_map!G9,0)</f>
        <v>0</v>
      </c>
      <c r="H107">
        <f>IF(AND(H9&lt;=$B$101,H9&gt;$C$101),Heat_map!H9,0)</f>
        <v>0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0</v>
      </c>
      <c r="AA107">
        <f>IF(AND(AA9&lt;=$B$101,AA9&gt;$C$101),Heat_map!AA9,0)</f>
        <v>0</v>
      </c>
      <c r="AB107">
        <f>IF(AND(AB9&lt;=$B$101,AB9&gt;$C$101),Heat_map!AB9,0)</f>
        <v>0</v>
      </c>
      <c r="AC107">
        <f>IF(AND(AC9&lt;=$B$101,AC9&gt;$C$101),Heat_map!AC9,0)</f>
        <v>0</v>
      </c>
      <c r="AD107">
        <f>IF(AND(AD9&lt;=$B$101,AD9&gt;$C$101),Heat_map!AD9,0)</f>
        <v>0</v>
      </c>
      <c r="AE107">
        <f>IF(AND(AE9&lt;=$B$101,AE9&gt;$C$101),Heat_map!AE9,0)</f>
        <v>0</v>
      </c>
      <c r="AF107">
        <f>IF(AND(AF9&lt;=$B$101,AF9&gt;$C$101),Heat_map!AF9,0)</f>
        <v>65</v>
      </c>
    </row>
    <row r="108" spans="1:32" x14ac:dyDescent="0.2">
      <c r="A108" s="29">
        <f t="shared" si="51"/>
        <v>47.5</v>
      </c>
      <c r="B108">
        <f>IF(AND(B10&lt;=$B$101,B10&gt;$C$101),Heat_map!B10,0)</f>
        <v>456</v>
      </c>
      <c r="C108">
        <f>IF(AND(C10&lt;=$B$101,C10&gt;$C$101),Heat_map!C10,0)</f>
        <v>526</v>
      </c>
      <c r="D108">
        <f>IF(AND(D10&lt;=$B$101,D10&gt;$C$101),Heat_map!D10,0)</f>
        <v>622</v>
      </c>
      <c r="E108">
        <f>IF(AND(E10&lt;=$B$101,E10&gt;$C$101),Heat_map!E10,0)</f>
        <v>728</v>
      </c>
      <c r="F108">
        <f>IF(AND(F10&lt;=$B$101,F10&gt;$C$101),Heat_map!F10,0)</f>
        <v>992</v>
      </c>
      <c r="G108">
        <f>IF(AND(G10&lt;=$B$101,G10&gt;$C$101),Heat_map!G10,0)</f>
        <v>1066</v>
      </c>
      <c r="H108">
        <f>IF(AND(H10&lt;=$B$101,H10&gt;$C$101),Heat_map!H10,0)</f>
        <v>0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0</v>
      </c>
      <c r="AA108">
        <f>IF(AND(AA10&lt;=$B$101,AA10&gt;$C$101),Heat_map!AA10,0)</f>
        <v>0</v>
      </c>
      <c r="AB108">
        <f>IF(AND(AB10&lt;=$B$101,AB10&gt;$C$101),Heat_map!AB10,0)</f>
        <v>0</v>
      </c>
      <c r="AC108">
        <f>IF(AND(AC10&lt;=$B$101,AC10&gt;$C$101),Heat_map!AC10,0)</f>
        <v>0</v>
      </c>
      <c r="AD108">
        <f>IF(AND(AD10&lt;=$B$101,AD10&gt;$C$101),Heat_map!AD10,0)</f>
        <v>0</v>
      </c>
      <c r="AE108">
        <f>IF(AND(AE10&lt;=$B$101,AE10&gt;$C$101),Heat_map!AE10,0)</f>
        <v>0</v>
      </c>
      <c r="AF108">
        <f>IF(AND(AF10&lt;=$B$101,AF10&gt;$C$101),Heat_map!AF10,0)</f>
        <v>108</v>
      </c>
    </row>
    <row r="109" spans="1:32" x14ac:dyDescent="0.2">
      <c r="A109" s="29">
        <f t="shared" si="51"/>
        <v>52.5</v>
      </c>
      <c r="B109">
        <f>IF(AND(B11&lt;=$B$101,B11&gt;$C$101),Heat_map!B11,0)</f>
        <v>428</v>
      </c>
      <c r="C109">
        <f>IF(AND(C11&lt;=$B$101,C11&gt;$C$101),Heat_map!C11,0)</f>
        <v>482</v>
      </c>
      <c r="D109">
        <f>IF(AND(D11&lt;=$B$101,D11&gt;$C$101),Heat_map!D11,0)</f>
        <v>555</v>
      </c>
      <c r="E109">
        <f>IF(AND(E11&lt;=$B$101,E11&gt;$C$101),Heat_map!E11,0)</f>
        <v>673</v>
      </c>
      <c r="F109">
        <f>IF(AND(F11&lt;=$B$101,F11&gt;$C$101),Heat_map!F11,0)</f>
        <v>906</v>
      </c>
      <c r="G109">
        <f>IF(AND(G11&lt;=$B$101,G11&gt;$C$101),Heat_map!G11,0)</f>
        <v>989</v>
      </c>
      <c r="H109">
        <f>IF(AND(H11&lt;=$B$101,H11&gt;$C$101),Heat_map!H11,0)</f>
        <v>1744</v>
      </c>
      <c r="I109">
        <f>IF(AND(I11&lt;=$B$101,I11&gt;$C$101),Heat_map!I11,0)</f>
        <v>0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0</v>
      </c>
      <c r="Z109">
        <f>IF(AND(Z11&lt;=$B$101,Z11&gt;$C$101),Heat_map!Z11,0)</f>
        <v>0</v>
      </c>
      <c r="AA109">
        <f>IF(AND(AA11&lt;=$B$101,AA11&gt;$C$101),Heat_map!AA11,0)</f>
        <v>0</v>
      </c>
      <c r="AB109">
        <f>IF(AND(AB11&lt;=$B$101,AB11&gt;$C$101),Heat_map!AB11,0)</f>
        <v>0</v>
      </c>
      <c r="AC109">
        <f>IF(AND(AC11&lt;=$B$101,AC11&gt;$C$101),Heat_map!AC11,0)</f>
        <v>0</v>
      </c>
      <c r="AD109">
        <f>IF(AND(AD11&lt;=$B$101,AD11&gt;$C$101),Heat_map!AD11,0)</f>
        <v>0</v>
      </c>
      <c r="AE109">
        <f>IF(AND(AE11&lt;=$B$101,AE11&gt;$C$101),Heat_map!AE11,0)</f>
        <v>0</v>
      </c>
      <c r="AF109">
        <f>IF(AND(AF11&lt;=$B$101,AF11&gt;$C$101),Heat_map!AF11,0)</f>
        <v>217</v>
      </c>
    </row>
    <row r="110" spans="1:32" x14ac:dyDescent="0.2">
      <c r="A110" s="29">
        <f t="shared" si="51"/>
        <v>57.5</v>
      </c>
      <c r="B110">
        <f>IF(AND(B12&lt;=$B$101,B12&gt;$C$101),Heat_map!B12,0)</f>
        <v>406</v>
      </c>
      <c r="C110">
        <f>IF(AND(C12&lt;=$B$101,C12&gt;$C$101),Heat_map!C12,0)</f>
        <v>0</v>
      </c>
      <c r="D110">
        <f>IF(AND(D12&lt;=$B$101,D12&gt;$C$101),Heat_map!D12,0)</f>
        <v>562</v>
      </c>
      <c r="E110">
        <f>IF(AND(E12&lt;=$B$101,E12&gt;$C$101),Heat_map!E12,0)</f>
        <v>634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1079</v>
      </c>
      <c r="J110">
        <f>IF(AND(J12&lt;=$B$101,J12&gt;$C$101),Heat_map!J12,0)</f>
        <v>0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0</v>
      </c>
      <c r="Y110">
        <f>IF(AND(Y12&lt;=$B$101,Y12&gt;$C$101),Heat_map!Y12,0)</f>
        <v>0</v>
      </c>
      <c r="Z110">
        <f>IF(AND(Z12&lt;=$B$101,Z12&gt;$C$101),Heat_map!Z12,0)</f>
        <v>0</v>
      </c>
      <c r="AA110">
        <f>IF(AND(AA12&lt;=$B$101,AA12&gt;$C$101),Heat_map!AA12,0)</f>
        <v>0</v>
      </c>
      <c r="AB110">
        <f>IF(AND(AB12&lt;=$B$101,AB12&gt;$C$101),Heat_map!AB12,0)</f>
        <v>0</v>
      </c>
      <c r="AC110">
        <f>IF(AND(AC12&lt;=$B$101,AC12&gt;$C$101),Heat_map!AC12,0)</f>
        <v>0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309</v>
      </c>
    </row>
    <row r="111" spans="1:32" x14ac:dyDescent="0.2">
      <c r="A111" s="29">
        <f t="shared" si="51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1166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0</v>
      </c>
      <c r="S111">
        <f>IF(AND(S13&lt;=$B$101,S13&gt;$C$101),Heat_map!S13,0)</f>
        <v>0</v>
      </c>
      <c r="T111">
        <f>IF(AND(T13&lt;=$B$101,T13&gt;$C$101),Heat_map!T13,0)</f>
        <v>0</v>
      </c>
      <c r="U111">
        <f>IF(AND(U13&lt;=$B$101,U13&gt;$C$101),Heat_map!U13,0)</f>
        <v>0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37</v>
      </c>
      <c r="AD111">
        <f>IF(AND(AD13&lt;=$B$101,AD13&gt;$C$101),Heat_map!AD13,0)</f>
        <v>38</v>
      </c>
      <c r="AE111">
        <f>IF(AND(AE13&lt;=$B$101,AE13&gt;$C$101),Heat_map!AE13,0)</f>
        <v>42</v>
      </c>
      <c r="AF111">
        <f>IF(AND(AF13&lt;=$B$101,AF13&gt;$C$101),Heat_map!AF13,0)</f>
        <v>0</v>
      </c>
    </row>
    <row r="112" spans="1:32" x14ac:dyDescent="0.2">
      <c r="A112" s="29">
        <f t="shared" si="51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52">B102</f>
        <v>2500</v>
      </c>
      <c r="C115" s="29">
        <f t="shared" si="52"/>
        <v>7500</v>
      </c>
      <c r="D115" s="29">
        <f t="shared" si="52"/>
        <v>12500</v>
      </c>
      <c r="E115" s="29">
        <f t="shared" si="52"/>
        <v>17500</v>
      </c>
      <c r="F115" s="29">
        <f t="shared" si="52"/>
        <v>22500</v>
      </c>
      <c r="G115" s="29">
        <f t="shared" si="52"/>
        <v>27500</v>
      </c>
      <c r="H115" s="29">
        <f t="shared" si="52"/>
        <v>32500</v>
      </c>
      <c r="I115" s="29">
        <f t="shared" si="52"/>
        <v>37500</v>
      </c>
      <c r="J115" s="29">
        <f t="shared" si="52"/>
        <v>42500</v>
      </c>
      <c r="K115" s="29">
        <f t="shared" si="52"/>
        <v>47500</v>
      </c>
      <c r="L115" s="29">
        <f t="shared" si="52"/>
        <v>52500</v>
      </c>
      <c r="M115" s="29">
        <f t="shared" si="52"/>
        <v>57500</v>
      </c>
      <c r="N115" s="29">
        <f t="shared" si="52"/>
        <v>62500</v>
      </c>
      <c r="O115" s="29">
        <f t="shared" si="52"/>
        <v>67500</v>
      </c>
      <c r="P115" s="29">
        <f t="shared" si="52"/>
        <v>72500</v>
      </c>
      <c r="Q115" s="29">
        <f t="shared" si="52"/>
        <v>77500</v>
      </c>
      <c r="R115" s="29">
        <f t="shared" si="52"/>
        <v>82500</v>
      </c>
      <c r="S115" s="29">
        <f t="shared" si="52"/>
        <v>87500</v>
      </c>
      <c r="T115" s="29">
        <f t="shared" si="52"/>
        <v>92500</v>
      </c>
      <c r="U115" s="29">
        <f t="shared" si="52"/>
        <v>97500</v>
      </c>
      <c r="V115" s="29">
        <f t="shared" si="52"/>
        <v>102500</v>
      </c>
      <c r="W115" s="29">
        <f t="shared" si="52"/>
        <v>107500</v>
      </c>
      <c r="X115" s="29">
        <f t="shared" si="52"/>
        <v>112500</v>
      </c>
      <c r="Y115" s="29">
        <f t="shared" si="52"/>
        <v>117500</v>
      </c>
      <c r="Z115" s="29">
        <f t="shared" si="52"/>
        <v>122500</v>
      </c>
      <c r="AA115" s="29">
        <f t="shared" si="52"/>
        <v>127500</v>
      </c>
      <c r="AB115" s="29">
        <f t="shared" si="52"/>
        <v>132500</v>
      </c>
      <c r="AC115" s="29">
        <f t="shared" si="52"/>
        <v>137500</v>
      </c>
      <c r="AD115" s="29">
        <f t="shared" si="52"/>
        <v>142500</v>
      </c>
      <c r="AE115" s="29">
        <f t="shared" si="52"/>
        <v>147500</v>
      </c>
      <c r="AF115" s="29">
        <f t="shared" si="52"/>
        <v>200000</v>
      </c>
    </row>
    <row r="116" spans="1:32" x14ac:dyDescent="0.2">
      <c r="A116" s="29">
        <f>A103</f>
        <v>22.5</v>
      </c>
      <c r="B116">
        <f>IF(AND(B5&lt;=$B$114,B5&gt;$C$114),Heat_map!B5,0)</f>
        <v>0</v>
      </c>
      <c r="C116">
        <f>IF(AND(C5&lt;=$B$114,C5&gt;$C$114),Heat_map!C5,0)</f>
        <v>0</v>
      </c>
      <c r="D116">
        <f>IF(AND(D5&lt;=$B$114,D5&gt;$C$114),Heat_map!D5,0)</f>
        <v>0</v>
      </c>
      <c r="E116">
        <f>IF(AND(E5&lt;=$B$114,E5&gt;$C$114),Heat_map!E5,0)</f>
        <v>0</v>
      </c>
      <c r="F116">
        <f>IF(AND(F5&lt;=$B$114,F5&gt;$C$114),Heat_map!F5,0)</f>
        <v>0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53">A104</f>
        <v>27.5</v>
      </c>
      <c r="B117">
        <f>IF(AND(B6&lt;=$B$114,B6&gt;$C$114),Heat_map!B6,0)</f>
        <v>0</v>
      </c>
      <c r="C117">
        <f>IF(AND(C6&lt;=$B$114,C6&gt;$C$114),Heat_map!C6,0)</f>
        <v>0</v>
      </c>
      <c r="D117">
        <f>IF(AND(D6&lt;=$B$114,D6&gt;$C$114),Heat_map!D6,0)</f>
        <v>0</v>
      </c>
      <c r="E117">
        <f>IF(AND(E6&lt;=$B$114,E6&gt;$C$114),Heat_map!E6,0)</f>
        <v>0</v>
      </c>
      <c r="F117">
        <f>IF(AND(F6&lt;=$B$114,F6&gt;$C$114),Heat_map!F6,0)</f>
        <v>0</v>
      </c>
      <c r="G117">
        <f>IF(AND(G6&lt;=$B$114,G6&gt;$C$114),Heat_map!G6,0)</f>
        <v>0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53"/>
        <v>32.5</v>
      </c>
      <c r="B118">
        <f>IF(AND(B7&lt;=$B$114,B7&gt;$C$114),Heat_map!B7,0)</f>
        <v>1029</v>
      </c>
      <c r="C118">
        <f>IF(AND(C7&lt;=$B$114,C7&gt;$C$114),Heat_map!C7,0)</f>
        <v>893</v>
      </c>
      <c r="D118">
        <f>IF(AND(D7&lt;=$B$114,D7&gt;$C$114),Heat_map!D7,0)</f>
        <v>698</v>
      </c>
      <c r="E118">
        <f>IF(AND(E7&lt;=$B$114,E7&gt;$C$114),Heat_map!E7,0)</f>
        <v>787</v>
      </c>
      <c r="F118">
        <f>IF(AND(F7&lt;=$B$114,F7&gt;$C$114),Heat_map!F7,0)</f>
        <v>979</v>
      </c>
      <c r="G118">
        <f>IF(AND(G7&lt;=$B$114,G7&gt;$C$114),Heat_map!G7,0)</f>
        <v>0</v>
      </c>
      <c r="H118">
        <f>IF(AND(H7&lt;=$B$114,H7&gt;$C$114),Heat_map!H7,0)</f>
        <v>0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0</v>
      </c>
      <c r="S118">
        <f>IF(AND(S7&lt;=$B$114,S7&gt;$C$114),Heat_map!S7,0)</f>
        <v>0</v>
      </c>
      <c r="T118">
        <f>IF(AND(T7&lt;=$B$114,T7&gt;$C$114),Heat_map!T7,0)</f>
        <v>0</v>
      </c>
      <c r="U118">
        <f>IF(AND(U7&lt;=$B$114,U7&gt;$C$114),Heat_map!U7,0)</f>
        <v>0</v>
      </c>
      <c r="V118">
        <f>IF(AND(V7&lt;=$B$114,V7&gt;$C$114),Heat_map!V7,0)</f>
        <v>0</v>
      </c>
      <c r="W118">
        <f>IF(AND(W7&lt;=$B$114,W7&gt;$C$114),Heat_map!W7,0)</f>
        <v>0</v>
      </c>
      <c r="X118">
        <f>IF(AND(X7&lt;=$B$114,X7&gt;$C$114),Heat_map!X7,0)</f>
        <v>0</v>
      </c>
      <c r="Y118">
        <f>IF(AND(Y7&lt;=$B$114,Y7&gt;$C$114),Heat_map!Y7,0)</f>
        <v>0</v>
      </c>
      <c r="Z118">
        <f>IF(AND(Z7&lt;=$B$114,Z7&gt;$C$114),Heat_map!Z7,0)</f>
        <v>0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53"/>
        <v>37.5</v>
      </c>
      <c r="B119">
        <f>IF(AND(B8&lt;=$B$114,B8&gt;$C$114),Heat_map!B8,0)</f>
        <v>711</v>
      </c>
      <c r="C119">
        <f>IF(AND(C8&lt;=$B$114,C8&gt;$C$114),Heat_map!C8,0)</f>
        <v>779</v>
      </c>
      <c r="D119">
        <f>IF(AND(D8&lt;=$B$114,D8&gt;$C$114),Heat_map!D8,0)</f>
        <v>681</v>
      </c>
      <c r="E119">
        <f>IF(AND(E8&lt;=$B$114,E8&gt;$C$114),Heat_map!E8,0)</f>
        <v>971</v>
      </c>
      <c r="F119">
        <f>IF(AND(F8&lt;=$B$114,F8&gt;$C$114),Heat_map!F8,0)</f>
        <v>1276</v>
      </c>
      <c r="G119">
        <f>IF(AND(G8&lt;=$B$114,G8&gt;$C$114),Heat_map!G8,0)</f>
        <v>1441</v>
      </c>
      <c r="H119">
        <f>IF(AND(H8&lt;=$B$114,H8&gt;$C$114),Heat_map!H8,0)</f>
        <v>0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0</v>
      </c>
      <c r="S119">
        <f>IF(AND(S8&lt;=$B$114,S8&gt;$C$114),Heat_map!S8,0)</f>
        <v>0</v>
      </c>
      <c r="T119">
        <f>IF(AND(T8&lt;=$B$114,T8&gt;$C$114),Heat_map!T8,0)</f>
        <v>0</v>
      </c>
      <c r="U119">
        <f>IF(AND(U8&lt;=$B$114,U8&gt;$C$114),Heat_map!U8,0)</f>
        <v>0</v>
      </c>
      <c r="V119">
        <f>IF(AND(V8&lt;=$B$114,V8&gt;$C$114),Heat_map!V8,0)</f>
        <v>0</v>
      </c>
      <c r="W119">
        <f>IF(AND(W8&lt;=$B$114,W8&gt;$C$114),Heat_map!W8,0)</f>
        <v>0</v>
      </c>
      <c r="X119">
        <f>IF(AND(X8&lt;=$B$114,X8&gt;$C$114),Heat_map!X8,0)</f>
        <v>0</v>
      </c>
      <c r="Y119">
        <f>IF(AND(Y8&lt;=$B$114,Y8&gt;$C$114),Heat_map!Y8,0)</f>
        <v>0</v>
      </c>
      <c r="Z119">
        <f>IF(AND(Z8&lt;=$B$114,Z8&gt;$C$114),Heat_map!Z8,0)</f>
        <v>0</v>
      </c>
      <c r="AA119">
        <f>IF(AND(AA8&lt;=$B$114,AA8&gt;$C$114),Heat_map!AA8,0)</f>
        <v>0</v>
      </c>
      <c r="AB119">
        <f>IF(AND(AB8&lt;=$B$114,AB8&gt;$C$114),Heat_map!AB8,0)</f>
        <v>0</v>
      </c>
      <c r="AC119">
        <f>IF(AND(AC8&lt;=$B$114,AC8&gt;$C$114),Heat_map!AC8,0)</f>
        <v>6</v>
      </c>
      <c r="AD119">
        <f>IF(AND(AD8&lt;=$B$114,AD8&gt;$C$114),Heat_map!AD8,0)</f>
        <v>7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53"/>
        <v>42.5</v>
      </c>
      <c r="B120">
        <f>IF(AND(B9&lt;=$B$114,B9&gt;$C$114),Heat_map!B9,0)</f>
        <v>490</v>
      </c>
      <c r="C120">
        <f>IF(AND(C9&lt;=$B$114,C9&gt;$C$114),Heat_map!C9,0)</f>
        <v>630</v>
      </c>
      <c r="D120">
        <f>IF(AND(D9&lt;=$B$114,D9&gt;$C$114),Heat_map!D9,0)</f>
        <v>697</v>
      </c>
      <c r="E120">
        <f>IF(AND(E9&lt;=$B$114,E9&gt;$C$114),Heat_map!E9,0)</f>
        <v>907</v>
      </c>
      <c r="F120">
        <f>IF(AND(F9&lt;=$B$114,F9&gt;$C$114),Heat_map!F9,0)</f>
        <v>1213</v>
      </c>
      <c r="G120">
        <f>IF(AND(G9&lt;=$B$114,G9&gt;$C$114),Heat_map!G9,0)</f>
        <v>1295</v>
      </c>
      <c r="H120">
        <f>IF(AND(H9&lt;=$B$114,H9&gt;$C$114),Heat_map!H9,0)</f>
        <v>0</v>
      </c>
      <c r="I120">
        <f>IF(AND(I9&lt;=$B$114,I9&gt;$C$114),Heat_map!I9,0)</f>
        <v>0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0</v>
      </c>
      <c r="S120">
        <f>IF(AND(S9&lt;=$B$114,S9&gt;$C$114),Heat_map!S9,0)</f>
        <v>0</v>
      </c>
      <c r="T120">
        <f>IF(AND(T9&lt;=$B$114,T9&gt;$C$114),Heat_map!T9,0)</f>
        <v>0</v>
      </c>
      <c r="U120">
        <f>IF(AND(U9&lt;=$B$114,U9&gt;$C$114),Heat_map!U9,0)</f>
        <v>0</v>
      </c>
      <c r="V120">
        <f>IF(AND(V9&lt;=$B$114,V9&gt;$C$114),Heat_map!V9,0)</f>
        <v>0</v>
      </c>
      <c r="W120">
        <f>IF(AND(W9&lt;=$B$114,W9&gt;$C$114),Heat_map!W9,0)</f>
        <v>0</v>
      </c>
      <c r="X120">
        <f>IF(AND(X9&lt;=$B$114,X9&gt;$C$114),Heat_map!X9,0)</f>
        <v>0</v>
      </c>
      <c r="Y120">
        <f>IF(AND(Y9&lt;=$B$114,Y9&gt;$C$114),Heat_map!Y9,0)</f>
        <v>0</v>
      </c>
      <c r="Z120">
        <f>IF(AND(Z9&lt;=$B$114,Z9&gt;$C$114),Heat_map!Z9,0)</f>
        <v>0</v>
      </c>
      <c r="AA120">
        <f>IF(AND(AA9&lt;=$B$114,AA9&gt;$C$114),Heat_map!AA9,0)</f>
        <v>35</v>
      </c>
      <c r="AB120">
        <f>IF(AND(AB9&lt;=$B$114,AB9&gt;$C$114),Heat_map!AB9,0)</f>
        <v>23</v>
      </c>
      <c r="AC120">
        <f>IF(AND(AC9&lt;=$B$114,AC9&gt;$C$114),Heat_map!AC9,0)</f>
        <v>16</v>
      </c>
      <c r="AD120">
        <f>IF(AND(AD9&lt;=$B$114,AD9&gt;$C$114),Heat_map!AD9,0)</f>
        <v>22</v>
      </c>
      <c r="AE120">
        <f>IF(AND(AE9&lt;=$B$114,AE9&gt;$C$114),Heat_map!AE9,0)</f>
        <v>10</v>
      </c>
      <c r="AF120">
        <f>IF(AND(AF9&lt;=$B$114,AF9&gt;$C$114),Heat_map!AF9,0)</f>
        <v>0</v>
      </c>
    </row>
    <row r="121" spans="1:32" x14ac:dyDescent="0.2">
      <c r="A121" s="29">
        <f t="shared" si="53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2088</v>
      </c>
      <c r="I121">
        <f>IF(AND(I10&lt;=$B$114,I10&gt;$C$114),Heat_map!I10,0)</f>
        <v>0</v>
      </c>
      <c r="J121">
        <f>IF(AND(J10&lt;=$B$114,J10&gt;$C$114),Heat_map!J10,0)</f>
        <v>0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0</v>
      </c>
      <c r="S121">
        <f>IF(AND(S10&lt;=$B$114,S10&gt;$C$114),Heat_map!S10,0)</f>
        <v>0</v>
      </c>
      <c r="T121">
        <f>IF(AND(T10&lt;=$B$114,T10&gt;$C$114),Heat_map!T10,0)</f>
        <v>0</v>
      </c>
      <c r="U121">
        <f>IF(AND(U10&lt;=$B$114,U10&gt;$C$114),Heat_map!U10,0)</f>
        <v>0</v>
      </c>
      <c r="V121">
        <f>IF(AND(V10&lt;=$B$114,V10&gt;$C$114),Heat_map!V10,0)</f>
        <v>0</v>
      </c>
      <c r="W121">
        <f>IF(AND(W10&lt;=$B$114,W10&gt;$C$114),Heat_map!W10,0)</f>
        <v>0</v>
      </c>
      <c r="X121">
        <f>IF(AND(X10&lt;=$B$114,X10&gt;$C$114),Heat_map!X10,0)</f>
        <v>0</v>
      </c>
      <c r="Y121">
        <f>IF(AND(Y10&lt;=$B$114,Y10&gt;$C$114),Heat_map!Y10,0)</f>
        <v>0</v>
      </c>
      <c r="Z121">
        <f>IF(AND(Z10&lt;=$B$114,Z10&gt;$C$114),Heat_map!Z10,0)</f>
        <v>66</v>
      </c>
      <c r="AA121">
        <f>IF(AND(AA10&lt;=$B$114,AA10&gt;$C$114),Heat_map!AA10,0)</f>
        <v>37</v>
      </c>
      <c r="AB121">
        <f>IF(AND(AB10&lt;=$B$114,AB10&gt;$C$114),Heat_map!AB10,0)</f>
        <v>31</v>
      </c>
      <c r="AC121">
        <f>IF(AND(AC10&lt;=$B$114,AC10&gt;$C$114),Heat_map!AC10,0)</f>
        <v>30</v>
      </c>
      <c r="AD121">
        <f>IF(AND(AD10&lt;=$B$114,AD10&gt;$C$114),Heat_map!AD10,0)</f>
        <v>25</v>
      </c>
      <c r="AE121">
        <f>IF(AND(AE10&lt;=$B$114,AE10&gt;$C$114),Heat_map!AE10,0)</f>
        <v>16</v>
      </c>
      <c r="AF121">
        <f>IF(AND(AF10&lt;=$B$114,AF10&gt;$C$114),Heat_map!AF10,0)</f>
        <v>0</v>
      </c>
    </row>
    <row r="122" spans="1:32" x14ac:dyDescent="0.2">
      <c r="A122" s="29">
        <f t="shared" si="53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1471</v>
      </c>
      <c r="J122">
        <f>IF(AND(J11&lt;=$B$114,J11&gt;$C$114),Heat_map!J11,0)</f>
        <v>0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0</v>
      </c>
      <c r="S122">
        <f>IF(AND(S11&lt;=$B$114,S11&gt;$C$114),Heat_map!S11,0)</f>
        <v>0</v>
      </c>
      <c r="T122">
        <f>IF(AND(T11&lt;=$B$114,T11&gt;$C$114),Heat_map!T11,0)</f>
        <v>0</v>
      </c>
      <c r="U122">
        <f>IF(AND(U11&lt;=$B$114,U11&gt;$C$114),Heat_map!U11,0)</f>
        <v>0</v>
      </c>
      <c r="V122">
        <f>IF(AND(V11&lt;=$B$114,V11&gt;$C$114),Heat_map!V11,0)</f>
        <v>0</v>
      </c>
      <c r="W122">
        <f>IF(AND(W11&lt;=$B$114,W11&gt;$C$114),Heat_map!W11,0)</f>
        <v>0</v>
      </c>
      <c r="X122">
        <f>IF(AND(X11&lt;=$B$114,X11&gt;$C$114),Heat_map!X11,0)</f>
        <v>123</v>
      </c>
      <c r="Y122">
        <f>IF(AND(Y11&lt;=$B$114,Y11&gt;$C$114),Heat_map!Y11,0)</f>
        <v>106</v>
      </c>
      <c r="Z122">
        <f>IF(AND(Z11&lt;=$B$114,Z11&gt;$C$114),Heat_map!Z11,0)</f>
        <v>102</v>
      </c>
      <c r="AA122">
        <f>IF(AND(AA11&lt;=$B$114,AA11&gt;$C$114),Heat_map!AA11,0)</f>
        <v>67</v>
      </c>
      <c r="AB122">
        <f>IF(AND(AB11&lt;=$B$114,AB11&gt;$C$114),Heat_map!AB11,0)</f>
        <v>67</v>
      </c>
      <c r="AC122">
        <f>IF(AND(AC11&lt;=$B$114,AC11&gt;$C$114),Heat_map!AC11,0)</f>
        <v>49</v>
      </c>
      <c r="AD122">
        <f>IF(AND(AD11&lt;=$B$114,AD11&gt;$C$114),Heat_map!AD11,0)</f>
        <v>50</v>
      </c>
      <c r="AE122">
        <f>IF(AND(AE11&lt;=$B$114,AE11&gt;$C$114),Heat_map!AE11,0)</f>
        <v>30</v>
      </c>
      <c r="AF122">
        <f>IF(AND(AF11&lt;=$B$114,AF11&gt;$C$114),Heat_map!AF11,0)</f>
        <v>0</v>
      </c>
    </row>
    <row r="123" spans="1:32" x14ac:dyDescent="0.2">
      <c r="A123" s="29">
        <f t="shared" si="53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2231</v>
      </c>
      <c r="K123">
        <f>IF(AND(K12&lt;=$B$114,K12&gt;$C$114),Heat_map!K12,0)</f>
        <v>0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0</v>
      </c>
      <c r="Q123">
        <f>IF(AND(Q12&lt;=$B$114,Q12&gt;$C$114),Heat_map!Q12,0)</f>
        <v>0</v>
      </c>
      <c r="R123">
        <f>IF(AND(R12&lt;=$B$114,R12&gt;$C$114),Heat_map!R12,0)</f>
        <v>0</v>
      </c>
      <c r="S123">
        <f>IF(AND(S12&lt;=$B$114,S12&gt;$C$114),Heat_map!S12,0)</f>
        <v>0</v>
      </c>
      <c r="T123">
        <f>IF(AND(T12&lt;=$B$114,T12&gt;$C$114),Heat_map!T12,0)</f>
        <v>0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180</v>
      </c>
      <c r="Y123">
        <f>IF(AND(Y12&lt;=$B$114,Y12&gt;$C$114),Heat_map!Y12,0)</f>
        <v>124</v>
      </c>
      <c r="Z123">
        <f>IF(AND(Z12&lt;=$B$114,Z12&gt;$C$114),Heat_map!Z12,0)</f>
        <v>130</v>
      </c>
      <c r="AA123">
        <f>IF(AND(AA12&lt;=$B$114,AA12&gt;$C$114),Heat_map!AA12,0)</f>
        <v>117</v>
      </c>
      <c r="AB123">
        <f>IF(AND(AB12&lt;=$B$114,AB12&gt;$C$114),Heat_map!AB12,0)</f>
        <v>70</v>
      </c>
      <c r="AC123">
        <f>IF(AND(AC12&lt;=$B$114,AC12&gt;$C$114),Heat_map!AC12,0)</f>
        <v>81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53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310</v>
      </c>
      <c r="S124">
        <f>IF(AND(S13&lt;=$B$114,S13&gt;$C$114),Heat_map!S13,0)</f>
        <v>320</v>
      </c>
      <c r="T124">
        <f>IF(AND(T13&lt;=$B$114,T13&gt;$C$114),Heat_map!T13,0)</f>
        <v>262</v>
      </c>
      <c r="U124">
        <f>IF(AND(U13&lt;=$B$114,U13&gt;$C$114),Heat_map!U13,0)</f>
        <v>213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53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s="29" customFormat="1" x14ac:dyDescent="0.2">
      <c r="A128" s="29" t="str">
        <f>A115</f>
        <v>Midpoint age / salary</v>
      </c>
      <c r="B128" s="29">
        <f t="shared" ref="B128:AF128" si="54">B115</f>
        <v>2500</v>
      </c>
      <c r="C128" s="29">
        <f t="shared" si="54"/>
        <v>7500</v>
      </c>
      <c r="D128" s="29">
        <f t="shared" si="54"/>
        <v>12500</v>
      </c>
      <c r="E128" s="29">
        <f t="shared" si="54"/>
        <v>17500</v>
      </c>
      <c r="F128" s="29">
        <f t="shared" si="54"/>
        <v>22500</v>
      </c>
      <c r="G128" s="29">
        <f t="shared" si="54"/>
        <v>27500</v>
      </c>
      <c r="H128" s="29">
        <f t="shared" si="54"/>
        <v>32500</v>
      </c>
      <c r="I128" s="29">
        <f t="shared" si="54"/>
        <v>37500</v>
      </c>
      <c r="J128" s="29">
        <f t="shared" si="54"/>
        <v>42500</v>
      </c>
      <c r="K128" s="29">
        <f t="shared" si="54"/>
        <v>47500</v>
      </c>
      <c r="L128" s="29">
        <f t="shared" si="54"/>
        <v>52500</v>
      </c>
      <c r="M128" s="29">
        <f t="shared" si="54"/>
        <v>57500</v>
      </c>
      <c r="N128" s="29">
        <f t="shared" si="54"/>
        <v>62500</v>
      </c>
      <c r="O128" s="29">
        <f t="shared" si="54"/>
        <v>67500</v>
      </c>
      <c r="P128" s="29">
        <f t="shared" si="54"/>
        <v>72500</v>
      </c>
      <c r="Q128" s="29">
        <f t="shared" si="54"/>
        <v>77500</v>
      </c>
      <c r="R128" s="29">
        <f t="shared" si="54"/>
        <v>82500</v>
      </c>
      <c r="S128" s="29">
        <f t="shared" si="54"/>
        <v>87500</v>
      </c>
      <c r="T128" s="29">
        <f t="shared" si="54"/>
        <v>92500</v>
      </c>
      <c r="U128" s="29">
        <f t="shared" si="54"/>
        <v>97500</v>
      </c>
      <c r="V128" s="29">
        <f t="shared" si="54"/>
        <v>102500</v>
      </c>
      <c r="W128" s="29">
        <f t="shared" si="54"/>
        <v>107500</v>
      </c>
      <c r="X128" s="29">
        <f t="shared" si="54"/>
        <v>112500</v>
      </c>
      <c r="Y128" s="29">
        <f t="shared" si="54"/>
        <v>117500</v>
      </c>
      <c r="Z128" s="29">
        <f t="shared" si="54"/>
        <v>122500</v>
      </c>
      <c r="AA128" s="29">
        <f t="shared" si="54"/>
        <v>127500</v>
      </c>
      <c r="AB128" s="29">
        <f t="shared" si="54"/>
        <v>132500</v>
      </c>
      <c r="AC128" s="29">
        <f t="shared" si="54"/>
        <v>137500</v>
      </c>
      <c r="AD128" s="29">
        <f t="shared" si="54"/>
        <v>142500</v>
      </c>
      <c r="AE128" s="29">
        <f t="shared" si="54"/>
        <v>147500</v>
      </c>
      <c r="AF128" s="29">
        <f t="shared" si="54"/>
        <v>200000</v>
      </c>
    </row>
    <row r="129" spans="1:32" x14ac:dyDescent="0.2">
      <c r="A129" s="29">
        <f>A116</f>
        <v>22.5</v>
      </c>
      <c r="B129">
        <f>IF(AND(B5&lt;=$B$127,B5&gt;=$C$127),Heat_map!B5,0)</f>
        <v>321</v>
      </c>
      <c r="C129">
        <f>IF(AND(C5&lt;=$B$127,C5&gt;=$C$127),Heat_map!C5,0)</f>
        <v>120</v>
      </c>
      <c r="D129">
        <f>IF(AND(D5&lt;=$B$127,D5&gt;=$C$127),Heat_map!D5,0)</f>
        <v>122</v>
      </c>
      <c r="E129">
        <f>IF(AND(E5&lt;=$B$127,E5&gt;=$C$127),Heat_map!E5,0)</f>
        <v>154</v>
      </c>
      <c r="F129">
        <f>IF(AND(F5&lt;=$B$127,F5&gt;=$C$127),Heat_map!F5,0)</f>
        <v>0</v>
      </c>
      <c r="G129">
        <f>IF(AND(G5&lt;=$B$127,G5&gt;=$C$127),Heat_map!G5,0)</f>
        <v>0</v>
      </c>
      <c r="H129">
        <f>IF(AND(H5&lt;=$B$127,H5&gt;=$C$127),Heat_map!H5,0)</f>
        <v>0</v>
      </c>
      <c r="I129">
        <f>IF(AND(I5&lt;=$B$127,I5&gt;=$C$127),Heat_map!I5,0)</f>
        <v>0</v>
      </c>
      <c r="J129">
        <f>IF(AND(J5&lt;=$B$127,J5&gt;=$C$127),Heat_map!J5,0)</f>
        <v>0</v>
      </c>
      <c r="K129">
        <f>IF(AND(K5&lt;=$B$127,K5&gt;=$C$127),Heat_map!K5,0)</f>
        <v>0</v>
      </c>
      <c r="L129">
        <f>IF(AND(L5&lt;=$B$127,L5&gt;=$C$127),Heat_map!L5,0)</f>
        <v>0</v>
      </c>
      <c r="M129">
        <f>IF(AND(M5&lt;=$B$127,M5&gt;=$C$127),Heat_map!M5,0)</f>
        <v>0</v>
      </c>
      <c r="N129">
        <f>IF(AND(N5&lt;=$B$127,N5&gt;=$C$127),Heat_map!N5,0)</f>
        <v>0</v>
      </c>
      <c r="O129">
        <f>IF(AND(O5&lt;=$B$127,O5&gt;=$C$127),Heat_map!O5,0)</f>
        <v>0</v>
      </c>
      <c r="P129">
        <f>IF(AND(P5&lt;=$B$127,P5&gt;=$C$127),Heat_map!P5,0)</f>
        <v>0</v>
      </c>
      <c r="Q129">
        <f>IF(AND(Q5&lt;=$B$127,Q5&gt;=$C$127),Heat_map!Q5,0)</f>
        <v>0</v>
      </c>
      <c r="R129">
        <f>IF(AND(R5&lt;=$B$127,R5&gt;=$C$127),Heat_map!R5,0)</f>
        <v>0</v>
      </c>
      <c r="S129">
        <f>IF(AND(S5&lt;=$B$127,S5&gt;=$C$127),Heat_map!S5,0)</f>
        <v>0</v>
      </c>
      <c r="T129">
        <f>IF(AND(T5&lt;=$B$127,T5&gt;=$C$127),Heat_map!T5,0)</f>
        <v>0</v>
      </c>
      <c r="U129">
        <f>IF(AND(U5&lt;=$B$127,U5&gt;=$C$127),Heat_map!U5,0)</f>
        <v>0</v>
      </c>
      <c r="V129">
        <f>IF(AND(V5&lt;=$B$127,V5&gt;=$C$127),Heat_map!V5,0)</f>
        <v>0</v>
      </c>
      <c r="W129">
        <f>IF(AND(W5&lt;=$B$127,W5&gt;=$C$127),Heat_map!W5,0)</f>
        <v>0</v>
      </c>
      <c r="X129">
        <f>IF(AND(X5&lt;=$B$127,X5&gt;=$C$127),Heat_map!X5,0)</f>
        <v>0</v>
      </c>
      <c r="Y129">
        <f>IF(AND(Y5&lt;=$B$127,Y5&gt;=$C$127),Heat_map!Y5,0)</f>
        <v>0</v>
      </c>
      <c r="Z129">
        <f>IF(AND(Z5&lt;=$B$127,Z5&gt;=$C$127),Heat_map!Z5,0)</f>
        <v>0</v>
      </c>
      <c r="AA129">
        <f>IF(AND(AA5&lt;=$B$127,AA5&gt;=$C$127),Heat_map!AA5,0)</f>
        <v>0</v>
      </c>
      <c r="AB129">
        <f>IF(AND(AB5&lt;=$B$127,AB5&gt;=$C$127),Heat_map!AB5,0)</f>
        <v>0</v>
      </c>
      <c r="AC129">
        <f>IF(AND(AC5&lt;=$B$127,AC5&gt;=$C$127),Heat_map!AC5,0)</f>
        <v>0</v>
      </c>
      <c r="AD129">
        <f>IF(AND(AD5&lt;=$B$127,AD5&gt;=$C$127),Heat_map!AD5,0)</f>
        <v>0</v>
      </c>
      <c r="AE129">
        <f>IF(AND(AE5&lt;=$B$127,AE5&gt;=$C$127),Heat_map!AE5,0)</f>
        <v>0</v>
      </c>
      <c r="AF129">
        <f>IF(AND(AF5&lt;=$B$127,AF5&gt;=$C$127),Heat_map!AF5,0)</f>
        <v>0</v>
      </c>
    </row>
    <row r="130" spans="1:32" x14ac:dyDescent="0.2">
      <c r="A130" s="29">
        <f t="shared" ref="A130:A138" si="55">A117</f>
        <v>27.5</v>
      </c>
      <c r="B130">
        <f>IF(AND(B6&lt;=$B$127,B6&gt;=$C$127),Heat_map!B6,0)</f>
        <v>1292</v>
      </c>
      <c r="C130">
        <f>IF(AND(C6&lt;=$B$127,C6&gt;=$C$127),Heat_map!C6,0)</f>
        <v>721</v>
      </c>
      <c r="D130">
        <f>IF(AND(D6&lt;=$B$127,D6&gt;=$C$127),Heat_map!D6,0)</f>
        <v>483</v>
      </c>
      <c r="E130">
        <f>IF(AND(E6&lt;=$B$127,E6&gt;=$C$127),Heat_map!E6,0)</f>
        <v>466</v>
      </c>
      <c r="F130">
        <f>IF(AND(F6&lt;=$B$127,F6&gt;=$C$127),Heat_map!F6,0)</f>
        <v>647</v>
      </c>
      <c r="G130">
        <f>IF(AND(G6&lt;=$B$127,G6&gt;=$C$127),Heat_map!G6,0)</f>
        <v>0</v>
      </c>
      <c r="H130">
        <f>IF(AND(H6&lt;=$B$127,H6&gt;=$C$127),Heat_map!H6,0)</f>
        <v>0</v>
      </c>
      <c r="I130">
        <f>IF(AND(I6&lt;=$B$127,I6&gt;=$C$127),Heat_map!I6,0)</f>
        <v>0</v>
      </c>
      <c r="J130">
        <f>IF(AND(J6&lt;=$B$127,J6&gt;=$C$127),Heat_map!J6,0)</f>
        <v>0</v>
      </c>
      <c r="K130">
        <f>IF(AND(K6&lt;=$B$127,K6&gt;=$C$127),Heat_map!K6,0)</f>
        <v>0</v>
      </c>
      <c r="L130">
        <f>IF(AND(L6&lt;=$B$127,L6&gt;=$C$127),Heat_map!L6,0)</f>
        <v>0</v>
      </c>
      <c r="M130">
        <f>IF(AND(M6&lt;=$B$127,M6&gt;=$C$127),Heat_map!M6,0)</f>
        <v>0</v>
      </c>
      <c r="N130">
        <f>IF(AND(N6&lt;=$B$127,N6&gt;=$C$127),Heat_map!N6,0)</f>
        <v>0</v>
      </c>
      <c r="O130">
        <f>IF(AND(O6&lt;=$B$127,O6&gt;=$C$127),Heat_map!O6,0)</f>
        <v>0</v>
      </c>
      <c r="P130">
        <f>IF(AND(P6&lt;=$B$127,P6&gt;=$C$127),Heat_map!P6,0)</f>
        <v>0</v>
      </c>
      <c r="Q130">
        <f>IF(AND(Q6&lt;=$B$127,Q6&gt;=$C$127),Heat_map!Q6,0)</f>
        <v>0</v>
      </c>
      <c r="R130">
        <f>IF(AND(R6&lt;=$B$127,R6&gt;=$C$127),Heat_map!R6,0)</f>
        <v>0</v>
      </c>
      <c r="S130">
        <f>IF(AND(S6&lt;=$B$127,S6&gt;=$C$127),Heat_map!S6,0)</f>
        <v>0</v>
      </c>
      <c r="T130">
        <f>IF(AND(T6&lt;=$B$127,T6&gt;=$C$127),Heat_map!T6,0)</f>
        <v>0</v>
      </c>
      <c r="U130">
        <f>IF(AND(U6&lt;=$B$127,U6&gt;=$C$127),Heat_map!U6,0)</f>
        <v>0</v>
      </c>
      <c r="V130">
        <f>IF(AND(V6&lt;=$B$127,V6&gt;=$C$127),Heat_map!V6,0)</f>
        <v>0</v>
      </c>
      <c r="W130">
        <f>IF(AND(W6&lt;=$B$127,W6&gt;=$C$127),Heat_map!W6,0)</f>
        <v>0</v>
      </c>
      <c r="X130">
        <f>IF(AND(X6&lt;=$B$127,X6&gt;=$C$127),Heat_map!X6,0)</f>
        <v>0</v>
      </c>
      <c r="Y130">
        <f>IF(AND(Y6&lt;=$B$127,Y6&gt;=$C$127),Heat_map!Y6,0)</f>
        <v>0</v>
      </c>
      <c r="Z130">
        <f>IF(AND(Z6&lt;=$B$127,Z6&gt;=$C$127),Heat_map!Z6,0)</f>
        <v>0</v>
      </c>
      <c r="AA130">
        <f>IF(AND(AA6&lt;=$B$127,AA6&gt;=$C$127),Heat_map!AA6,0)</f>
        <v>0</v>
      </c>
      <c r="AB130">
        <f>IF(AND(AB6&lt;=$B$127,AB6&gt;=$C$127),Heat_map!AB6,0)</f>
        <v>0</v>
      </c>
      <c r="AC130">
        <f>IF(AND(AC6&lt;=$B$127,AC6&gt;=$C$127),Heat_map!AC6,0)</f>
        <v>0</v>
      </c>
      <c r="AD130">
        <f>IF(AND(AD6&lt;=$B$127,AD6&gt;=$C$127),Heat_map!AD6,0)</f>
        <v>0</v>
      </c>
      <c r="AE130">
        <f>IF(AND(AE6&lt;=$B$127,AE6&gt;=$C$127),Heat_map!AE6,0)</f>
        <v>0</v>
      </c>
      <c r="AF130">
        <f>IF(AND(AF6&lt;=$B$127,AF6&gt;=$C$127),Heat_map!AF6,0)</f>
        <v>0</v>
      </c>
    </row>
    <row r="131" spans="1:32" x14ac:dyDescent="0.2">
      <c r="A131" s="29">
        <f t="shared" si="55"/>
        <v>32.5</v>
      </c>
      <c r="B131">
        <f>IF(AND(B7&lt;=$B$127,B7&gt;=$C$127),Heat_map!B7,0)</f>
        <v>0</v>
      </c>
      <c r="C131">
        <f>IF(AND(C7&lt;=$B$127,C7&gt;=$C$127),Heat_map!C7,0)</f>
        <v>0</v>
      </c>
      <c r="D131">
        <f>IF(AND(D7&lt;=$B$127,D7&gt;=$C$127),Heat_map!D7,0)</f>
        <v>0</v>
      </c>
      <c r="E131">
        <f>IF(AND(E7&lt;=$B$127,E7&gt;=$C$127),Heat_map!E7,0)</f>
        <v>0</v>
      </c>
      <c r="F131">
        <f>IF(AND(F7&lt;=$B$127,F7&gt;=$C$127),Heat_map!F7,0)</f>
        <v>0</v>
      </c>
      <c r="G131">
        <f>IF(AND(G7&lt;=$B$127,G7&gt;=$C$127),Heat_map!G7,0)</f>
        <v>1388</v>
      </c>
      <c r="H131">
        <f>IF(AND(H7&lt;=$B$127,H7&gt;=$C$127),Heat_map!H7,0)</f>
        <v>0</v>
      </c>
      <c r="I131">
        <f>IF(AND(I7&lt;=$B$127,I7&gt;=$C$127),Heat_map!I7,0)</f>
        <v>0</v>
      </c>
      <c r="J131">
        <f>IF(AND(J7&lt;=$B$127,J7&gt;=$C$127),Heat_map!J7,0)</f>
        <v>0</v>
      </c>
      <c r="K131">
        <f>IF(AND(K7&lt;=$B$127,K7&gt;=$C$127),Heat_map!K7,0)</f>
        <v>0</v>
      </c>
      <c r="L131">
        <f>IF(AND(L7&lt;=$B$127,L7&gt;=$C$127),Heat_map!L7,0)</f>
        <v>0</v>
      </c>
      <c r="M131">
        <f>IF(AND(M7&lt;=$B$127,M7&gt;=$C$127),Heat_map!M7,0)</f>
        <v>0</v>
      </c>
      <c r="N131">
        <f>IF(AND(N7&lt;=$B$127,N7&gt;=$C$127),Heat_map!N7,0)</f>
        <v>0</v>
      </c>
      <c r="O131">
        <f>IF(AND(O7&lt;=$B$127,O7&gt;=$C$127),Heat_map!O7,0)</f>
        <v>0</v>
      </c>
      <c r="P131">
        <f>IF(AND(P7&lt;=$B$127,P7&gt;=$C$127),Heat_map!P7,0)</f>
        <v>0</v>
      </c>
      <c r="Q131">
        <f>IF(AND(Q7&lt;=$B$127,Q7&gt;=$C$127),Heat_map!Q7,0)</f>
        <v>0</v>
      </c>
      <c r="R131">
        <f>IF(AND(R7&lt;=$B$127,R7&gt;=$C$127),Heat_map!R7,0)</f>
        <v>0</v>
      </c>
      <c r="S131">
        <f>IF(AND(S7&lt;=$B$127,S7&gt;=$C$127),Heat_map!S7,0)</f>
        <v>0</v>
      </c>
      <c r="T131">
        <f>IF(AND(T7&lt;=$B$127,T7&gt;=$C$127),Heat_map!T7,0)</f>
        <v>0</v>
      </c>
      <c r="U131">
        <f>IF(AND(U7&lt;=$B$127,U7&gt;=$C$127),Heat_map!U7,0)</f>
        <v>10</v>
      </c>
      <c r="V131">
        <f>IF(AND(V7&lt;=$B$127,V7&gt;=$C$127),Heat_map!V7,0)</f>
        <v>8</v>
      </c>
      <c r="W131">
        <f>IF(AND(W7&lt;=$B$127,W7&gt;=$C$127),Heat_map!W7,0)</f>
        <v>0</v>
      </c>
      <c r="X131">
        <f>IF(AND(X7&lt;=$B$127,X7&gt;=$C$127),Heat_map!X7,0)</f>
        <v>11</v>
      </c>
      <c r="Y131">
        <f>IF(AND(Y7&lt;=$B$127,Y7&gt;=$C$127),Heat_map!Y7,0)</f>
        <v>0</v>
      </c>
      <c r="Z131">
        <f>IF(AND(Z7&lt;=$B$127,Z7&gt;=$C$127),Heat_map!Z7,0)</f>
        <v>5</v>
      </c>
      <c r="AA131">
        <f>IF(AND(AA7&lt;=$B$127,AA7&gt;=$C$127),Heat_map!AA7,0)</f>
        <v>0</v>
      </c>
      <c r="AB131">
        <f>IF(AND(AB7&lt;=$B$127,AB7&gt;=$C$127),Heat_map!AB7,0)</f>
        <v>0</v>
      </c>
      <c r="AC131">
        <f>IF(AND(AC7&lt;=$B$127,AC7&gt;=$C$127),Heat_map!AC7,0)</f>
        <v>0</v>
      </c>
      <c r="AD131">
        <f>IF(AND(AD7&lt;=$B$127,AD7&gt;=$C$127),Heat_map!AD7,0)</f>
        <v>0</v>
      </c>
      <c r="AE131">
        <f>IF(AND(AE7&lt;=$B$127,AE7&gt;=$C$127),Heat_map!AE7,0)</f>
        <v>0</v>
      </c>
      <c r="AF131">
        <f>IF(AND(AF7&lt;=$B$127,AF7&gt;=$C$127),Heat_map!AF7,0)</f>
        <v>0</v>
      </c>
    </row>
    <row r="132" spans="1:32" x14ac:dyDescent="0.2">
      <c r="A132" s="29">
        <f t="shared" si="55"/>
        <v>37.5</v>
      </c>
      <c r="B132">
        <f>IF(AND(B8&lt;=$B$127,B8&gt;=$C$127),Heat_map!B8,0)</f>
        <v>0</v>
      </c>
      <c r="C132">
        <f>IF(AND(C8&lt;=$B$127,C8&gt;=$C$127),Heat_map!C8,0)</f>
        <v>0</v>
      </c>
      <c r="D132">
        <f>IF(AND(D8&lt;=$B$127,D8&gt;=$C$127),Heat_map!D8,0)</f>
        <v>0</v>
      </c>
      <c r="E132">
        <f>IF(AND(E8&lt;=$B$127,E8&gt;=$C$127),Heat_map!E8,0)</f>
        <v>0</v>
      </c>
      <c r="F132">
        <f>IF(AND(F8&lt;=$B$127,F8&gt;=$C$127),Heat_map!F8,0)</f>
        <v>0</v>
      </c>
      <c r="G132">
        <f>IF(AND(G8&lt;=$B$127,G8&gt;=$C$127),Heat_map!G8,0)</f>
        <v>0</v>
      </c>
      <c r="H132">
        <f>IF(AND(H8&lt;=$B$127,H8&gt;=$C$127),Heat_map!H8,0)</f>
        <v>3773</v>
      </c>
      <c r="I132">
        <f>IF(AND(I8&lt;=$B$127,I8&gt;=$C$127),Heat_map!I8,0)</f>
        <v>0</v>
      </c>
      <c r="J132">
        <f>IF(AND(J8&lt;=$B$127,J8&gt;=$C$127),Heat_map!J8,0)</f>
        <v>0</v>
      </c>
      <c r="K132">
        <f>IF(AND(K8&lt;=$B$127,K8&gt;=$C$127),Heat_map!K8,0)</f>
        <v>0</v>
      </c>
      <c r="L132">
        <f>IF(AND(L8&lt;=$B$127,L8&gt;=$C$127),Heat_map!L8,0)</f>
        <v>0</v>
      </c>
      <c r="M132">
        <f>IF(AND(M8&lt;=$B$127,M8&gt;=$C$127),Heat_map!M8,0)</f>
        <v>0</v>
      </c>
      <c r="N132">
        <f>IF(AND(N8&lt;=$B$127,N8&gt;=$C$127),Heat_map!N8,0)</f>
        <v>0</v>
      </c>
      <c r="O132">
        <f>IF(AND(O8&lt;=$B$127,O8&gt;=$C$127),Heat_map!O8,0)</f>
        <v>0</v>
      </c>
      <c r="P132">
        <f>IF(AND(P8&lt;=$B$127,P8&gt;=$C$127),Heat_map!P8,0)</f>
        <v>0</v>
      </c>
      <c r="Q132">
        <f>IF(AND(Q8&lt;=$B$127,Q8&gt;=$C$127),Heat_map!Q8,0)</f>
        <v>0</v>
      </c>
      <c r="R132">
        <f>IF(AND(R8&lt;=$B$127,R8&gt;=$C$127),Heat_map!R8,0)</f>
        <v>0</v>
      </c>
      <c r="S132">
        <f>IF(AND(S8&lt;=$B$127,S8&gt;=$C$127),Heat_map!S8,0)</f>
        <v>0</v>
      </c>
      <c r="T132">
        <f>IF(AND(T8&lt;=$B$127,T8&gt;=$C$127),Heat_map!T8,0)</f>
        <v>0</v>
      </c>
      <c r="U132">
        <f>IF(AND(U8&lt;=$B$127,U8&gt;=$C$127),Heat_map!U8,0)</f>
        <v>40</v>
      </c>
      <c r="V132">
        <f>IF(AND(V8&lt;=$B$127,V8&gt;=$C$127),Heat_map!V8,0)</f>
        <v>23</v>
      </c>
      <c r="W132">
        <f>IF(AND(W8&lt;=$B$127,W8&gt;=$C$127),Heat_map!W8,0)</f>
        <v>16</v>
      </c>
      <c r="X132">
        <f>IF(AND(X8&lt;=$B$127,X8&gt;=$C$127),Heat_map!X8,0)</f>
        <v>26</v>
      </c>
      <c r="Y132">
        <f>IF(AND(Y8&lt;=$B$127,Y8&gt;=$C$127),Heat_map!Y8,0)</f>
        <v>15</v>
      </c>
      <c r="Z132">
        <f>IF(AND(Z8&lt;=$B$127,Z8&gt;=$C$127),Heat_map!Z8,0)</f>
        <v>14</v>
      </c>
      <c r="AA132">
        <f>IF(AND(AA8&lt;=$B$127,AA8&gt;=$C$127),Heat_map!AA8,0)</f>
        <v>7</v>
      </c>
      <c r="AB132">
        <f>IF(AND(AB8&lt;=$B$127,AB8&gt;=$C$127),Heat_map!AB8,0)</f>
        <v>0</v>
      </c>
      <c r="AC132">
        <f>IF(AND(AC8&lt;=$B$127,AC8&gt;=$C$127),Heat_map!AC8,0)</f>
        <v>0</v>
      </c>
      <c r="AD132">
        <f>IF(AND(AD8&lt;=$B$127,AD8&gt;=$C$127),Heat_map!AD8,0)</f>
        <v>0</v>
      </c>
      <c r="AE132">
        <f>IF(AND(AE8&lt;=$B$127,AE8&gt;=$C$127),Heat_map!AE8,0)</f>
        <v>0</v>
      </c>
      <c r="AF132">
        <f>IF(AND(AF8&lt;=$B$127,AF8&gt;=$C$127),Heat_map!AF8,0)</f>
        <v>0</v>
      </c>
    </row>
    <row r="133" spans="1:32" x14ac:dyDescent="0.2">
      <c r="A133" s="29">
        <f t="shared" si="55"/>
        <v>42.5</v>
      </c>
      <c r="B133">
        <f>IF(AND(B9&lt;=$B$127,B9&gt;=$C$127),Heat_map!B9,0)</f>
        <v>0</v>
      </c>
      <c r="C133">
        <f>IF(AND(C9&lt;=$B$127,C9&gt;=$C$127),Heat_map!C9,0)</f>
        <v>0</v>
      </c>
      <c r="D133">
        <f>IF(AND(D9&lt;=$B$127,D9&gt;=$C$127),Heat_map!D9,0)</f>
        <v>0</v>
      </c>
      <c r="E133">
        <f>IF(AND(E9&lt;=$B$127,E9&gt;=$C$127),Heat_map!E9,0)</f>
        <v>0</v>
      </c>
      <c r="F133">
        <f>IF(AND(F9&lt;=$B$127,F9&gt;=$C$127),Heat_map!F9,0)</f>
        <v>0</v>
      </c>
      <c r="G133">
        <f>IF(AND(G9&lt;=$B$127,G9&gt;=$C$127),Heat_map!G9,0)</f>
        <v>0</v>
      </c>
      <c r="H133">
        <f>IF(AND(H9&lt;=$B$127,H9&gt;=$C$127),Heat_map!H9,0)</f>
        <v>2614</v>
      </c>
      <c r="I133">
        <f>IF(AND(I9&lt;=$B$127,I9&gt;=$C$127),Heat_map!I9,0)</f>
        <v>2908</v>
      </c>
      <c r="J133">
        <f>IF(AND(J9&lt;=$B$127,J9&gt;=$C$127),Heat_map!J9,0)</f>
        <v>0</v>
      </c>
      <c r="K133">
        <f>IF(AND(K9&lt;=$B$127,K9&gt;=$C$127),Heat_map!K9,0)</f>
        <v>0</v>
      </c>
      <c r="L133">
        <f>IF(AND(L9&lt;=$B$127,L9&gt;=$C$127),Heat_map!L9,0)</f>
        <v>0</v>
      </c>
      <c r="M133">
        <f>IF(AND(M9&lt;=$B$127,M9&gt;=$C$127),Heat_map!M9,0)</f>
        <v>0</v>
      </c>
      <c r="N133">
        <f>IF(AND(N9&lt;=$B$127,N9&gt;=$C$127),Heat_map!N9,0)</f>
        <v>0</v>
      </c>
      <c r="O133">
        <f>IF(AND(O9&lt;=$B$127,O9&gt;=$C$127),Heat_map!O9,0)</f>
        <v>0</v>
      </c>
      <c r="P133">
        <f>IF(AND(P9&lt;=$B$127,P9&gt;=$C$127),Heat_map!P9,0)</f>
        <v>0</v>
      </c>
      <c r="Q133">
        <f>IF(AND(Q9&lt;=$B$127,Q9&gt;=$C$127),Heat_map!Q9,0)</f>
        <v>0</v>
      </c>
      <c r="R133">
        <f>IF(AND(R9&lt;=$B$127,R9&gt;=$C$127),Heat_map!R9,0)</f>
        <v>0</v>
      </c>
      <c r="S133">
        <f>IF(AND(S9&lt;=$B$127,S9&gt;=$C$127),Heat_map!S9,0)</f>
        <v>0</v>
      </c>
      <c r="T133">
        <f>IF(AND(T9&lt;=$B$127,T9&gt;=$C$127),Heat_map!T9,0)</f>
        <v>125</v>
      </c>
      <c r="U133">
        <f>IF(AND(U9&lt;=$B$127,U9&gt;=$C$127),Heat_map!U9,0)</f>
        <v>141</v>
      </c>
      <c r="V133">
        <f>IF(AND(V9&lt;=$B$127,V9&gt;=$C$127),Heat_map!V9,0)</f>
        <v>80</v>
      </c>
      <c r="W133">
        <f>IF(AND(W9&lt;=$B$127,W9&gt;=$C$127),Heat_map!W9,0)</f>
        <v>41</v>
      </c>
      <c r="X133">
        <f>IF(AND(X9&lt;=$B$127,X9&gt;=$C$127),Heat_map!X9,0)</f>
        <v>36</v>
      </c>
      <c r="Y133">
        <f>IF(AND(Y9&lt;=$B$127,Y9&gt;=$C$127),Heat_map!Y9,0)</f>
        <v>30</v>
      </c>
      <c r="Z133">
        <f>IF(AND(Z9&lt;=$B$127,Z9&gt;=$C$127),Heat_map!Z9,0)</f>
        <v>22</v>
      </c>
      <c r="AA133">
        <f>IF(AND(AA9&lt;=$B$127,AA9&gt;=$C$127),Heat_map!AA9,0)</f>
        <v>0</v>
      </c>
      <c r="AB133">
        <f>IF(AND(AB9&lt;=$B$127,AB9&gt;=$C$127),Heat_map!AB9,0)</f>
        <v>0</v>
      </c>
      <c r="AC133">
        <f>IF(AND(AC9&lt;=$B$127,AC9&gt;=$C$127),Heat_map!AC9,0)</f>
        <v>0</v>
      </c>
      <c r="AD133">
        <f>IF(AND(AD9&lt;=$B$127,AD9&gt;=$C$127),Heat_map!AD9,0)</f>
        <v>0</v>
      </c>
      <c r="AE133">
        <f>IF(AND(AE9&lt;=$B$127,AE9&gt;=$C$127),Heat_map!AE9,0)</f>
        <v>0</v>
      </c>
      <c r="AF133">
        <f>IF(AND(AF9&lt;=$B$127,AF9&gt;=$C$127),Heat_map!AF9,0)</f>
        <v>0</v>
      </c>
    </row>
    <row r="134" spans="1:32" x14ac:dyDescent="0.2">
      <c r="A134" s="29">
        <f t="shared" si="55"/>
        <v>47.5</v>
      </c>
      <c r="B134">
        <f>IF(AND(B10&lt;=$B$127,B10&gt;=$C$127),Heat_map!B10,0)</f>
        <v>0</v>
      </c>
      <c r="C134">
        <f>IF(AND(C10&lt;=$B$127,C10&gt;=$C$127),Heat_map!C10,0)</f>
        <v>0</v>
      </c>
      <c r="D134">
        <f>IF(AND(D10&lt;=$B$127,D10&gt;=$C$127),Heat_map!D10,0)</f>
        <v>0</v>
      </c>
      <c r="E134">
        <f>IF(AND(E10&lt;=$B$127,E10&gt;=$C$127),Heat_map!E10,0)</f>
        <v>0</v>
      </c>
      <c r="F134">
        <f>IF(AND(F10&lt;=$B$127,F10&gt;=$C$127),Heat_map!F10,0)</f>
        <v>0</v>
      </c>
      <c r="G134">
        <f>IF(AND(G10&lt;=$B$127,G10&gt;=$C$127),Heat_map!G10,0)</f>
        <v>0</v>
      </c>
      <c r="H134">
        <f>IF(AND(H10&lt;=$B$127,H10&gt;=$C$127),Heat_map!H10,0)</f>
        <v>0</v>
      </c>
      <c r="I134">
        <f>IF(AND(I10&lt;=$B$127,I10&gt;=$C$127),Heat_map!I10,0)</f>
        <v>1950</v>
      </c>
      <c r="J134">
        <f>IF(AND(J10&lt;=$B$127,J10&gt;=$C$127),Heat_map!J10,0)</f>
        <v>3673</v>
      </c>
      <c r="K134">
        <f>IF(AND(K10&lt;=$B$127,K10&gt;=$C$127),Heat_map!K10,0)</f>
        <v>0</v>
      </c>
      <c r="L134">
        <f>IF(AND(L10&lt;=$B$127,L10&gt;=$C$127),Heat_map!L10,0)</f>
        <v>0</v>
      </c>
      <c r="M134">
        <f>IF(AND(M10&lt;=$B$127,M10&gt;=$C$127),Heat_map!M10,0)</f>
        <v>0</v>
      </c>
      <c r="N134">
        <f>IF(AND(N10&lt;=$B$127,N10&gt;=$C$127),Heat_map!N10,0)</f>
        <v>0</v>
      </c>
      <c r="O134">
        <f>IF(AND(O10&lt;=$B$127,O10&gt;=$C$127),Heat_map!O10,0)</f>
        <v>0</v>
      </c>
      <c r="P134">
        <f>IF(AND(P10&lt;=$B$127,P10&gt;=$C$127),Heat_map!P10,0)</f>
        <v>0</v>
      </c>
      <c r="Q134">
        <f>IF(AND(Q10&lt;=$B$127,Q10&gt;=$C$127),Heat_map!Q10,0)</f>
        <v>0</v>
      </c>
      <c r="R134">
        <f>IF(AND(R10&lt;=$B$127,R10&gt;=$C$127),Heat_map!R10,0)</f>
        <v>0</v>
      </c>
      <c r="S134">
        <f>IF(AND(S10&lt;=$B$127,S10&gt;=$C$127),Heat_map!S10,0)</f>
        <v>295</v>
      </c>
      <c r="T134">
        <f>IF(AND(T10&lt;=$B$127,T10&gt;=$C$127),Heat_map!T10,0)</f>
        <v>265</v>
      </c>
      <c r="U134">
        <f>IF(AND(U10&lt;=$B$127,U10&gt;=$C$127),Heat_map!U10,0)</f>
        <v>194</v>
      </c>
      <c r="V134">
        <f>IF(AND(V10&lt;=$B$127,V10&gt;=$C$127),Heat_map!V10,0)</f>
        <v>154</v>
      </c>
      <c r="W134">
        <f>IF(AND(W10&lt;=$B$127,W10&gt;=$C$127),Heat_map!W10,0)</f>
        <v>121</v>
      </c>
      <c r="X134">
        <f>IF(AND(X10&lt;=$B$127,X10&gt;=$C$127),Heat_map!X10,0)</f>
        <v>71</v>
      </c>
      <c r="Y134">
        <f>IF(AND(Y10&lt;=$B$127,Y10&gt;=$C$127),Heat_map!Y10,0)</f>
        <v>57</v>
      </c>
      <c r="Z134">
        <f>IF(AND(Z10&lt;=$B$127,Z10&gt;=$C$127),Heat_map!Z10,0)</f>
        <v>0</v>
      </c>
      <c r="AA134">
        <f>IF(AND(AA10&lt;=$B$127,AA10&gt;=$C$127),Heat_map!AA10,0)</f>
        <v>0</v>
      </c>
      <c r="AB134">
        <f>IF(AND(AB10&lt;=$B$127,AB10&gt;=$C$127),Heat_map!AB10,0)</f>
        <v>0</v>
      </c>
      <c r="AC134">
        <f>IF(AND(AC10&lt;=$B$127,AC10&gt;=$C$127),Heat_map!AC10,0)</f>
        <v>0</v>
      </c>
      <c r="AD134">
        <f>IF(AND(AD10&lt;=$B$127,AD10&gt;=$C$127),Heat_map!AD10,0)</f>
        <v>0</v>
      </c>
      <c r="AE134">
        <f>IF(AND(AE10&lt;=$B$127,AE10&gt;=$C$127),Heat_map!AE10,0)</f>
        <v>0</v>
      </c>
      <c r="AF134">
        <f>IF(AND(AF10&lt;=$B$127,AF10&gt;=$C$127),Heat_map!AF10,0)</f>
        <v>0</v>
      </c>
    </row>
    <row r="135" spans="1:32" x14ac:dyDescent="0.2">
      <c r="A135" s="29">
        <f t="shared" si="55"/>
        <v>52.5</v>
      </c>
      <c r="B135">
        <f>IF(AND(B11&lt;=$B$127,B11&gt;=$C$127),Heat_map!B11,0)</f>
        <v>0</v>
      </c>
      <c r="C135">
        <f>IF(AND(C11&lt;=$B$127,C11&gt;=$C$127),Heat_map!C11,0)</f>
        <v>0</v>
      </c>
      <c r="D135">
        <f>IF(AND(D11&lt;=$B$127,D11&gt;=$C$127),Heat_map!D11,0)</f>
        <v>0</v>
      </c>
      <c r="E135">
        <f>IF(AND(E11&lt;=$B$127,E11&gt;=$C$127),Heat_map!E11,0)</f>
        <v>0</v>
      </c>
      <c r="F135">
        <f>IF(AND(F11&lt;=$B$127,F11&gt;=$C$127),Heat_map!F11,0)</f>
        <v>0</v>
      </c>
      <c r="G135">
        <f>IF(AND(G11&lt;=$B$127,G11&gt;=$C$127),Heat_map!G11,0)</f>
        <v>0</v>
      </c>
      <c r="H135">
        <f>IF(AND(H11&lt;=$B$127,H11&gt;=$C$127),Heat_map!H11,0)</f>
        <v>0</v>
      </c>
      <c r="I135">
        <f>IF(AND(I11&lt;=$B$127,I11&gt;=$C$127),Heat_map!I11,0)</f>
        <v>0</v>
      </c>
      <c r="J135">
        <f>IF(AND(J11&lt;=$B$127,J11&gt;=$C$127),Heat_map!J11,0)</f>
        <v>3058</v>
      </c>
      <c r="K135">
        <f>IF(AND(K11&lt;=$B$127,K11&gt;=$C$127),Heat_map!K11,0)</f>
        <v>2708</v>
      </c>
      <c r="L135">
        <f>IF(AND(L11&lt;=$B$127,L11&gt;=$C$127),Heat_map!L11,0)</f>
        <v>0</v>
      </c>
      <c r="M135">
        <f>IF(AND(M11&lt;=$B$127,M11&gt;=$C$127),Heat_map!M11,0)</f>
        <v>0</v>
      </c>
      <c r="N135">
        <f>IF(AND(N11&lt;=$B$127,N11&gt;=$C$127),Heat_map!N11,0)</f>
        <v>0</v>
      </c>
      <c r="O135">
        <f>IF(AND(O11&lt;=$B$127,O11&gt;=$C$127),Heat_map!O11,0)</f>
        <v>0</v>
      </c>
      <c r="P135">
        <f>IF(AND(P11&lt;=$B$127,P11&gt;=$C$127),Heat_map!P11,0)</f>
        <v>0</v>
      </c>
      <c r="Q135">
        <f>IF(AND(Q11&lt;=$B$127,Q11&gt;=$C$127),Heat_map!Q11,0)</f>
        <v>663</v>
      </c>
      <c r="R135">
        <f>IF(AND(R11&lt;=$B$127,R11&gt;=$C$127),Heat_map!R11,0)</f>
        <v>520</v>
      </c>
      <c r="S135">
        <f>IF(AND(S11&lt;=$B$127,S11&gt;=$C$127),Heat_map!S11,0)</f>
        <v>476</v>
      </c>
      <c r="T135">
        <f>IF(AND(T11&lt;=$B$127,T11&gt;=$C$127),Heat_map!T11,0)</f>
        <v>316</v>
      </c>
      <c r="U135">
        <f>IF(AND(U11&lt;=$B$127,U11&gt;=$C$127),Heat_map!U11,0)</f>
        <v>265</v>
      </c>
      <c r="V135">
        <f>IF(AND(V11&lt;=$B$127,V11&gt;=$C$127),Heat_map!V11,0)</f>
        <v>218</v>
      </c>
      <c r="W135">
        <f>IF(AND(W11&lt;=$B$127,W11&gt;=$C$127),Heat_map!W11,0)</f>
        <v>162</v>
      </c>
      <c r="X135">
        <f>IF(AND(X11&lt;=$B$127,X11&gt;=$C$127),Heat_map!X11,0)</f>
        <v>0</v>
      </c>
      <c r="Y135">
        <f>IF(AND(Y11&lt;=$B$127,Y11&gt;=$C$127),Heat_map!Y11,0)</f>
        <v>0</v>
      </c>
      <c r="Z135">
        <f>IF(AND(Z11&lt;=$B$127,Z11&gt;=$C$127),Heat_map!Z11,0)</f>
        <v>0</v>
      </c>
      <c r="AA135">
        <f>IF(AND(AA11&lt;=$B$127,AA11&gt;=$C$127),Heat_map!AA11,0)</f>
        <v>0</v>
      </c>
      <c r="AB135">
        <f>IF(AND(AB11&lt;=$B$127,AB11&gt;=$C$127),Heat_map!AB11,0)</f>
        <v>0</v>
      </c>
      <c r="AC135">
        <f>IF(AND(AC11&lt;=$B$127,AC11&gt;=$C$127),Heat_map!AC11,0)</f>
        <v>0</v>
      </c>
      <c r="AD135">
        <f>IF(AND(AD11&lt;=$B$127,AD11&gt;=$C$127),Heat_map!AD11,0)</f>
        <v>0</v>
      </c>
      <c r="AE135">
        <f>IF(AND(AE11&lt;=$B$127,AE11&gt;=$C$127),Heat_map!AE11,0)</f>
        <v>0</v>
      </c>
      <c r="AF135">
        <f>IF(AND(AF11&lt;=$B$127,AF11&gt;=$C$127),Heat_map!AF11,0)</f>
        <v>0</v>
      </c>
    </row>
    <row r="136" spans="1:32" x14ac:dyDescent="0.2">
      <c r="A136" s="29">
        <f t="shared" si="55"/>
        <v>57.5</v>
      </c>
      <c r="B136">
        <f>IF(AND(B12&lt;=$B$127,B12&gt;=$C$127),Heat_map!B12,0)</f>
        <v>0</v>
      </c>
      <c r="C136">
        <f>IF(AND(C12&lt;=$B$127,C12&gt;=$C$127),Heat_map!C12,0)</f>
        <v>0</v>
      </c>
      <c r="D136">
        <f>IF(AND(D12&lt;=$B$127,D12&gt;=$C$127),Heat_map!D12,0)</f>
        <v>0</v>
      </c>
      <c r="E136">
        <f>IF(AND(E12&lt;=$B$127,E12&gt;=$C$127),Heat_map!E12,0)</f>
        <v>0</v>
      </c>
      <c r="F136">
        <f>IF(AND(F12&lt;=$B$127,F12&gt;=$C$127),Heat_map!F12,0)</f>
        <v>0</v>
      </c>
      <c r="G136">
        <f>IF(AND(G12&lt;=$B$127,G12&gt;=$C$127),Heat_map!G12,0)</f>
        <v>0</v>
      </c>
      <c r="H136">
        <f>IF(AND(H12&lt;=$B$127,H12&gt;=$C$127),Heat_map!H12,0)</f>
        <v>0</v>
      </c>
      <c r="I136">
        <f>IF(AND(I12&lt;=$B$127,I12&gt;=$C$127),Heat_map!I12,0)</f>
        <v>0</v>
      </c>
      <c r="J136">
        <f>IF(AND(J12&lt;=$B$127,J12&gt;=$C$127),Heat_map!J12,0)</f>
        <v>0</v>
      </c>
      <c r="K136">
        <f>IF(AND(K12&lt;=$B$127,K12&gt;=$C$127),Heat_map!K12,0)</f>
        <v>2019</v>
      </c>
      <c r="L136">
        <f>IF(AND(L12&lt;=$B$127,L12&gt;=$C$127),Heat_map!L12,0)</f>
        <v>1902</v>
      </c>
      <c r="M136">
        <f>IF(AND(M12&lt;=$B$127,M12&gt;=$C$127),Heat_map!M12,0)</f>
        <v>0</v>
      </c>
      <c r="N136">
        <f>IF(AND(N12&lt;=$B$127,N12&gt;=$C$127),Heat_map!N12,0)</f>
        <v>1715</v>
      </c>
      <c r="O136">
        <f>IF(AND(O12&lt;=$B$127,O12&gt;=$C$127),Heat_map!O12,0)</f>
        <v>868</v>
      </c>
      <c r="P136">
        <f>IF(AND(P12&lt;=$B$127,P12&gt;=$C$127),Heat_map!P12,0)</f>
        <v>842</v>
      </c>
      <c r="Q136">
        <f>IF(AND(Q12&lt;=$B$127,Q12&gt;=$C$127),Heat_map!Q12,0)</f>
        <v>575</v>
      </c>
      <c r="R136">
        <f>IF(AND(R12&lt;=$B$127,R12&gt;=$C$127),Heat_map!R12,0)</f>
        <v>513</v>
      </c>
      <c r="S136">
        <f>IF(AND(S12&lt;=$B$127,S12&gt;=$C$127),Heat_map!S12,0)</f>
        <v>545</v>
      </c>
      <c r="T136">
        <f>IF(AND(T12&lt;=$B$127,T12&gt;=$C$127),Heat_map!T12,0)</f>
        <v>354</v>
      </c>
      <c r="U136">
        <f>IF(AND(U12&lt;=$B$127,U12&gt;=$C$127),Heat_map!U12,0)</f>
        <v>0</v>
      </c>
      <c r="V136">
        <f>IF(AND(V12&lt;=$B$127,V12&gt;=$C$127),Heat_map!V12,0)</f>
        <v>0</v>
      </c>
      <c r="W136">
        <f>IF(AND(W12&lt;=$B$127,W12&gt;=$C$127),Heat_map!W12,0)</f>
        <v>0</v>
      </c>
      <c r="X136">
        <f>IF(AND(X12&lt;=$B$127,X12&gt;=$C$127),Heat_map!X12,0)</f>
        <v>0</v>
      </c>
      <c r="Y136">
        <f>IF(AND(Y12&lt;=$B$127,Y12&gt;=$C$127),Heat_map!Y12,0)</f>
        <v>0</v>
      </c>
      <c r="Z136">
        <f>IF(AND(Z12&lt;=$B$127,Z12&gt;=$C$127),Heat_map!Z12,0)</f>
        <v>0</v>
      </c>
      <c r="AA136">
        <f>IF(AND(AA12&lt;=$B$127,AA12&gt;=$C$127),Heat_map!AA12,0)</f>
        <v>0</v>
      </c>
      <c r="AB136">
        <f>IF(AND(AB12&lt;=$B$127,AB12&gt;=$C$127),Heat_map!AB12,0)</f>
        <v>0</v>
      </c>
      <c r="AC136">
        <f>IF(AND(AC12&lt;=$B$127,AC12&gt;=$C$127),Heat_map!AC12,0)</f>
        <v>0</v>
      </c>
      <c r="AD136">
        <f>IF(AND(AD12&lt;=$B$127,AD12&gt;=$C$127),Heat_map!AD12,0)</f>
        <v>0</v>
      </c>
      <c r="AE136">
        <f>IF(AND(AE12&lt;=$B$127,AE12&gt;=$C$127),Heat_map!AE12,0)</f>
        <v>0</v>
      </c>
      <c r="AF136">
        <f>IF(AND(AF12&lt;=$B$127,AF12&gt;=$C$127),Heat_map!AF12,0)</f>
        <v>0</v>
      </c>
    </row>
    <row r="137" spans="1:32" x14ac:dyDescent="0.2">
      <c r="A137" s="29">
        <f t="shared" si="55"/>
        <v>62.5</v>
      </c>
      <c r="B137">
        <f>IF(AND(B13&lt;=$B$127,B13&gt;=$C$127),Heat_map!B13,0)</f>
        <v>0</v>
      </c>
      <c r="C137">
        <f>IF(AND(C13&lt;=$B$127,C13&gt;=$C$127),Heat_map!C13,0)</f>
        <v>0</v>
      </c>
      <c r="D137">
        <f>IF(AND(D13&lt;=$B$127,D13&gt;=$C$127),Heat_map!D13,0)</f>
        <v>0</v>
      </c>
      <c r="E137">
        <f>IF(AND(E13&lt;=$B$127,E13&gt;=$C$127),Heat_map!E13,0)</f>
        <v>0</v>
      </c>
      <c r="F137">
        <f>IF(AND(F13&lt;=$B$127,F13&gt;=$C$127),Heat_map!F13,0)</f>
        <v>0</v>
      </c>
      <c r="G137">
        <f>IF(AND(G13&lt;=$B$127,G13&gt;=$C$127),Heat_map!G13,0)</f>
        <v>0</v>
      </c>
      <c r="H137">
        <f>IF(AND(H13&lt;=$B$127,H13&gt;=$C$127),Heat_map!H13,0)</f>
        <v>0</v>
      </c>
      <c r="I137">
        <f>IF(AND(I13&lt;=$B$127,I13&gt;=$C$127),Heat_map!I13,0)</f>
        <v>0</v>
      </c>
      <c r="J137">
        <f>IF(AND(J13&lt;=$B$127,J13&gt;=$C$127),Heat_map!J13,0)</f>
        <v>0</v>
      </c>
      <c r="K137">
        <f>IF(AND(K13&lt;=$B$127,K13&gt;=$C$127),Heat_map!K13,0)</f>
        <v>0</v>
      </c>
      <c r="L137">
        <f>IF(AND(L13&lt;=$B$127,L13&gt;=$C$127),Heat_map!L13,0)</f>
        <v>0</v>
      </c>
      <c r="M137">
        <f>IF(AND(M13&lt;=$B$127,M13&gt;=$C$127),Heat_map!M13,0)</f>
        <v>0</v>
      </c>
      <c r="N137">
        <f>IF(AND(N13&lt;=$B$127,N13&gt;=$C$127),Heat_map!N13,0)</f>
        <v>0</v>
      </c>
      <c r="O137">
        <f>IF(AND(O13&lt;=$B$127,O13&gt;=$C$127),Heat_map!O13,0)</f>
        <v>0</v>
      </c>
      <c r="P137">
        <f>IF(AND(P13&lt;=$B$127,P13&gt;=$C$127),Heat_map!P13,0)</f>
        <v>0</v>
      </c>
      <c r="Q137">
        <f>IF(AND(Q13&lt;=$B$127,Q13&gt;=$C$127),Heat_map!Q13,0)</f>
        <v>0</v>
      </c>
      <c r="R137">
        <f>IF(AND(R13&lt;=$B$127,R13&gt;=$C$127),Heat_map!R13,0)</f>
        <v>0</v>
      </c>
      <c r="S137">
        <f>IF(AND(S13&lt;=$B$127,S13&gt;=$C$127),Heat_map!S13,0)</f>
        <v>0</v>
      </c>
      <c r="T137">
        <f>IF(AND(T13&lt;=$B$127,T13&gt;=$C$127),Heat_map!T13,0)</f>
        <v>0</v>
      </c>
      <c r="U137">
        <f>IF(AND(U13&lt;=$B$127,U13&gt;=$C$127),Heat_map!U13,0)</f>
        <v>0</v>
      </c>
      <c r="V137">
        <f>IF(AND(V13&lt;=$B$127,V13&gt;=$C$127),Heat_map!V13,0)</f>
        <v>0</v>
      </c>
      <c r="W137">
        <f>IF(AND(W13&lt;=$B$127,W13&gt;=$C$127),Heat_map!W13,0)</f>
        <v>0</v>
      </c>
      <c r="X137">
        <f>IF(AND(X13&lt;=$B$127,X13&gt;=$C$127),Heat_map!X13,0)</f>
        <v>0</v>
      </c>
      <c r="Y137">
        <f>IF(AND(Y13&lt;=$B$127,Y13&gt;=$C$127),Heat_map!Y13,0)</f>
        <v>0</v>
      </c>
      <c r="Z137">
        <f>IF(AND(Z13&lt;=$B$127,Z13&gt;=$C$127),Heat_map!Z13,0)</f>
        <v>0</v>
      </c>
      <c r="AA137">
        <f>IF(AND(AA13&lt;=$B$127,AA13&gt;=$C$127),Heat_map!AA13,0)</f>
        <v>0</v>
      </c>
      <c r="AB137">
        <f>IF(AND(AB13&lt;=$B$127,AB13&gt;=$C$127),Heat_map!AB13,0)</f>
        <v>0</v>
      </c>
      <c r="AC137">
        <f>IF(AND(AC13&lt;=$B$127,AC13&gt;=$C$127),Heat_map!AC13,0)</f>
        <v>0</v>
      </c>
      <c r="AD137">
        <f>IF(AND(AD13&lt;=$B$127,AD13&gt;=$C$127),Heat_map!AD13,0)</f>
        <v>0</v>
      </c>
      <c r="AE137">
        <f>IF(AND(AE13&lt;=$B$127,AE13&gt;=$C$127),Heat_map!AE13,0)</f>
        <v>0</v>
      </c>
      <c r="AF137">
        <f>IF(AND(AF13&lt;=$B$127,AF13&gt;=$C$127),Heat_map!AF13,0)</f>
        <v>0</v>
      </c>
    </row>
    <row r="138" spans="1:32" x14ac:dyDescent="0.2">
      <c r="A138" s="29">
        <f t="shared" si="55"/>
        <v>65.5</v>
      </c>
      <c r="B138">
        <f>IF(AND(B14&lt;=$B$127,B14&gt;=$C$127),Heat_map!B14,0)</f>
        <v>0</v>
      </c>
      <c r="C138">
        <f>IF(AND(C14&lt;=$B$127,C14&gt;=$C$127),Heat_map!C14,0)</f>
        <v>0</v>
      </c>
      <c r="D138">
        <f>IF(AND(D14&lt;=$B$127,D14&gt;=$C$127),Heat_map!D14,0)</f>
        <v>0</v>
      </c>
      <c r="E138">
        <f>IF(AND(E14&lt;=$B$127,E14&gt;=$C$127),Heat_map!E14,0)</f>
        <v>0</v>
      </c>
      <c r="F138">
        <f>IF(AND(F14&lt;=$B$127,F14&gt;=$C$127),Heat_map!F14,0)</f>
        <v>0</v>
      </c>
      <c r="G138">
        <f>IF(AND(G14&lt;=$B$127,G14&gt;=$C$127),Heat_map!G14,0)</f>
        <v>0</v>
      </c>
      <c r="H138">
        <f>IF(AND(H14&lt;=$B$127,H14&gt;=$C$127),Heat_map!H14,0)</f>
        <v>0</v>
      </c>
      <c r="I138">
        <f>IF(AND(I14&lt;=$B$127,I14&gt;=$C$127),Heat_map!I14,0)</f>
        <v>0</v>
      </c>
      <c r="J138">
        <f>IF(AND(J14&lt;=$B$127,J14&gt;=$C$127),Heat_map!J14,0)</f>
        <v>0</v>
      </c>
      <c r="K138">
        <f>IF(AND(K14&lt;=$B$127,K14&gt;=$C$127),Heat_map!K14,0)</f>
        <v>0</v>
      </c>
      <c r="L138">
        <f>IF(AND(L14&lt;=$B$127,L14&gt;=$C$127),Heat_map!L14,0)</f>
        <v>0</v>
      </c>
      <c r="M138">
        <f>IF(AND(M14&lt;=$B$127,M14&gt;=$C$127),Heat_map!M14,0)</f>
        <v>0</v>
      </c>
      <c r="N138">
        <f>IF(AND(N14&lt;=$B$127,N14&gt;=$C$127),Heat_map!N14,0)</f>
        <v>0</v>
      </c>
      <c r="O138">
        <f>IF(AND(O14&lt;=$B$127,O14&gt;=$C$127),Heat_map!O14,0)</f>
        <v>0</v>
      </c>
      <c r="P138">
        <f>IF(AND(P14&lt;=$B$127,P14&gt;=$C$127),Heat_map!P14,0)</f>
        <v>0</v>
      </c>
      <c r="Q138">
        <f>IF(AND(Q14&lt;=$B$127,Q14&gt;=$C$127),Heat_map!Q14,0)</f>
        <v>0</v>
      </c>
      <c r="R138">
        <f>IF(AND(R14&lt;=$B$127,R14&gt;=$C$127),Heat_map!R14,0)</f>
        <v>0</v>
      </c>
      <c r="S138">
        <f>IF(AND(S14&lt;=$B$127,S14&gt;=$C$127),Heat_map!S14,0)</f>
        <v>0</v>
      </c>
      <c r="T138">
        <f>IF(AND(T14&lt;=$B$127,T14&gt;=$C$127),Heat_map!T14,0)</f>
        <v>0</v>
      </c>
      <c r="U138">
        <f>IF(AND(U14&lt;=$B$127,U14&gt;=$C$127),Heat_map!U14,0)</f>
        <v>0</v>
      </c>
      <c r="V138">
        <f>IF(AND(V14&lt;=$B$127,V14&gt;=$C$127),Heat_map!V14,0)</f>
        <v>0</v>
      </c>
      <c r="W138">
        <f>IF(AND(W14&lt;=$B$127,W14&gt;=$C$127),Heat_map!W14,0)</f>
        <v>0</v>
      </c>
      <c r="X138">
        <f>IF(AND(X14&lt;=$B$127,X14&gt;=$C$127),Heat_map!X14,0)</f>
        <v>0</v>
      </c>
      <c r="Y138">
        <f>IF(AND(Y14&lt;=$B$127,Y14&gt;=$C$127),Heat_map!Y14,0)</f>
        <v>0</v>
      </c>
      <c r="Z138">
        <f>IF(AND(Z14&lt;=$B$127,Z14&gt;=$C$127),Heat_map!Z14,0)</f>
        <v>0</v>
      </c>
      <c r="AA138">
        <f>IF(AND(AA14&lt;=$B$127,AA14&gt;=$C$127),Heat_map!AA14,0)</f>
        <v>0</v>
      </c>
      <c r="AB138">
        <f>IF(AND(AB14&lt;=$B$127,AB14&gt;=$C$127),Heat_map!AB14,0)</f>
        <v>0</v>
      </c>
      <c r="AC138">
        <f>IF(AND(AC14&lt;=$B$127,AC14&gt;=$C$127),Heat_map!AC14,0)</f>
        <v>0</v>
      </c>
      <c r="AD138">
        <f>IF(AND(AD14&lt;=$B$127,AD14&gt;=$C$127),Heat_map!AD14,0)</f>
        <v>0</v>
      </c>
      <c r="AE138">
        <f>IF(AND(AE14&lt;=$B$127,AE14&gt;=$C$127),Heat_map!AE14,0)</f>
        <v>0</v>
      </c>
      <c r="AF138">
        <f>IF(AND(AF14&lt;=$B$127,AF14&gt;=$C$127),Heat_map!AF14,0)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s="29" customFormat="1" x14ac:dyDescent="0.2">
      <c r="A141" s="29" t="str">
        <f>A128</f>
        <v>Midpoint age / salary</v>
      </c>
      <c r="B141" s="29">
        <f t="shared" ref="B141:AF141" si="56">B128</f>
        <v>2500</v>
      </c>
      <c r="C141" s="29">
        <f t="shared" si="56"/>
        <v>7500</v>
      </c>
      <c r="D141" s="29">
        <f t="shared" si="56"/>
        <v>12500</v>
      </c>
      <c r="E141" s="29">
        <f t="shared" si="56"/>
        <v>17500</v>
      </c>
      <c r="F141" s="29">
        <f t="shared" si="56"/>
        <v>22500</v>
      </c>
      <c r="G141" s="29">
        <f t="shared" si="56"/>
        <v>27500</v>
      </c>
      <c r="H141" s="29">
        <f t="shared" si="56"/>
        <v>32500</v>
      </c>
      <c r="I141" s="29">
        <f t="shared" si="56"/>
        <v>37500</v>
      </c>
      <c r="J141" s="29">
        <f t="shared" si="56"/>
        <v>42500</v>
      </c>
      <c r="K141" s="29">
        <f t="shared" si="56"/>
        <v>47500</v>
      </c>
      <c r="L141" s="29">
        <f t="shared" si="56"/>
        <v>52500</v>
      </c>
      <c r="M141" s="29">
        <f t="shared" si="56"/>
        <v>57500</v>
      </c>
      <c r="N141" s="29">
        <f t="shared" si="56"/>
        <v>62500</v>
      </c>
      <c r="O141" s="29">
        <f t="shared" si="56"/>
        <v>67500</v>
      </c>
      <c r="P141" s="29">
        <f t="shared" si="56"/>
        <v>72500</v>
      </c>
      <c r="Q141" s="29">
        <f t="shared" si="56"/>
        <v>77500</v>
      </c>
      <c r="R141" s="29">
        <f t="shared" si="56"/>
        <v>82500</v>
      </c>
      <c r="S141" s="29">
        <f t="shared" si="56"/>
        <v>87500</v>
      </c>
      <c r="T141" s="29">
        <f t="shared" si="56"/>
        <v>92500</v>
      </c>
      <c r="U141" s="29">
        <f t="shared" si="56"/>
        <v>97500</v>
      </c>
      <c r="V141" s="29">
        <f t="shared" si="56"/>
        <v>102500</v>
      </c>
      <c r="W141" s="29">
        <f t="shared" si="56"/>
        <v>107500</v>
      </c>
      <c r="X141" s="29">
        <f t="shared" si="56"/>
        <v>112500</v>
      </c>
      <c r="Y141" s="29">
        <f t="shared" si="56"/>
        <v>117500</v>
      </c>
      <c r="Z141" s="29">
        <f t="shared" si="56"/>
        <v>122500</v>
      </c>
      <c r="AA141" s="29">
        <f t="shared" si="56"/>
        <v>127500</v>
      </c>
      <c r="AB141" s="29">
        <f t="shared" si="56"/>
        <v>132500</v>
      </c>
      <c r="AC141" s="29">
        <f t="shared" si="56"/>
        <v>137500</v>
      </c>
      <c r="AD141" s="29">
        <f t="shared" si="56"/>
        <v>142500</v>
      </c>
      <c r="AE141" s="29">
        <f t="shared" si="56"/>
        <v>147500</v>
      </c>
      <c r="AF141" s="29">
        <f t="shared" si="56"/>
        <v>200000</v>
      </c>
    </row>
    <row r="142" spans="1:32" x14ac:dyDescent="0.2">
      <c r="A142" s="29">
        <f>A129</f>
        <v>22.5</v>
      </c>
      <c r="B142">
        <f>IF(AND(B5&lt;=$B$140,B5&gt;=$C$140),Heat_map!B5,0)</f>
        <v>0</v>
      </c>
      <c r="C142">
        <f>IF(AND(C5&lt;=$B$140,C5&gt;=$C$140),Heat_map!C5,0)</f>
        <v>0</v>
      </c>
      <c r="D142">
        <f>IF(AND(D5&lt;=$B$140,D5&gt;=$C$140),Heat_map!D5,0)</f>
        <v>0</v>
      </c>
      <c r="E142">
        <f>IF(AND(E5&lt;=$B$140,E5&gt;=$C$140),Heat_map!E5,0)</f>
        <v>0</v>
      </c>
      <c r="F142">
        <f>IF(AND(F5&lt;=$B$140,F5&gt;=$C$140),Heat_map!F5,0)</f>
        <v>219</v>
      </c>
      <c r="G142">
        <f>IF(AND(G5&lt;=$B$140,G5&gt;=$C$140),Heat_map!G5,0)</f>
        <v>381</v>
      </c>
      <c r="H142">
        <f>IF(AND(H5&lt;=$B$140,H5&gt;=$C$140),Heat_map!H5,0)</f>
        <v>0</v>
      </c>
      <c r="I142">
        <f>IF(AND(I5&lt;=$B$140,I5&gt;=$C$140),Heat_map!I5,0)</f>
        <v>0</v>
      </c>
      <c r="J142">
        <f>IF(AND(J5&lt;=$B$140,J5&gt;=$C$140),Heat_map!J5,0)</f>
        <v>0</v>
      </c>
      <c r="K142">
        <f>IF(AND(K5&lt;=$B$140,K5&gt;=$C$140),Heat_map!K5,0)</f>
        <v>0</v>
      </c>
      <c r="L142">
        <f>IF(AND(L5&lt;=$B$140,L5&gt;=$C$140),Heat_map!L5,0)</f>
        <v>0</v>
      </c>
      <c r="M142">
        <f>IF(AND(M5&lt;=$B$140,M5&gt;=$C$140),Heat_map!M5,0)</f>
        <v>0</v>
      </c>
      <c r="N142">
        <f>IF(AND(N5&lt;=$B$140,N5&gt;=$C$140),Heat_map!N5,0)</f>
        <v>0</v>
      </c>
      <c r="O142">
        <f>IF(AND(O5&lt;=$B$140,O5&gt;=$C$140),Heat_map!O5,0)</f>
        <v>0</v>
      </c>
      <c r="P142">
        <f>IF(AND(P5&lt;=$B$140,P5&gt;=$C$140),Heat_map!P5,0)</f>
        <v>0</v>
      </c>
      <c r="Q142">
        <f>IF(AND(Q5&lt;=$B$140,Q5&gt;=$C$140),Heat_map!Q5,0)</f>
        <v>0</v>
      </c>
      <c r="R142">
        <f>IF(AND(R5&lt;=$B$140,R5&gt;=$C$140),Heat_map!R5,0)</f>
        <v>0</v>
      </c>
      <c r="S142">
        <f>IF(AND(S5&lt;=$B$140,S5&gt;=$C$140),Heat_map!S5,0)</f>
        <v>0</v>
      </c>
      <c r="T142">
        <f>IF(AND(T5&lt;=$B$140,T5&gt;=$C$140),Heat_map!T5,0)</f>
        <v>0</v>
      </c>
      <c r="U142">
        <f>IF(AND(U5&lt;=$B$140,U5&gt;=$C$140),Heat_map!U5,0)</f>
        <v>0</v>
      </c>
      <c r="V142">
        <f>IF(AND(V5&lt;=$B$140,V5&gt;=$C$140),Heat_map!V5,0)</f>
        <v>0</v>
      </c>
      <c r="W142">
        <f>IF(AND(W5&lt;=$B$140,W5&gt;=$C$140),Heat_map!W5,0)</f>
        <v>0</v>
      </c>
      <c r="X142">
        <f>IF(AND(X5&lt;=$B$140,X5&gt;=$C$140),Heat_map!X5,0)</f>
        <v>0</v>
      </c>
      <c r="Y142">
        <f>IF(AND(Y5&lt;=$B$140,Y5&gt;=$C$140),Heat_map!Y5,0)</f>
        <v>0</v>
      </c>
      <c r="Z142">
        <f>IF(AND(Z5&lt;=$B$140,Z5&gt;=$C$140),Heat_map!Z5,0)</f>
        <v>0</v>
      </c>
      <c r="AA142">
        <f>IF(AND(AA5&lt;=$B$140,AA5&gt;=$C$140),Heat_map!AA5,0)</f>
        <v>0</v>
      </c>
      <c r="AB142">
        <f>IF(AND(AB5&lt;=$B$140,AB5&gt;=$C$140),Heat_map!AB5,0)</f>
        <v>0</v>
      </c>
      <c r="AC142">
        <f>IF(AND(AC5&lt;=$B$140,AC5&gt;=$C$140),Heat_map!AC5,0)</f>
        <v>0</v>
      </c>
      <c r="AD142">
        <f>IF(AND(AD5&lt;=$B$140,AD5&gt;=$C$140),Heat_map!AD5,0)</f>
        <v>0</v>
      </c>
      <c r="AE142">
        <f>IF(AND(AE5&lt;=$B$140,AE5&gt;=$C$140),Heat_map!AE5,0)</f>
        <v>0</v>
      </c>
      <c r="AF142">
        <f>IF(AND(AF5&lt;=$B$140,AF5&gt;=$C$140),Heat_map!AF5,0)</f>
        <v>0</v>
      </c>
    </row>
    <row r="143" spans="1:32" x14ac:dyDescent="0.2">
      <c r="A143" s="29">
        <f t="shared" ref="A143:A151" si="57">A130</f>
        <v>27.5</v>
      </c>
      <c r="B143">
        <f>IF(AND(B6&lt;=$B$140,B6&gt;=$C$140),Heat_map!B6,0)</f>
        <v>0</v>
      </c>
      <c r="C143">
        <f>IF(AND(C6&lt;=$B$140,C6&gt;=$C$140),Heat_map!C6,0)</f>
        <v>0</v>
      </c>
      <c r="D143">
        <f>IF(AND(D6&lt;=$B$140,D6&gt;=$C$140),Heat_map!D6,0)</f>
        <v>0</v>
      </c>
      <c r="E143">
        <f>IF(AND(E6&lt;=$B$140,E6&gt;=$C$140),Heat_map!E6,0)</f>
        <v>0</v>
      </c>
      <c r="F143">
        <f>IF(AND(F6&lt;=$B$140,F6&gt;=$C$140),Heat_map!F6,0)</f>
        <v>0</v>
      </c>
      <c r="G143">
        <f>IF(AND(G6&lt;=$B$140,G6&gt;=$C$140),Heat_map!G6,0)</f>
        <v>1209</v>
      </c>
      <c r="H143">
        <f>IF(AND(H6&lt;=$B$140,H6&gt;=$C$140),Heat_map!H6,0)</f>
        <v>3588</v>
      </c>
      <c r="I143">
        <f>IF(AND(I6&lt;=$B$140,I6&gt;=$C$140),Heat_map!I6,0)</f>
        <v>0</v>
      </c>
      <c r="J143">
        <f>IF(AND(J6&lt;=$B$140,J6&gt;=$C$140),Heat_map!J6,0)</f>
        <v>0</v>
      </c>
      <c r="K143">
        <f>IF(AND(K6&lt;=$B$140,K6&gt;=$C$140),Heat_map!K6,0)</f>
        <v>0</v>
      </c>
      <c r="L143">
        <f>IF(AND(L6&lt;=$B$140,L6&gt;=$C$140),Heat_map!L6,0)</f>
        <v>0</v>
      </c>
      <c r="M143">
        <f>IF(AND(M6&lt;=$B$140,M6&gt;=$C$140),Heat_map!M6,0)</f>
        <v>0</v>
      </c>
      <c r="N143">
        <f>IF(AND(N6&lt;=$B$140,N6&gt;=$C$140),Heat_map!N6,0)</f>
        <v>0</v>
      </c>
      <c r="O143">
        <f>IF(AND(O6&lt;=$B$140,O6&gt;=$C$140),Heat_map!O6,0)</f>
        <v>0</v>
      </c>
      <c r="P143">
        <f>IF(AND(P6&lt;=$B$140,P6&gt;=$C$140),Heat_map!P6,0)</f>
        <v>0</v>
      </c>
      <c r="Q143">
        <f>IF(AND(Q6&lt;=$B$140,Q6&gt;=$C$140),Heat_map!Q6,0)</f>
        <v>7</v>
      </c>
      <c r="R143">
        <f>IF(AND(R6&lt;=$B$140,R6&gt;=$C$140),Heat_map!R6,0)</f>
        <v>0</v>
      </c>
      <c r="S143">
        <f>IF(AND(S6&lt;=$B$140,S6&gt;=$C$140),Heat_map!S6,0)</f>
        <v>0</v>
      </c>
      <c r="T143">
        <f>IF(AND(T6&lt;=$B$140,T6&gt;=$C$140),Heat_map!T6,0)</f>
        <v>0</v>
      </c>
      <c r="U143">
        <f>IF(AND(U6&lt;=$B$140,U6&gt;=$C$140),Heat_map!U6,0)</f>
        <v>0</v>
      </c>
      <c r="V143">
        <f>IF(AND(V6&lt;=$B$140,V6&gt;=$C$140),Heat_map!V6,0)</f>
        <v>0</v>
      </c>
      <c r="W143">
        <f>IF(AND(W6&lt;=$B$140,W6&gt;=$C$140),Heat_map!W6,0)</f>
        <v>0</v>
      </c>
      <c r="X143">
        <f>IF(AND(X6&lt;=$B$140,X6&gt;=$C$140),Heat_map!X6,0)</f>
        <v>0</v>
      </c>
      <c r="Y143">
        <f>IF(AND(Y6&lt;=$B$140,Y6&gt;=$C$140),Heat_map!Y6,0)</f>
        <v>0</v>
      </c>
      <c r="Z143">
        <f>IF(AND(Z6&lt;=$B$140,Z6&gt;=$C$140),Heat_map!Z6,0)</f>
        <v>0</v>
      </c>
      <c r="AA143">
        <f>IF(AND(AA6&lt;=$B$140,AA6&gt;=$C$140),Heat_map!AA6,0)</f>
        <v>0</v>
      </c>
      <c r="AB143">
        <f>IF(AND(AB6&lt;=$B$140,AB6&gt;=$C$140),Heat_map!AB6,0)</f>
        <v>0</v>
      </c>
      <c r="AC143">
        <f>IF(AND(AC6&lt;=$B$140,AC6&gt;=$C$140),Heat_map!AC6,0)</f>
        <v>0</v>
      </c>
      <c r="AD143">
        <f>IF(AND(AD6&lt;=$B$140,AD6&gt;=$C$140),Heat_map!AD6,0)</f>
        <v>0</v>
      </c>
      <c r="AE143">
        <f>IF(AND(AE6&lt;=$B$140,AE6&gt;=$C$140),Heat_map!AE6,0)</f>
        <v>0</v>
      </c>
      <c r="AF143">
        <f>IF(AND(AF6&lt;=$B$140,AF6&gt;=$C$140),Heat_map!AF6,0)</f>
        <v>0</v>
      </c>
    </row>
    <row r="144" spans="1:32" x14ac:dyDescent="0.2">
      <c r="A144" s="29">
        <f t="shared" si="57"/>
        <v>32.5</v>
      </c>
      <c r="B144">
        <f>IF(AND(B7&lt;=$B$140,B7&gt;=$C$140),Heat_map!B7,0)</f>
        <v>0</v>
      </c>
      <c r="C144">
        <f>IF(AND(C7&lt;=$B$140,C7&gt;=$C$140),Heat_map!C7,0)</f>
        <v>0</v>
      </c>
      <c r="D144">
        <f>IF(AND(D7&lt;=$B$140,D7&gt;=$C$140),Heat_map!D7,0)</f>
        <v>0</v>
      </c>
      <c r="E144">
        <f>IF(AND(E7&lt;=$B$140,E7&gt;=$C$140),Heat_map!E7,0)</f>
        <v>0</v>
      </c>
      <c r="F144">
        <f>IF(AND(F7&lt;=$B$140,F7&gt;=$C$140),Heat_map!F7,0)</f>
        <v>0</v>
      </c>
      <c r="G144">
        <f>IF(AND(G7&lt;=$B$140,G7&gt;=$C$140),Heat_map!G7,0)</f>
        <v>0</v>
      </c>
      <c r="H144">
        <f>IF(AND(H7&lt;=$B$140,H7&gt;=$C$140),Heat_map!H7,0)</f>
        <v>5863</v>
      </c>
      <c r="I144">
        <f>IF(AND(I7&lt;=$B$140,I7&gt;=$C$140),Heat_map!I7,0)</f>
        <v>0</v>
      </c>
      <c r="J144">
        <f>IF(AND(J7&lt;=$B$140,J7&gt;=$C$140),Heat_map!J7,0)</f>
        <v>0</v>
      </c>
      <c r="K144">
        <f>IF(AND(K7&lt;=$B$140,K7&gt;=$C$140),Heat_map!K7,0)</f>
        <v>0</v>
      </c>
      <c r="L144">
        <f>IF(AND(L7&lt;=$B$140,L7&gt;=$C$140),Heat_map!L7,0)</f>
        <v>0</v>
      </c>
      <c r="M144">
        <f>IF(AND(M7&lt;=$B$140,M7&gt;=$C$140),Heat_map!M7,0)</f>
        <v>0</v>
      </c>
      <c r="N144">
        <f>IF(AND(N7&lt;=$B$140,N7&gt;=$C$140),Heat_map!N7,0)</f>
        <v>0</v>
      </c>
      <c r="O144">
        <f>IF(AND(O7&lt;=$B$140,O7&gt;=$C$140),Heat_map!O7,0)</f>
        <v>0</v>
      </c>
      <c r="P144">
        <f>IF(AND(P7&lt;=$B$140,P7&gt;=$C$140),Heat_map!P7,0)</f>
        <v>0</v>
      </c>
      <c r="Q144">
        <f>IF(AND(Q7&lt;=$B$140,Q7&gt;=$C$140),Heat_map!Q7,0)</f>
        <v>23</v>
      </c>
      <c r="R144">
        <f>IF(AND(R7&lt;=$B$140,R7&gt;=$C$140),Heat_map!R7,0)</f>
        <v>19</v>
      </c>
      <c r="S144">
        <f>IF(AND(S7&lt;=$B$140,S7&gt;=$C$140),Heat_map!S7,0)</f>
        <v>8</v>
      </c>
      <c r="T144">
        <f>IF(AND(T7&lt;=$B$140,T7&gt;=$C$140),Heat_map!T7,0)</f>
        <v>17</v>
      </c>
      <c r="U144">
        <f>IF(AND(U7&lt;=$B$140,U7&gt;=$C$140),Heat_map!U7,0)</f>
        <v>0</v>
      </c>
      <c r="V144">
        <f>IF(AND(V7&lt;=$B$140,V7&gt;=$C$140),Heat_map!V7,0)</f>
        <v>0</v>
      </c>
      <c r="W144">
        <f>IF(AND(W7&lt;=$B$140,W7&gt;=$C$140),Heat_map!W7,0)</f>
        <v>0</v>
      </c>
      <c r="X144">
        <f>IF(AND(X7&lt;=$B$140,X7&gt;=$C$140),Heat_map!X7,0)</f>
        <v>0</v>
      </c>
      <c r="Y144">
        <f>IF(AND(Y7&lt;=$B$140,Y7&gt;=$C$140),Heat_map!Y7,0)</f>
        <v>0</v>
      </c>
      <c r="Z144">
        <f>IF(AND(Z7&lt;=$B$140,Z7&gt;=$C$140),Heat_map!Z7,0)</f>
        <v>0</v>
      </c>
      <c r="AA144">
        <f>IF(AND(AA7&lt;=$B$140,AA7&gt;=$C$140),Heat_map!AA7,0)</f>
        <v>0</v>
      </c>
      <c r="AB144">
        <f>IF(AND(AB7&lt;=$B$140,AB7&gt;=$C$140),Heat_map!AB7,0)</f>
        <v>0</v>
      </c>
      <c r="AC144">
        <f>IF(AND(AC7&lt;=$B$140,AC7&gt;=$C$140),Heat_map!AC7,0)</f>
        <v>0</v>
      </c>
      <c r="AD144">
        <f>IF(AND(AD7&lt;=$B$140,AD7&gt;=$C$140),Heat_map!AD7,0)</f>
        <v>0</v>
      </c>
      <c r="AE144">
        <f>IF(AND(AE7&lt;=$B$140,AE7&gt;=$C$140),Heat_map!AE7,0)</f>
        <v>0</v>
      </c>
      <c r="AF144">
        <f>IF(AND(AF7&lt;=$B$140,AF7&gt;=$C$140),Heat_map!AF7,0)</f>
        <v>0</v>
      </c>
    </row>
    <row r="145" spans="1:32" x14ac:dyDescent="0.2">
      <c r="A145" s="29">
        <f t="shared" si="57"/>
        <v>37.5</v>
      </c>
      <c r="B145">
        <f>IF(AND(B8&lt;=$B$140,B8&gt;=$C$140),Heat_map!B8,0)</f>
        <v>0</v>
      </c>
      <c r="C145">
        <f>IF(AND(C8&lt;=$B$140,C8&gt;=$C$140),Heat_map!C8,0)</f>
        <v>0</v>
      </c>
      <c r="D145">
        <f>IF(AND(D8&lt;=$B$140,D8&gt;=$C$140),Heat_map!D8,0)</f>
        <v>0</v>
      </c>
      <c r="E145">
        <f>IF(AND(E8&lt;=$B$140,E8&gt;=$C$140),Heat_map!E8,0)</f>
        <v>0</v>
      </c>
      <c r="F145">
        <f>IF(AND(F8&lt;=$B$140,F8&gt;=$C$140),Heat_map!F8,0)</f>
        <v>0</v>
      </c>
      <c r="G145">
        <f>IF(AND(G8&lt;=$B$140,G8&gt;=$C$140),Heat_map!G8,0)</f>
        <v>0</v>
      </c>
      <c r="H145">
        <f>IF(AND(H8&lt;=$B$140,H8&gt;=$C$140),Heat_map!H8,0)</f>
        <v>0</v>
      </c>
      <c r="I145">
        <f>IF(AND(I8&lt;=$B$140,I8&gt;=$C$140),Heat_map!I8,0)</f>
        <v>4804</v>
      </c>
      <c r="J145">
        <f>IF(AND(J8&lt;=$B$140,J8&gt;=$C$140),Heat_map!J8,0)</f>
        <v>0</v>
      </c>
      <c r="K145">
        <f>IF(AND(K8&lt;=$B$140,K8&gt;=$C$140),Heat_map!K8,0)</f>
        <v>0</v>
      </c>
      <c r="L145">
        <f>IF(AND(L8&lt;=$B$140,L8&gt;=$C$140),Heat_map!L8,0)</f>
        <v>0</v>
      </c>
      <c r="M145">
        <f>IF(AND(M8&lt;=$B$140,M8&gt;=$C$140),Heat_map!M8,0)</f>
        <v>0</v>
      </c>
      <c r="N145">
        <f>IF(AND(N8&lt;=$B$140,N8&gt;=$C$140),Heat_map!N8,0)</f>
        <v>0</v>
      </c>
      <c r="O145">
        <f>IF(AND(O8&lt;=$B$140,O8&gt;=$C$140),Heat_map!O8,0)</f>
        <v>0</v>
      </c>
      <c r="P145">
        <f>IF(AND(P8&lt;=$B$140,P8&gt;=$C$140),Heat_map!P8,0)</f>
        <v>233</v>
      </c>
      <c r="Q145">
        <f>IF(AND(Q8&lt;=$B$140,Q8&gt;=$C$140),Heat_map!Q8,0)</f>
        <v>122</v>
      </c>
      <c r="R145">
        <f>IF(AND(R8&lt;=$B$140,R8&gt;=$C$140),Heat_map!R8,0)</f>
        <v>91</v>
      </c>
      <c r="S145">
        <f>IF(AND(S8&lt;=$B$140,S8&gt;=$C$140),Heat_map!S8,0)</f>
        <v>47</v>
      </c>
      <c r="T145">
        <f>IF(AND(T8&lt;=$B$140,T8&gt;=$C$140),Heat_map!T8,0)</f>
        <v>56</v>
      </c>
      <c r="U145">
        <f>IF(AND(U8&lt;=$B$140,U8&gt;=$C$140),Heat_map!U8,0)</f>
        <v>0</v>
      </c>
      <c r="V145">
        <f>IF(AND(V8&lt;=$B$140,V8&gt;=$C$140),Heat_map!V8,0)</f>
        <v>0</v>
      </c>
      <c r="W145">
        <f>IF(AND(W8&lt;=$B$140,W8&gt;=$C$140),Heat_map!W8,0)</f>
        <v>0</v>
      </c>
      <c r="X145">
        <f>IF(AND(X8&lt;=$B$140,X8&gt;=$C$140),Heat_map!X8,0)</f>
        <v>0</v>
      </c>
      <c r="Y145">
        <f>IF(AND(Y8&lt;=$B$140,Y8&gt;=$C$140),Heat_map!Y8,0)</f>
        <v>0</v>
      </c>
      <c r="Z145">
        <f>IF(AND(Z8&lt;=$B$140,Z8&gt;=$C$140),Heat_map!Z8,0)</f>
        <v>0</v>
      </c>
      <c r="AA145">
        <f>IF(AND(AA8&lt;=$B$140,AA8&gt;=$C$140),Heat_map!AA8,0)</f>
        <v>0</v>
      </c>
      <c r="AB145">
        <f>IF(AND(AB8&lt;=$B$140,AB8&gt;=$C$140),Heat_map!AB8,0)</f>
        <v>0</v>
      </c>
      <c r="AC145">
        <f>IF(AND(AC8&lt;=$B$140,AC8&gt;=$C$140),Heat_map!AC8,0)</f>
        <v>0</v>
      </c>
      <c r="AD145">
        <f>IF(AND(AD8&lt;=$B$140,AD8&gt;=$C$140),Heat_map!AD8,0)</f>
        <v>0</v>
      </c>
      <c r="AE145">
        <f>IF(AND(AE8&lt;=$B$140,AE8&gt;=$C$140),Heat_map!AE8,0)</f>
        <v>0</v>
      </c>
      <c r="AF145">
        <f>IF(AND(AF8&lt;=$B$140,AF8&gt;=$C$140),Heat_map!AF8,0)</f>
        <v>0</v>
      </c>
    </row>
    <row r="146" spans="1:32" x14ac:dyDescent="0.2">
      <c r="A146" s="29">
        <f t="shared" si="57"/>
        <v>42.5</v>
      </c>
      <c r="B146">
        <f>IF(AND(B9&lt;=$B$140,B9&gt;=$C$140),Heat_map!B9,0)</f>
        <v>0</v>
      </c>
      <c r="C146">
        <f>IF(AND(C9&lt;=$B$140,C9&gt;=$C$140),Heat_map!C9,0)</f>
        <v>0</v>
      </c>
      <c r="D146">
        <f>IF(AND(D9&lt;=$B$140,D9&gt;=$C$140),Heat_map!D9,0)</f>
        <v>0</v>
      </c>
      <c r="E146">
        <f>IF(AND(E9&lt;=$B$140,E9&gt;=$C$140),Heat_map!E9,0)</f>
        <v>0</v>
      </c>
      <c r="F146">
        <f>IF(AND(F9&lt;=$B$140,F9&gt;=$C$140),Heat_map!F9,0)</f>
        <v>0</v>
      </c>
      <c r="G146">
        <f>IF(AND(G9&lt;=$B$140,G9&gt;=$C$140),Heat_map!G9,0)</f>
        <v>0</v>
      </c>
      <c r="H146">
        <f>IF(AND(H9&lt;=$B$140,H9&gt;=$C$140),Heat_map!H9,0)</f>
        <v>0</v>
      </c>
      <c r="I146">
        <f>IF(AND(I9&lt;=$B$140,I9&gt;=$C$140),Heat_map!I9,0)</f>
        <v>0</v>
      </c>
      <c r="J146">
        <f>IF(AND(J9&lt;=$B$140,J9&gt;=$C$140),Heat_map!J9,0)</f>
        <v>5017</v>
      </c>
      <c r="K146">
        <f>IF(AND(K9&lt;=$B$140,K9&gt;=$C$140),Heat_map!K9,0)</f>
        <v>0</v>
      </c>
      <c r="L146">
        <f>IF(AND(L9&lt;=$B$140,L9&gt;=$C$140),Heat_map!L9,0)</f>
        <v>0</v>
      </c>
      <c r="M146">
        <f>IF(AND(M9&lt;=$B$140,M9&gt;=$C$140),Heat_map!M9,0)</f>
        <v>0</v>
      </c>
      <c r="N146">
        <f>IF(AND(N9&lt;=$B$140,N9&gt;=$C$140),Heat_map!N9,0)</f>
        <v>0</v>
      </c>
      <c r="O146">
        <f>IF(AND(O9&lt;=$B$140,O9&gt;=$C$140),Heat_map!O9,0)</f>
        <v>802</v>
      </c>
      <c r="P146">
        <f>IF(AND(P9&lt;=$B$140,P9&gt;=$C$140),Heat_map!P9,0)</f>
        <v>581</v>
      </c>
      <c r="Q146">
        <f>IF(AND(Q9&lt;=$B$140,Q9&gt;=$C$140),Heat_map!Q9,0)</f>
        <v>294</v>
      </c>
      <c r="R146">
        <f>IF(AND(R9&lt;=$B$140,R9&gt;=$C$140),Heat_map!R9,0)</f>
        <v>266</v>
      </c>
      <c r="S146">
        <f>IF(AND(S9&lt;=$B$140,S9&gt;=$C$140),Heat_map!S9,0)</f>
        <v>181</v>
      </c>
      <c r="T146">
        <f>IF(AND(T9&lt;=$B$140,T9&gt;=$C$140),Heat_map!T9,0)</f>
        <v>0</v>
      </c>
      <c r="U146">
        <f>IF(AND(U9&lt;=$B$140,U9&gt;=$C$140),Heat_map!U9,0)</f>
        <v>0</v>
      </c>
      <c r="V146">
        <f>IF(AND(V9&lt;=$B$140,V9&gt;=$C$140),Heat_map!V9,0)</f>
        <v>0</v>
      </c>
      <c r="W146">
        <f>IF(AND(W9&lt;=$B$140,W9&gt;=$C$140),Heat_map!W9,0)</f>
        <v>0</v>
      </c>
      <c r="X146">
        <f>IF(AND(X9&lt;=$B$140,X9&gt;=$C$140),Heat_map!X9,0)</f>
        <v>0</v>
      </c>
      <c r="Y146">
        <f>IF(AND(Y9&lt;=$B$140,Y9&gt;=$C$140),Heat_map!Y9,0)</f>
        <v>0</v>
      </c>
      <c r="Z146">
        <f>IF(AND(Z9&lt;=$B$140,Z9&gt;=$C$140),Heat_map!Z9,0)</f>
        <v>0</v>
      </c>
      <c r="AA146">
        <f>IF(AND(AA9&lt;=$B$140,AA9&gt;=$C$140),Heat_map!AA9,0)</f>
        <v>0</v>
      </c>
      <c r="AB146">
        <f>IF(AND(AB9&lt;=$B$140,AB9&gt;=$C$140),Heat_map!AB9,0)</f>
        <v>0</v>
      </c>
      <c r="AC146">
        <f>IF(AND(AC9&lt;=$B$140,AC9&gt;=$C$140),Heat_map!AC9,0)</f>
        <v>0</v>
      </c>
      <c r="AD146">
        <f>IF(AND(AD9&lt;=$B$140,AD9&gt;=$C$140),Heat_map!AD9,0)</f>
        <v>0</v>
      </c>
      <c r="AE146">
        <f>IF(AND(AE9&lt;=$B$140,AE9&gt;=$C$140),Heat_map!AE9,0)</f>
        <v>0</v>
      </c>
      <c r="AF146">
        <f>IF(AND(AF9&lt;=$B$140,AF9&gt;=$C$140),Heat_map!AF9,0)</f>
        <v>0</v>
      </c>
    </row>
    <row r="147" spans="1:32" x14ac:dyDescent="0.2">
      <c r="A147" s="29">
        <f t="shared" si="57"/>
        <v>47.5</v>
      </c>
      <c r="B147">
        <f>IF(AND(B10&lt;=$B$140,B10&gt;=$C$140),Heat_map!B10,0)</f>
        <v>0</v>
      </c>
      <c r="C147">
        <f>IF(AND(C10&lt;=$B$140,C10&gt;=$C$140),Heat_map!C10,0)</f>
        <v>0</v>
      </c>
      <c r="D147">
        <f>IF(AND(D10&lt;=$B$140,D10&gt;=$C$140),Heat_map!D10,0)</f>
        <v>0</v>
      </c>
      <c r="E147">
        <f>IF(AND(E10&lt;=$B$140,E10&gt;=$C$140),Heat_map!E10,0)</f>
        <v>0</v>
      </c>
      <c r="F147">
        <f>IF(AND(F10&lt;=$B$140,F10&gt;=$C$140),Heat_map!F10,0)</f>
        <v>0</v>
      </c>
      <c r="G147">
        <f>IF(AND(G10&lt;=$B$140,G10&gt;=$C$140),Heat_map!G10,0)</f>
        <v>0</v>
      </c>
      <c r="H147">
        <f>IF(AND(H10&lt;=$B$140,H10&gt;=$C$140),Heat_map!H10,0)</f>
        <v>0</v>
      </c>
      <c r="I147">
        <f>IF(AND(I10&lt;=$B$140,I10&gt;=$C$140),Heat_map!I10,0)</f>
        <v>0</v>
      </c>
      <c r="J147">
        <f>IF(AND(J10&lt;=$B$140,J10&gt;=$C$140),Heat_map!J10,0)</f>
        <v>0</v>
      </c>
      <c r="K147">
        <f>IF(AND(K10&lt;=$B$140,K10&gt;=$C$140),Heat_map!K10,0)</f>
        <v>3405</v>
      </c>
      <c r="L147">
        <f>IF(AND(L10&lt;=$B$140,L10&gt;=$C$140),Heat_map!L10,0)</f>
        <v>0</v>
      </c>
      <c r="M147">
        <f>IF(AND(M10&lt;=$B$140,M10&gt;=$C$140),Heat_map!M10,0)</f>
        <v>0</v>
      </c>
      <c r="N147">
        <f>IF(AND(N10&lt;=$B$140,N10&gt;=$C$140),Heat_map!N10,0)</f>
        <v>2111</v>
      </c>
      <c r="O147">
        <f>IF(AND(O10&lt;=$B$140,O10&gt;=$C$140),Heat_map!O10,0)</f>
        <v>1047</v>
      </c>
      <c r="P147">
        <f>IF(AND(P10&lt;=$B$140,P10&gt;=$C$140),Heat_map!P10,0)</f>
        <v>850</v>
      </c>
      <c r="Q147">
        <f>IF(AND(Q10&lt;=$B$140,Q10&gt;=$C$140),Heat_map!Q10,0)</f>
        <v>510</v>
      </c>
      <c r="R147">
        <f>IF(AND(R10&lt;=$B$140,R10&gt;=$C$140),Heat_map!R10,0)</f>
        <v>352</v>
      </c>
      <c r="S147">
        <f>IF(AND(S10&lt;=$B$140,S10&gt;=$C$140),Heat_map!S10,0)</f>
        <v>0</v>
      </c>
      <c r="T147">
        <f>IF(AND(T10&lt;=$B$140,T10&gt;=$C$140),Heat_map!T10,0)</f>
        <v>0</v>
      </c>
      <c r="U147">
        <f>IF(AND(U10&lt;=$B$140,U10&gt;=$C$140),Heat_map!U10,0)</f>
        <v>0</v>
      </c>
      <c r="V147">
        <f>IF(AND(V10&lt;=$B$140,V10&gt;=$C$140),Heat_map!V10,0)</f>
        <v>0</v>
      </c>
      <c r="W147">
        <f>IF(AND(W10&lt;=$B$140,W10&gt;=$C$140),Heat_map!W10,0)</f>
        <v>0</v>
      </c>
      <c r="X147">
        <f>IF(AND(X10&lt;=$B$140,X10&gt;=$C$140),Heat_map!X10,0)</f>
        <v>0</v>
      </c>
      <c r="Y147">
        <f>IF(AND(Y10&lt;=$B$140,Y10&gt;=$C$140),Heat_map!Y10,0)</f>
        <v>0</v>
      </c>
      <c r="Z147">
        <f>IF(AND(Z10&lt;=$B$140,Z10&gt;=$C$140),Heat_map!Z10,0)</f>
        <v>0</v>
      </c>
      <c r="AA147">
        <f>IF(AND(AA10&lt;=$B$140,AA10&gt;=$C$140),Heat_map!AA10,0)</f>
        <v>0</v>
      </c>
      <c r="AB147">
        <f>IF(AND(AB10&lt;=$B$140,AB10&gt;=$C$140),Heat_map!AB10,0)</f>
        <v>0</v>
      </c>
      <c r="AC147">
        <f>IF(AND(AC10&lt;=$B$140,AC10&gt;=$C$140),Heat_map!AC10,0)</f>
        <v>0</v>
      </c>
      <c r="AD147">
        <f>IF(AND(AD10&lt;=$B$140,AD10&gt;=$C$140),Heat_map!AD10,0)</f>
        <v>0</v>
      </c>
      <c r="AE147">
        <f>IF(AND(AE10&lt;=$B$140,AE10&gt;=$C$140),Heat_map!AE10,0)</f>
        <v>0</v>
      </c>
      <c r="AF147">
        <f>IF(AND(AF10&lt;=$B$140,AF10&gt;=$C$140),Heat_map!AF10,0)</f>
        <v>0</v>
      </c>
    </row>
    <row r="148" spans="1:32" x14ac:dyDescent="0.2">
      <c r="A148" s="29">
        <f t="shared" si="57"/>
        <v>52.5</v>
      </c>
      <c r="B148">
        <f>IF(AND(B11&lt;=$B$140,B11&gt;=$C$140),Heat_map!B11,0)</f>
        <v>0</v>
      </c>
      <c r="C148">
        <f>IF(AND(C11&lt;=$B$140,C11&gt;=$C$140),Heat_map!C11,0)</f>
        <v>0</v>
      </c>
      <c r="D148">
        <f>IF(AND(D11&lt;=$B$140,D11&gt;=$C$140),Heat_map!D11,0)</f>
        <v>0</v>
      </c>
      <c r="E148">
        <f>IF(AND(E11&lt;=$B$140,E11&gt;=$C$140),Heat_map!E11,0)</f>
        <v>0</v>
      </c>
      <c r="F148">
        <f>IF(AND(F11&lt;=$B$140,F11&gt;=$C$140),Heat_map!F11,0)</f>
        <v>0</v>
      </c>
      <c r="G148">
        <f>IF(AND(G11&lt;=$B$140,G11&gt;=$C$140),Heat_map!G11,0)</f>
        <v>0</v>
      </c>
      <c r="H148">
        <f>IF(AND(H11&lt;=$B$140,H11&gt;=$C$140),Heat_map!H11,0)</f>
        <v>0</v>
      </c>
      <c r="I148">
        <f>IF(AND(I11&lt;=$B$140,I11&gt;=$C$140),Heat_map!I11,0)</f>
        <v>0</v>
      </c>
      <c r="J148">
        <f>IF(AND(J11&lt;=$B$140,J11&gt;=$C$140),Heat_map!J11,0)</f>
        <v>0</v>
      </c>
      <c r="K148">
        <f>IF(AND(K11&lt;=$B$140,K11&gt;=$C$140),Heat_map!K11,0)</f>
        <v>0</v>
      </c>
      <c r="L148">
        <f>IF(AND(L11&lt;=$B$140,L11&gt;=$C$140),Heat_map!L11,0)</f>
        <v>2376</v>
      </c>
      <c r="M148">
        <f>IF(AND(M11&lt;=$B$140,M11&gt;=$C$140),Heat_map!M11,0)</f>
        <v>2328</v>
      </c>
      <c r="N148">
        <f>IF(AND(N11&lt;=$B$140,N11&gt;=$C$140),Heat_map!N11,0)</f>
        <v>2099</v>
      </c>
      <c r="O148">
        <f>IF(AND(O11&lt;=$B$140,O11&gt;=$C$140),Heat_map!O11,0)</f>
        <v>1038</v>
      </c>
      <c r="P148">
        <f>IF(AND(P11&lt;=$B$140,P11&gt;=$C$140),Heat_map!P11,0)</f>
        <v>956</v>
      </c>
      <c r="Q148">
        <f>IF(AND(Q11&lt;=$B$140,Q11&gt;=$C$140),Heat_map!Q11,0)</f>
        <v>0</v>
      </c>
      <c r="R148">
        <f>IF(AND(R11&lt;=$B$140,R11&gt;=$C$140),Heat_map!R11,0)</f>
        <v>0</v>
      </c>
      <c r="S148">
        <f>IF(AND(S11&lt;=$B$140,S11&gt;=$C$140),Heat_map!S11,0)</f>
        <v>0</v>
      </c>
      <c r="T148">
        <f>IF(AND(T11&lt;=$B$140,T11&gt;=$C$140),Heat_map!T11,0)</f>
        <v>0</v>
      </c>
      <c r="U148">
        <f>IF(AND(U11&lt;=$B$140,U11&gt;=$C$140),Heat_map!U11,0)</f>
        <v>0</v>
      </c>
      <c r="V148">
        <f>IF(AND(V11&lt;=$B$140,V11&gt;=$C$140),Heat_map!V11,0)</f>
        <v>0</v>
      </c>
      <c r="W148">
        <f>IF(AND(W11&lt;=$B$140,W11&gt;=$C$140),Heat_map!W11,0)</f>
        <v>0</v>
      </c>
      <c r="X148">
        <f>IF(AND(X11&lt;=$B$140,X11&gt;=$C$140),Heat_map!X11,0)</f>
        <v>0</v>
      </c>
      <c r="Y148">
        <f>IF(AND(Y11&lt;=$B$140,Y11&gt;=$C$140),Heat_map!Y11,0)</f>
        <v>0</v>
      </c>
      <c r="Z148">
        <f>IF(AND(Z11&lt;=$B$140,Z11&gt;=$C$140),Heat_map!Z11,0)</f>
        <v>0</v>
      </c>
      <c r="AA148">
        <f>IF(AND(AA11&lt;=$B$140,AA11&gt;=$C$140),Heat_map!AA11,0)</f>
        <v>0</v>
      </c>
      <c r="AB148">
        <f>IF(AND(AB11&lt;=$B$140,AB11&gt;=$C$140),Heat_map!AB11,0)</f>
        <v>0</v>
      </c>
      <c r="AC148">
        <f>IF(AND(AC11&lt;=$B$140,AC11&gt;=$C$140),Heat_map!AC11,0)</f>
        <v>0</v>
      </c>
      <c r="AD148">
        <f>IF(AND(AD11&lt;=$B$140,AD11&gt;=$C$140),Heat_map!AD11,0)</f>
        <v>0</v>
      </c>
      <c r="AE148">
        <f>IF(AND(AE11&lt;=$B$140,AE11&gt;=$C$140),Heat_map!AE11,0)</f>
        <v>0</v>
      </c>
      <c r="AF148">
        <f>IF(AND(AF11&lt;=$B$140,AF11&gt;=$C$140),Heat_map!AF11,0)</f>
        <v>0</v>
      </c>
    </row>
    <row r="149" spans="1:32" x14ac:dyDescent="0.2">
      <c r="A149" s="29">
        <f t="shared" si="57"/>
        <v>57.5</v>
      </c>
      <c r="B149">
        <f>IF(AND(B12&lt;=$B$140,B12&gt;=$C$140),Heat_map!B12,0)</f>
        <v>0</v>
      </c>
      <c r="C149">
        <f>IF(AND(C12&lt;=$B$140,C12&gt;=$C$140),Heat_map!C12,0)</f>
        <v>0</v>
      </c>
      <c r="D149">
        <f>IF(AND(D12&lt;=$B$140,D12&gt;=$C$140),Heat_map!D12,0)</f>
        <v>0</v>
      </c>
      <c r="E149">
        <f>IF(AND(E12&lt;=$B$140,E12&gt;=$C$140),Heat_map!E12,0)</f>
        <v>0</v>
      </c>
      <c r="F149">
        <f>IF(AND(F12&lt;=$B$140,F12&gt;=$C$140),Heat_map!F12,0)</f>
        <v>0</v>
      </c>
      <c r="G149">
        <f>IF(AND(G12&lt;=$B$140,G12&gt;=$C$140),Heat_map!G12,0)</f>
        <v>0</v>
      </c>
      <c r="H149">
        <f>IF(AND(H12&lt;=$B$140,H12&gt;=$C$140),Heat_map!H12,0)</f>
        <v>0</v>
      </c>
      <c r="I149">
        <f>IF(AND(I12&lt;=$B$140,I12&gt;=$C$140),Heat_map!I12,0)</f>
        <v>0</v>
      </c>
      <c r="J149">
        <f>IF(AND(J12&lt;=$B$140,J12&gt;=$C$140),Heat_map!J12,0)</f>
        <v>0</v>
      </c>
      <c r="K149">
        <f>IF(AND(K12&lt;=$B$140,K12&gt;=$C$140),Heat_map!K12,0)</f>
        <v>0</v>
      </c>
      <c r="L149">
        <f>IF(AND(L12&lt;=$B$140,L12&gt;=$C$140),Heat_map!L12,0)</f>
        <v>0</v>
      </c>
      <c r="M149">
        <f>IF(AND(M12&lt;=$B$140,M12&gt;=$C$140),Heat_map!M12,0)</f>
        <v>1916</v>
      </c>
      <c r="N149">
        <f>IF(AND(N12&lt;=$B$140,N12&gt;=$C$140),Heat_map!N12,0)</f>
        <v>0</v>
      </c>
      <c r="O149">
        <f>IF(AND(O12&lt;=$B$140,O12&gt;=$C$140),Heat_map!O12,0)</f>
        <v>0</v>
      </c>
      <c r="P149">
        <f>IF(AND(P12&lt;=$B$140,P12&gt;=$C$140),Heat_map!P12,0)</f>
        <v>0</v>
      </c>
      <c r="Q149">
        <f>IF(AND(Q12&lt;=$B$140,Q12&gt;=$C$140),Heat_map!Q12,0)</f>
        <v>0</v>
      </c>
      <c r="R149">
        <f>IF(AND(R12&lt;=$B$140,R12&gt;=$C$140),Heat_map!R12,0)</f>
        <v>0</v>
      </c>
      <c r="S149">
        <f>IF(AND(S12&lt;=$B$140,S12&gt;=$C$140),Heat_map!S12,0)</f>
        <v>0</v>
      </c>
      <c r="T149">
        <f>IF(AND(T12&lt;=$B$140,T12&gt;=$C$140),Heat_map!T12,0)</f>
        <v>0</v>
      </c>
      <c r="U149">
        <f>IF(AND(U12&lt;=$B$140,U12&gt;=$C$140),Heat_map!U12,0)</f>
        <v>0</v>
      </c>
      <c r="V149">
        <f>IF(AND(V12&lt;=$B$140,V12&gt;=$C$140),Heat_map!V12,0)</f>
        <v>0</v>
      </c>
      <c r="W149">
        <f>IF(AND(W12&lt;=$B$140,W12&gt;=$C$140),Heat_map!W12,0)</f>
        <v>0</v>
      </c>
      <c r="X149">
        <f>IF(AND(X12&lt;=$B$140,X12&gt;=$C$140),Heat_map!X12,0)</f>
        <v>0</v>
      </c>
      <c r="Y149">
        <f>IF(AND(Y12&lt;=$B$140,Y12&gt;=$C$140),Heat_map!Y12,0)</f>
        <v>0</v>
      </c>
      <c r="Z149">
        <f>IF(AND(Z12&lt;=$B$140,Z12&gt;=$C$140),Heat_map!Z12,0)</f>
        <v>0</v>
      </c>
      <c r="AA149">
        <f>IF(AND(AA12&lt;=$B$140,AA12&gt;=$C$140),Heat_map!AA12,0)</f>
        <v>0</v>
      </c>
      <c r="AB149">
        <f>IF(AND(AB12&lt;=$B$140,AB12&gt;=$C$140),Heat_map!AB12,0)</f>
        <v>0</v>
      </c>
      <c r="AC149">
        <f>IF(AND(AC12&lt;=$B$140,AC12&gt;=$C$140),Heat_map!AC12,0)</f>
        <v>0</v>
      </c>
      <c r="AD149">
        <f>IF(AND(AD12&lt;=$B$140,AD12&gt;=$C$140),Heat_map!AD12,0)</f>
        <v>0</v>
      </c>
      <c r="AE149">
        <f>IF(AND(AE12&lt;=$B$140,AE12&gt;=$C$140),Heat_map!AE12,0)</f>
        <v>0</v>
      </c>
      <c r="AF149">
        <f>IF(AND(AF12&lt;=$B$140,AF12&gt;=$C$140),Heat_map!AF12,0)</f>
        <v>0</v>
      </c>
    </row>
    <row r="150" spans="1:32" x14ac:dyDescent="0.2">
      <c r="A150" s="29">
        <f t="shared" si="57"/>
        <v>62.5</v>
      </c>
      <c r="B150">
        <f>IF(AND(B13&lt;=$B$140,B13&gt;=$C$140),Heat_map!B13,0)</f>
        <v>0</v>
      </c>
      <c r="C150">
        <f>IF(AND(C13&lt;=$B$140,C13&gt;=$C$140),Heat_map!C13,0)</f>
        <v>0</v>
      </c>
      <c r="D150">
        <f>IF(AND(D13&lt;=$B$140,D13&gt;=$C$140),Heat_map!D13,0)</f>
        <v>0</v>
      </c>
      <c r="E150">
        <f>IF(AND(E13&lt;=$B$140,E13&gt;=$C$140),Heat_map!E13,0)</f>
        <v>0</v>
      </c>
      <c r="F150">
        <f>IF(AND(F13&lt;=$B$140,F13&gt;=$C$140),Heat_map!F13,0)</f>
        <v>0</v>
      </c>
      <c r="G150">
        <f>IF(AND(G13&lt;=$B$140,G13&gt;=$C$140),Heat_map!G13,0)</f>
        <v>0</v>
      </c>
      <c r="H150">
        <f>IF(AND(H13&lt;=$B$140,H13&gt;=$C$140),Heat_map!H13,0)</f>
        <v>0</v>
      </c>
      <c r="I150">
        <f>IF(AND(I13&lt;=$B$140,I13&gt;=$C$140),Heat_map!I13,0)</f>
        <v>0</v>
      </c>
      <c r="J150">
        <f>IF(AND(J13&lt;=$B$140,J13&gt;=$C$140),Heat_map!J13,0)</f>
        <v>0</v>
      </c>
      <c r="K150">
        <f>IF(AND(K13&lt;=$B$140,K13&gt;=$C$140),Heat_map!K13,0)</f>
        <v>0</v>
      </c>
      <c r="L150">
        <f>IF(AND(L13&lt;=$B$140,L13&gt;=$C$140),Heat_map!L13,0)</f>
        <v>0</v>
      </c>
      <c r="M150">
        <f>IF(AND(M13&lt;=$B$140,M13&gt;=$C$140),Heat_map!M13,0)</f>
        <v>0</v>
      </c>
      <c r="N150">
        <f>IF(AND(N13&lt;=$B$140,N13&gt;=$C$140),Heat_map!N13,0)</f>
        <v>0</v>
      </c>
      <c r="O150">
        <f>IF(AND(O13&lt;=$B$140,O13&gt;=$C$140),Heat_map!O13,0)</f>
        <v>0</v>
      </c>
      <c r="P150">
        <f>IF(AND(P13&lt;=$B$140,P13&gt;=$C$140),Heat_map!P13,0)</f>
        <v>0</v>
      </c>
      <c r="Q150">
        <f>IF(AND(Q13&lt;=$B$140,Q13&gt;=$C$140),Heat_map!Q13,0)</f>
        <v>0</v>
      </c>
      <c r="R150">
        <f>IF(AND(R13&lt;=$B$140,R13&gt;=$C$140),Heat_map!R13,0)</f>
        <v>0</v>
      </c>
      <c r="S150">
        <f>IF(AND(S13&lt;=$B$140,S13&gt;=$C$140),Heat_map!S13,0)</f>
        <v>0</v>
      </c>
      <c r="T150">
        <f>IF(AND(T13&lt;=$B$140,T13&gt;=$C$140),Heat_map!T13,0)</f>
        <v>0</v>
      </c>
      <c r="U150">
        <f>IF(AND(U13&lt;=$B$140,U13&gt;=$C$140),Heat_map!U13,0)</f>
        <v>0</v>
      </c>
      <c r="V150">
        <f>IF(AND(V13&lt;=$B$140,V13&gt;=$C$140),Heat_map!V13,0)</f>
        <v>0</v>
      </c>
      <c r="W150">
        <f>IF(AND(W13&lt;=$B$140,W13&gt;=$C$140),Heat_map!W13,0)</f>
        <v>0</v>
      </c>
      <c r="X150">
        <f>IF(AND(X13&lt;=$B$140,X13&gt;=$C$140),Heat_map!X13,0)</f>
        <v>0</v>
      </c>
      <c r="Y150">
        <f>IF(AND(Y13&lt;=$B$140,Y13&gt;=$C$140),Heat_map!Y13,0)</f>
        <v>0</v>
      </c>
      <c r="Z150">
        <f>IF(AND(Z13&lt;=$B$140,Z13&gt;=$C$140),Heat_map!Z13,0)</f>
        <v>0</v>
      </c>
      <c r="AA150">
        <f>IF(AND(AA13&lt;=$B$140,AA13&gt;=$C$140),Heat_map!AA13,0)</f>
        <v>0</v>
      </c>
      <c r="AB150">
        <f>IF(AND(AB13&lt;=$B$140,AB13&gt;=$C$140),Heat_map!AB13,0)</f>
        <v>0</v>
      </c>
      <c r="AC150">
        <f>IF(AND(AC13&lt;=$B$140,AC13&gt;=$C$140),Heat_map!AC13,0)</f>
        <v>0</v>
      </c>
      <c r="AD150">
        <f>IF(AND(AD13&lt;=$B$140,AD13&gt;=$C$140),Heat_map!AD13,0)</f>
        <v>0</v>
      </c>
      <c r="AE150">
        <f>IF(AND(AE13&lt;=$B$140,AE13&gt;=$C$140),Heat_map!AE13,0)</f>
        <v>0</v>
      </c>
      <c r="AF150">
        <f>IF(AND(AF13&lt;=$B$140,AF13&gt;=$C$140),Heat_map!AF13,0)</f>
        <v>0</v>
      </c>
    </row>
    <row r="151" spans="1:32" x14ac:dyDescent="0.2">
      <c r="A151" s="29">
        <f t="shared" si="57"/>
        <v>65.5</v>
      </c>
      <c r="B151">
        <f>IF(AND(B14&lt;=$B$140,B14&gt;=$C$140),Heat_map!B14,0)</f>
        <v>0</v>
      </c>
      <c r="C151">
        <f>IF(AND(C14&lt;=$B$140,C14&gt;=$C$140),Heat_map!C14,0)</f>
        <v>0</v>
      </c>
      <c r="D151">
        <f>IF(AND(D14&lt;=$B$140,D14&gt;=$C$140),Heat_map!D14,0)</f>
        <v>0</v>
      </c>
      <c r="E151">
        <f>IF(AND(E14&lt;=$B$140,E14&gt;=$C$140),Heat_map!E14,0)</f>
        <v>0</v>
      </c>
      <c r="F151">
        <f>IF(AND(F14&lt;=$B$140,F14&gt;=$C$140),Heat_map!F14,0)</f>
        <v>0</v>
      </c>
      <c r="G151">
        <f>IF(AND(G14&lt;=$B$140,G14&gt;=$C$140),Heat_map!G14,0)</f>
        <v>0</v>
      </c>
      <c r="H151">
        <f>IF(AND(H14&lt;=$B$140,H14&gt;=$C$140),Heat_map!H14,0)</f>
        <v>0</v>
      </c>
      <c r="I151">
        <f>IF(AND(I14&lt;=$B$140,I14&gt;=$C$140),Heat_map!I14,0)</f>
        <v>0</v>
      </c>
      <c r="J151">
        <f>IF(AND(J14&lt;=$B$140,J14&gt;=$C$140),Heat_map!J14,0)</f>
        <v>0</v>
      </c>
      <c r="K151">
        <f>IF(AND(K14&lt;=$B$140,K14&gt;=$C$140),Heat_map!K14,0)</f>
        <v>0</v>
      </c>
      <c r="L151">
        <f>IF(AND(L14&lt;=$B$140,L14&gt;=$C$140),Heat_map!L14,0)</f>
        <v>0</v>
      </c>
      <c r="M151">
        <f>IF(AND(M14&lt;=$B$140,M14&gt;=$C$140),Heat_map!M14,0)</f>
        <v>0</v>
      </c>
      <c r="N151">
        <f>IF(AND(N14&lt;=$B$140,N14&gt;=$C$140),Heat_map!N14,0)</f>
        <v>0</v>
      </c>
      <c r="O151">
        <f>IF(AND(O14&lt;=$B$140,O14&gt;=$C$140),Heat_map!O14,0)</f>
        <v>0</v>
      </c>
      <c r="P151">
        <f>IF(AND(P14&lt;=$B$140,P14&gt;=$C$140),Heat_map!P14,0)</f>
        <v>0</v>
      </c>
      <c r="Q151">
        <f>IF(AND(Q14&lt;=$B$140,Q14&gt;=$C$140),Heat_map!Q14,0)</f>
        <v>0</v>
      </c>
      <c r="R151">
        <f>IF(AND(R14&lt;=$B$140,R14&gt;=$C$140),Heat_map!R14,0)</f>
        <v>0</v>
      </c>
      <c r="S151">
        <f>IF(AND(S14&lt;=$B$140,S14&gt;=$C$140),Heat_map!S14,0)</f>
        <v>0</v>
      </c>
      <c r="T151">
        <f>IF(AND(T14&lt;=$B$140,T14&gt;=$C$140),Heat_map!T14,0)</f>
        <v>0</v>
      </c>
      <c r="U151">
        <f>IF(AND(U14&lt;=$B$140,U14&gt;=$C$140),Heat_map!U14,0)</f>
        <v>0</v>
      </c>
      <c r="V151">
        <f>IF(AND(V14&lt;=$B$140,V14&gt;=$C$140),Heat_map!V14,0)</f>
        <v>0</v>
      </c>
      <c r="W151">
        <f>IF(AND(W14&lt;=$B$140,W14&gt;=$C$140),Heat_map!W14,0)</f>
        <v>0</v>
      </c>
      <c r="X151">
        <f>IF(AND(X14&lt;=$B$140,X14&gt;=$C$140),Heat_map!X14,0)</f>
        <v>0</v>
      </c>
      <c r="Y151">
        <f>IF(AND(Y14&lt;=$B$140,Y14&gt;=$C$140),Heat_map!Y14,0)</f>
        <v>0</v>
      </c>
      <c r="Z151">
        <f>IF(AND(Z14&lt;=$B$140,Z14&gt;=$C$140),Heat_map!Z14,0)</f>
        <v>0</v>
      </c>
      <c r="AA151">
        <f>IF(AND(AA14&lt;=$B$140,AA14&gt;=$C$140),Heat_map!AA14,0)</f>
        <v>0</v>
      </c>
      <c r="AB151">
        <f>IF(AND(AB14&lt;=$B$140,AB14&gt;=$C$140),Heat_map!AB14,0)</f>
        <v>0</v>
      </c>
      <c r="AC151">
        <f>IF(AND(AC14&lt;=$B$140,AC14&gt;=$C$140),Heat_map!AC14,0)</f>
        <v>0</v>
      </c>
      <c r="AD151">
        <f>IF(AND(AD14&lt;=$B$140,AD14&gt;=$C$140),Heat_map!AD14,0)</f>
        <v>0</v>
      </c>
      <c r="AE151">
        <f>IF(AND(AE14&lt;=$B$140,AE14&gt;=$C$140),Heat_map!AE14,0)</f>
        <v>0</v>
      </c>
      <c r="AF151">
        <f>IF(AND(AF14&lt;=$B$140,AF14&gt;=$C$140),Heat_map!AF14,0)</f>
        <v>0</v>
      </c>
    </row>
    <row r="153" spans="1:32" x14ac:dyDescent="0.2">
      <c r="A153" s="29" t="s">
        <v>33</v>
      </c>
      <c r="B153" s="33">
        <v>-0.4</v>
      </c>
      <c r="C153" s="33">
        <v>-0.45</v>
      </c>
    </row>
    <row r="154" spans="1:32" s="29" customFormat="1" x14ac:dyDescent="0.2">
      <c r="A154" s="29" t="str">
        <f>A141</f>
        <v>Midpoint age / salary</v>
      </c>
      <c r="B154" s="29">
        <f t="shared" ref="B154:AF154" si="58">B141</f>
        <v>2500</v>
      </c>
      <c r="C154" s="29">
        <f t="shared" si="58"/>
        <v>7500</v>
      </c>
      <c r="D154" s="29">
        <f t="shared" si="58"/>
        <v>12500</v>
      </c>
      <c r="E154" s="29">
        <f t="shared" si="58"/>
        <v>17500</v>
      </c>
      <c r="F154" s="29">
        <f t="shared" si="58"/>
        <v>22500</v>
      </c>
      <c r="G154" s="29">
        <f t="shared" si="58"/>
        <v>27500</v>
      </c>
      <c r="H154" s="29">
        <f t="shared" si="58"/>
        <v>32500</v>
      </c>
      <c r="I154" s="29">
        <f t="shared" si="58"/>
        <v>37500</v>
      </c>
      <c r="J154" s="29">
        <f t="shared" si="58"/>
        <v>42500</v>
      </c>
      <c r="K154" s="29">
        <f t="shared" si="58"/>
        <v>47500</v>
      </c>
      <c r="L154" s="29">
        <f t="shared" si="58"/>
        <v>52500</v>
      </c>
      <c r="M154" s="29">
        <f t="shared" si="58"/>
        <v>57500</v>
      </c>
      <c r="N154" s="29">
        <f t="shared" si="58"/>
        <v>62500</v>
      </c>
      <c r="O154" s="29">
        <f t="shared" si="58"/>
        <v>67500</v>
      </c>
      <c r="P154" s="29">
        <f t="shared" si="58"/>
        <v>72500</v>
      </c>
      <c r="Q154" s="29">
        <f t="shared" si="58"/>
        <v>77500</v>
      </c>
      <c r="R154" s="29">
        <f t="shared" si="58"/>
        <v>82500</v>
      </c>
      <c r="S154" s="29">
        <f t="shared" si="58"/>
        <v>87500</v>
      </c>
      <c r="T154" s="29">
        <f t="shared" si="58"/>
        <v>92500</v>
      </c>
      <c r="U154" s="29">
        <f t="shared" si="58"/>
        <v>97500</v>
      </c>
      <c r="V154" s="29">
        <f t="shared" si="58"/>
        <v>102500</v>
      </c>
      <c r="W154" s="29">
        <f t="shared" si="58"/>
        <v>107500</v>
      </c>
      <c r="X154" s="29">
        <f t="shared" si="58"/>
        <v>112500</v>
      </c>
      <c r="Y154" s="29">
        <f t="shared" si="58"/>
        <v>117500</v>
      </c>
      <c r="Z154" s="29">
        <f t="shared" si="58"/>
        <v>122500</v>
      </c>
      <c r="AA154" s="29">
        <f t="shared" si="58"/>
        <v>127500</v>
      </c>
      <c r="AB154" s="29">
        <f t="shared" si="58"/>
        <v>132500</v>
      </c>
      <c r="AC154" s="29">
        <f t="shared" si="58"/>
        <v>137500</v>
      </c>
      <c r="AD154" s="29">
        <f t="shared" si="58"/>
        <v>142500</v>
      </c>
      <c r="AE154" s="29">
        <f t="shared" si="58"/>
        <v>147500</v>
      </c>
      <c r="AF154" s="29">
        <f t="shared" si="58"/>
        <v>200000</v>
      </c>
    </row>
    <row r="155" spans="1:32" x14ac:dyDescent="0.2">
      <c r="A155" s="29">
        <f>A142</f>
        <v>22.5</v>
      </c>
      <c r="B155">
        <f>IF(AND(B5&lt;=$B$153,B5&gt;$C$153),Heat_map!B5,0)</f>
        <v>0</v>
      </c>
      <c r="C155">
        <f>IF(AND(C5&lt;=$B$153,C5&gt;$C$153),Heat_map!C5,0)</f>
        <v>0</v>
      </c>
      <c r="D155">
        <f>IF(AND(D5&lt;=$B$153,D5&gt;$C$153),Heat_map!D5,0)</f>
        <v>0</v>
      </c>
      <c r="E155">
        <f>IF(AND(E5&lt;=$B$153,E5&gt;$C$153),Heat_map!E5,0)</f>
        <v>0</v>
      </c>
      <c r="F155">
        <f>IF(AND(F5&lt;=$B$153,F5&gt;$C$153),Heat_map!F5,0)</f>
        <v>0</v>
      </c>
      <c r="G155">
        <f>IF(AND(G5&lt;=$B$153,G5&gt;$C$153),Heat_map!G5,0)</f>
        <v>0</v>
      </c>
      <c r="H155">
        <f>IF(AND(H5&lt;=$B$153,H5&gt;$C$153),Heat_map!H5,0)</f>
        <v>305</v>
      </c>
      <c r="I155">
        <f>IF(AND(I5&lt;=$B$153,I5&gt;$C$153),Heat_map!I5,0)</f>
        <v>91</v>
      </c>
      <c r="J155">
        <f>IF(AND(J5&lt;=$B$153,J5&gt;$C$153),Heat_map!J5,0)</f>
        <v>0</v>
      </c>
      <c r="K155">
        <f>IF(AND(K5&lt;=$B$153,K5&gt;$C$153),Heat_map!K5,0)</f>
        <v>0</v>
      </c>
      <c r="L155">
        <f>IF(AND(L5&lt;=$B$153,L5&gt;$C$153),Heat_map!L5,0)</f>
        <v>0</v>
      </c>
      <c r="M155">
        <f>IF(AND(M5&lt;=$B$153,M5&gt;$C$153),Heat_map!M5,0)</f>
        <v>0</v>
      </c>
      <c r="N155">
        <f>IF(AND(N5&lt;=$B$153,N5&gt;$C$153),Heat_map!N5,0)</f>
        <v>0</v>
      </c>
      <c r="O155">
        <f>IF(AND(O5&lt;=$B$153,O5&gt;$C$153),Heat_map!O5,0)</f>
        <v>0</v>
      </c>
      <c r="P155">
        <f>IF(AND(P5&lt;=$B$153,P5&gt;$C$153),Heat_map!P5,0)</f>
        <v>0</v>
      </c>
      <c r="Q155">
        <f>IF(AND(Q5&lt;=$B$153,Q5&gt;$C$153),Heat_map!Q5,0)</f>
        <v>0</v>
      </c>
      <c r="R155">
        <f>IF(AND(R5&lt;=$B$153,R5&gt;$C$153),Heat_map!R5,0)</f>
        <v>0</v>
      </c>
      <c r="S155">
        <f>IF(AND(S5&lt;=$B$153,S5&gt;$C$153),Heat_map!S5,0)</f>
        <v>0</v>
      </c>
      <c r="T155">
        <f>IF(AND(T5&lt;=$B$153,T5&gt;$C$153),Heat_map!T5,0)</f>
        <v>0</v>
      </c>
      <c r="U155">
        <f>IF(AND(U5&lt;=$B$153,U5&gt;$C$153),Heat_map!U5,0)</f>
        <v>0</v>
      </c>
      <c r="V155">
        <f>IF(AND(V5&lt;=$B$153,V5&gt;$C$153),Heat_map!V5,0)</f>
        <v>0</v>
      </c>
      <c r="W155">
        <f>IF(AND(W5&lt;=$B$153,W5&gt;$C$153),Heat_map!W5,0)</f>
        <v>0</v>
      </c>
      <c r="X155">
        <f>IF(AND(X5&lt;=$B$153,X5&gt;$C$153),Heat_map!X5,0)</f>
        <v>0</v>
      </c>
      <c r="Y155">
        <f>IF(AND(Y5&lt;=$B$153,Y5&gt;$C$153),Heat_map!Y5,0)</f>
        <v>0</v>
      </c>
      <c r="Z155">
        <f>IF(AND(Z5&lt;=$B$153,Z5&gt;$C$153),Heat_map!Z5,0)</f>
        <v>0</v>
      </c>
      <c r="AA155">
        <f>IF(AND(AA5&lt;=$B$153,AA5&gt;$C$153),Heat_map!AA5,0)</f>
        <v>0</v>
      </c>
      <c r="AB155">
        <f>IF(AND(AB5&lt;=$B$153,AB5&gt;$C$153),Heat_map!AB5,0)</f>
        <v>0</v>
      </c>
      <c r="AC155">
        <f>IF(AND(AC5&lt;=$B$153,AC5&gt;$C$153),Heat_map!AC5,0)</f>
        <v>0</v>
      </c>
      <c r="AD155">
        <f>IF(AND(AD5&lt;=$B$153,AD5&gt;$C$153),Heat_map!AD5,0)</f>
        <v>0</v>
      </c>
      <c r="AE155">
        <f>IF(AND(AE5&lt;=$B$153,AE5&gt;$C$153),Heat_map!AE5,0)</f>
        <v>0</v>
      </c>
      <c r="AF155">
        <f>IF(AND(AF5&lt;=$B$153,AF5&gt;$C$153),Heat_map!AF5,0)</f>
        <v>0</v>
      </c>
    </row>
    <row r="156" spans="1:32" x14ac:dyDescent="0.2">
      <c r="A156" s="29">
        <f t="shared" ref="A156:A164" si="59">A143</f>
        <v>27.5</v>
      </c>
      <c r="B156">
        <f>IF(AND(B6&lt;=$B$153,B6&gt;$C$153),Heat_map!B6,0)</f>
        <v>0</v>
      </c>
      <c r="C156">
        <f>IF(AND(C6&lt;=$B$153,C6&gt;$C$153),Heat_map!C6,0)</f>
        <v>0</v>
      </c>
      <c r="D156">
        <f>IF(AND(D6&lt;=$B$153,D6&gt;$C$153),Heat_map!D6,0)</f>
        <v>0</v>
      </c>
      <c r="E156">
        <f>IF(AND(E6&lt;=$B$153,E6&gt;$C$153),Heat_map!E6,0)</f>
        <v>0</v>
      </c>
      <c r="F156">
        <f>IF(AND(F6&lt;=$B$153,F6&gt;$C$153),Heat_map!F6,0)</f>
        <v>0</v>
      </c>
      <c r="G156">
        <f>IF(AND(G6&lt;=$B$153,G6&gt;$C$153),Heat_map!G6,0)</f>
        <v>0</v>
      </c>
      <c r="H156">
        <f>IF(AND(H6&lt;=$B$153,H6&gt;$C$153),Heat_map!H6,0)</f>
        <v>0</v>
      </c>
      <c r="I156">
        <f>IF(AND(I6&lt;=$B$153,I6&gt;$C$153),Heat_map!I6,0)</f>
        <v>1722</v>
      </c>
      <c r="J156">
        <f>IF(AND(J6&lt;=$B$153,J6&gt;$C$153),Heat_map!J6,0)</f>
        <v>0</v>
      </c>
      <c r="K156">
        <f>IF(AND(K6&lt;=$B$153,K6&gt;$C$153),Heat_map!K6,0)</f>
        <v>0</v>
      </c>
      <c r="L156">
        <f>IF(AND(L6&lt;=$B$153,L6&gt;$C$153),Heat_map!L6,0)</f>
        <v>0</v>
      </c>
      <c r="M156">
        <f>IF(AND(M6&lt;=$B$153,M6&gt;$C$153),Heat_map!M6,0)</f>
        <v>31</v>
      </c>
      <c r="N156">
        <f>IF(AND(N6&lt;=$B$153,N6&gt;$C$153),Heat_map!N6,0)</f>
        <v>16</v>
      </c>
      <c r="O156">
        <f>IF(AND(O6&lt;=$B$153,O6&gt;$C$153),Heat_map!O6,0)</f>
        <v>7</v>
      </c>
      <c r="P156">
        <f>IF(AND(P6&lt;=$B$153,P6&gt;$C$153),Heat_map!P6,0)</f>
        <v>7</v>
      </c>
      <c r="Q156">
        <f>IF(AND(Q6&lt;=$B$153,Q6&gt;$C$153),Heat_map!Q6,0)</f>
        <v>0</v>
      </c>
      <c r="R156">
        <f>IF(AND(R6&lt;=$B$153,R6&gt;$C$153),Heat_map!R6,0)</f>
        <v>0</v>
      </c>
      <c r="S156">
        <f>IF(AND(S6&lt;=$B$153,S6&gt;$C$153),Heat_map!S6,0)</f>
        <v>0</v>
      </c>
      <c r="T156">
        <f>IF(AND(T6&lt;=$B$153,T6&gt;$C$153),Heat_map!T6,0)</f>
        <v>0</v>
      </c>
      <c r="U156">
        <f>IF(AND(U6&lt;=$B$153,U6&gt;$C$153),Heat_map!U6,0)</f>
        <v>0</v>
      </c>
      <c r="V156">
        <f>IF(AND(V6&lt;=$B$153,V6&gt;$C$153),Heat_map!V6,0)</f>
        <v>0</v>
      </c>
      <c r="W156">
        <f>IF(AND(W6&lt;=$B$153,W6&gt;$C$153),Heat_map!W6,0)</f>
        <v>0</v>
      </c>
      <c r="X156">
        <f>IF(AND(X6&lt;=$B$153,X6&gt;$C$153),Heat_map!X6,0)</f>
        <v>0</v>
      </c>
      <c r="Y156">
        <f>IF(AND(Y6&lt;=$B$153,Y6&gt;$C$153),Heat_map!Y6,0)</f>
        <v>0</v>
      </c>
      <c r="Z156">
        <f>IF(AND(Z6&lt;=$B$153,Z6&gt;$C$153),Heat_map!Z6,0)</f>
        <v>0</v>
      </c>
      <c r="AA156">
        <f>IF(AND(AA6&lt;=$B$153,AA6&gt;$C$153),Heat_map!AA6,0)</f>
        <v>0</v>
      </c>
      <c r="AB156">
        <f>IF(AND(AB6&lt;=$B$153,AB6&gt;$C$153),Heat_map!AB6,0)</f>
        <v>0</v>
      </c>
      <c r="AC156">
        <f>IF(AND(AC6&lt;=$B$153,AC6&gt;$C$153),Heat_map!AC6,0)</f>
        <v>0</v>
      </c>
      <c r="AD156">
        <f>IF(AND(AD6&lt;=$B$153,AD6&gt;$C$153),Heat_map!AD6,0)</f>
        <v>0</v>
      </c>
      <c r="AE156">
        <f>IF(AND(AE6&lt;=$B$153,AE6&gt;$C$153),Heat_map!AE6,0)</f>
        <v>0</v>
      </c>
      <c r="AF156">
        <f>IF(AND(AF6&lt;=$B$153,AF6&gt;$C$153),Heat_map!AF6,0)</f>
        <v>0</v>
      </c>
    </row>
    <row r="157" spans="1:32" x14ac:dyDescent="0.2">
      <c r="A157" s="29">
        <f t="shared" si="59"/>
        <v>32.5</v>
      </c>
      <c r="B157">
        <f>IF(AND(B7&lt;=$B$153,B7&gt;$C$153),Heat_map!B7,0)</f>
        <v>0</v>
      </c>
      <c r="C157">
        <f>IF(AND(C7&lt;=$B$153,C7&gt;$C$153),Heat_map!C7,0)</f>
        <v>0</v>
      </c>
      <c r="D157">
        <f>IF(AND(D7&lt;=$B$153,D7&gt;$C$153),Heat_map!D7,0)</f>
        <v>0</v>
      </c>
      <c r="E157">
        <f>IF(AND(E7&lt;=$B$153,E7&gt;$C$153),Heat_map!E7,0)</f>
        <v>0</v>
      </c>
      <c r="F157">
        <f>IF(AND(F7&lt;=$B$153,F7&gt;$C$153),Heat_map!F7,0)</f>
        <v>0</v>
      </c>
      <c r="G157">
        <f>IF(AND(G7&lt;=$B$153,G7&gt;$C$153),Heat_map!G7,0)</f>
        <v>0</v>
      </c>
      <c r="H157">
        <f>IF(AND(H7&lt;=$B$153,H7&gt;$C$153),Heat_map!H7,0)</f>
        <v>0</v>
      </c>
      <c r="I157">
        <f>IF(AND(I7&lt;=$B$153,I7&gt;$C$153),Heat_map!I7,0)</f>
        <v>6187</v>
      </c>
      <c r="J157">
        <f>IF(AND(J7&lt;=$B$153,J7&gt;$C$153),Heat_map!J7,0)</f>
        <v>4283</v>
      </c>
      <c r="K157">
        <f>IF(AND(K7&lt;=$B$153,K7&gt;$C$153),Heat_map!K7,0)</f>
        <v>2446</v>
      </c>
      <c r="L157">
        <f>IF(AND(L7&lt;=$B$153,L7&gt;$C$153),Heat_map!L7,0)</f>
        <v>782</v>
      </c>
      <c r="M157">
        <f>IF(AND(M7&lt;=$B$153,M7&gt;$C$153),Heat_map!M7,0)</f>
        <v>415</v>
      </c>
      <c r="N157">
        <f>IF(AND(N7&lt;=$B$153,N7&gt;$C$153),Heat_map!N7,0)</f>
        <v>156</v>
      </c>
      <c r="O157">
        <f>IF(AND(O7&lt;=$B$153,O7&gt;$C$153),Heat_map!O7,0)</f>
        <v>73</v>
      </c>
      <c r="P157">
        <f>IF(AND(P7&lt;=$B$153,P7&gt;$C$153),Heat_map!P7,0)</f>
        <v>52</v>
      </c>
      <c r="Q157">
        <f>IF(AND(Q7&lt;=$B$153,Q7&gt;$C$153),Heat_map!Q7,0)</f>
        <v>0</v>
      </c>
      <c r="R157">
        <f>IF(AND(R7&lt;=$B$153,R7&gt;$C$153),Heat_map!R7,0)</f>
        <v>0</v>
      </c>
      <c r="S157">
        <f>IF(AND(S7&lt;=$B$153,S7&gt;$C$153),Heat_map!S7,0)</f>
        <v>0</v>
      </c>
      <c r="T157">
        <f>IF(AND(T7&lt;=$B$153,T7&gt;$C$153),Heat_map!T7,0)</f>
        <v>0</v>
      </c>
      <c r="U157">
        <f>IF(AND(U7&lt;=$B$153,U7&gt;$C$153),Heat_map!U7,0)</f>
        <v>0</v>
      </c>
      <c r="V157">
        <f>IF(AND(V7&lt;=$B$153,V7&gt;$C$153),Heat_map!V7,0)</f>
        <v>0</v>
      </c>
      <c r="W157">
        <f>IF(AND(W7&lt;=$B$153,W7&gt;$C$153),Heat_map!W7,0)</f>
        <v>0</v>
      </c>
      <c r="X157">
        <f>IF(AND(X7&lt;=$B$153,X7&gt;$C$153),Heat_map!X7,0)</f>
        <v>0</v>
      </c>
      <c r="Y157">
        <f>IF(AND(Y7&lt;=$B$153,Y7&gt;$C$153),Heat_map!Y7,0)</f>
        <v>0</v>
      </c>
      <c r="Z157">
        <f>IF(AND(Z7&lt;=$B$153,Z7&gt;$C$153),Heat_map!Z7,0)</f>
        <v>0</v>
      </c>
      <c r="AA157">
        <f>IF(AND(AA7&lt;=$B$153,AA7&gt;$C$153),Heat_map!AA7,0)</f>
        <v>0</v>
      </c>
      <c r="AB157">
        <f>IF(AND(AB7&lt;=$B$153,AB7&gt;$C$153),Heat_map!AB7,0)</f>
        <v>0</v>
      </c>
      <c r="AC157">
        <f>IF(AND(AC7&lt;=$B$153,AC7&gt;$C$153),Heat_map!AC7,0)</f>
        <v>0</v>
      </c>
      <c r="AD157">
        <f>IF(AND(AD7&lt;=$B$153,AD7&gt;$C$153),Heat_map!AD7,0)</f>
        <v>0</v>
      </c>
      <c r="AE157">
        <f>IF(AND(AE7&lt;=$B$153,AE7&gt;$C$153),Heat_map!AE7,0)</f>
        <v>0</v>
      </c>
      <c r="AF157">
        <f>IF(AND(AF7&lt;=$B$153,AF7&gt;$C$153),Heat_map!AF7,0)</f>
        <v>0</v>
      </c>
    </row>
    <row r="158" spans="1:32" x14ac:dyDescent="0.2">
      <c r="A158" s="29">
        <f t="shared" si="59"/>
        <v>37.5</v>
      </c>
      <c r="B158">
        <f>IF(AND(B8&lt;=$B$153,B8&gt;$C$153),Heat_map!B8,0)</f>
        <v>0</v>
      </c>
      <c r="C158">
        <f>IF(AND(C8&lt;=$B$153,C8&gt;$C$153),Heat_map!C8,0)</f>
        <v>0</v>
      </c>
      <c r="D158">
        <f>IF(AND(D8&lt;=$B$153,D8&gt;$C$153),Heat_map!D8,0)</f>
        <v>0</v>
      </c>
      <c r="E158">
        <f>IF(AND(E8&lt;=$B$153,E8&gt;$C$153),Heat_map!E8,0)</f>
        <v>0</v>
      </c>
      <c r="F158">
        <f>IF(AND(F8&lt;=$B$153,F8&gt;$C$153),Heat_map!F8,0)</f>
        <v>0</v>
      </c>
      <c r="G158">
        <f>IF(AND(G8&lt;=$B$153,G8&gt;$C$153),Heat_map!G8,0)</f>
        <v>0</v>
      </c>
      <c r="H158">
        <f>IF(AND(H8&lt;=$B$153,H8&gt;$C$153),Heat_map!H8,0)</f>
        <v>0</v>
      </c>
      <c r="I158">
        <f>IF(AND(I8&lt;=$B$153,I8&gt;$C$153),Heat_map!I8,0)</f>
        <v>0</v>
      </c>
      <c r="J158">
        <f>IF(AND(J8&lt;=$B$153,J8&gt;$C$153),Heat_map!J8,0)</f>
        <v>6333</v>
      </c>
      <c r="K158">
        <f>IF(AND(K8&lt;=$B$153,K8&gt;$C$153),Heat_map!K8,0)</f>
        <v>4751</v>
      </c>
      <c r="L158">
        <f>IF(AND(L8&lt;=$B$153,L8&gt;$C$153),Heat_map!L8,0)</f>
        <v>2655</v>
      </c>
      <c r="M158">
        <f>IF(AND(M8&lt;=$B$153,M8&gt;$C$153),Heat_map!M8,0)</f>
        <v>1686</v>
      </c>
      <c r="N158">
        <f>IF(AND(N8&lt;=$B$153,N8&gt;$C$153),Heat_map!N8,0)</f>
        <v>735</v>
      </c>
      <c r="O158">
        <f>IF(AND(O8&lt;=$B$153,O8&gt;$C$153),Heat_map!O8,0)</f>
        <v>326</v>
      </c>
      <c r="P158">
        <f>IF(AND(P8&lt;=$B$153,P8&gt;$C$153),Heat_map!P8,0)</f>
        <v>0</v>
      </c>
      <c r="Q158">
        <f>IF(AND(Q8&lt;=$B$153,Q8&gt;$C$153),Heat_map!Q8,0)</f>
        <v>0</v>
      </c>
      <c r="R158">
        <f>IF(AND(R8&lt;=$B$153,R8&gt;$C$153),Heat_map!R8,0)</f>
        <v>0</v>
      </c>
      <c r="S158">
        <f>IF(AND(S8&lt;=$B$153,S8&gt;$C$153),Heat_map!S8,0)</f>
        <v>0</v>
      </c>
      <c r="T158">
        <f>IF(AND(T8&lt;=$B$153,T8&gt;$C$153),Heat_map!T8,0)</f>
        <v>0</v>
      </c>
      <c r="U158">
        <f>IF(AND(U8&lt;=$B$153,U8&gt;$C$153),Heat_map!U8,0)</f>
        <v>0</v>
      </c>
      <c r="V158">
        <f>IF(AND(V8&lt;=$B$153,V8&gt;$C$153),Heat_map!V8,0)</f>
        <v>0</v>
      </c>
      <c r="W158">
        <f>IF(AND(W8&lt;=$B$153,W8&gt;$C$153),Heat_map!W8,0)</f>
        <v>0</v>
      </c>
      <c r="X158">
        <f>IF(AND(X8&lt;=$B$153,X8&gt;$C$153),Heat_map!X8,0)</f>
        <v>0</v>
      </c>
      <c r="Y158">
        <f>IF(AND(Y8&lt;=$B$153,Y8&gt;$C$153),Heat_map!Y8,0)</f>
        <v>0</v>
      </c>
      <c r="Z158">
        <f>IF(AND(Z8&lt;=$B$153,Z8&gt;$C$153),Heat_map!Z8,0)</f>
        <v>0</v>
      </c>
      <c r="AA158">
        <f>IF(AND(AA8&lt;=$B$153,AA8&gt;$C$153),Heat_map!AA8,0)</f>
        <v>0</v>
      </c>
      <c r="AB158">
        <f>IF(AND(AB8&lt;=$B$153,AB8&gt;$C$153),Heat_map!AB8,0)</f>
        <v>0</v>
      </c>
      <c r="AC158">
        <f>IF(AND(AC8&lt;=$B$153,AC8&gt;$C$153),Heat_map!AC8,0)</f>
        <v>0</v>
      </c>
      <c r="AD158">
        <f>IF(AND(AD8&lt;=$B$153,AD8&gt;$C$153),Heat_map!AD8,0)</f>
        <v>0</v>
      </c>
      <c r="AE158">
        <f>IF(AND(AE8&lt;=$B$153,AE8&gt;$C$153),Heat_map!AE8,0)</f>
        <v>0</v>
      </c>
      <c r="AF158">
        <f>IF(AND(AF8&lt;=$B$153,AF8&gt;$C$153),Heat_map!AF8,0)</f>
        <v>0</v>
      </c>
    </row>
    <row r="159" spans="1:32" x14ac:dyDescent="0.2">
      <c r="A159" s="29">
        <f t="shared" si="59"/>
        <v>42.5</v>
      </c>
      <c r="B159">
        <f>IF(AND(B9&lt;=$B$153,B9&gt;$C$153),Heat_map!B9,0)</f>
        <v>0</v>
      </c>
      <c r="C159">
        <f>IF(AND(C9&lt;=$B$153,C9&gt;$C$153),Heat_map!C9,0)</f>
        <v>0</v>
      </c>
      <c r="D159">
        <f>IF(AND(D9&lt;=$B$153,D9&gt;$C$153),Heat_map!D9,0)</f>
        <v>0</v>
      </c>
      <c r="E159">
        <f>IF(AND(E9&lt;=$B$153,E9&gt;$C$153),Heat_map!E9,0)</f>
        <v>0</v>
      </c>
      <c r="F159">
        <f>IF(AND(F9&lt;=$B$153,F9&gt;$C$153),Heat_map!F9,0)</f>
        <v>0</v>
      </c>
      <c r="G159">
        <f>IF(AND(G9&lt;=$B$153,G9&gt;$C$153),Heat_map!G9,0)</f>
        <v>0</v>
      </c>
      <c r="H159">
        <f>IF(AND(H9&lt;=$B$153,H9&gt;$C$153),Heat_map!H9,0)</f>
        <v>0</v>
      </c>
      <c r="I159">
        <f>IF(AND(I9&lt;=$B$153,I9&gt;$C$153),Heat_map!I9,0)</f>
        <v>0</v>
      </c>
      <c r="J159">
        <f>IF(AND(J9&lt;=$B$153,J9&gt;$C$153),Heat_map!J9,0)</f>
        <v>0</v>
      </c>
      <c r="K159">
        <f>IF(AND(K9&lt;=$B$153,K9&gt;$C$153),Heat_map!K9,0)</f>
        <v>4498</v>
      </c>
      <c r="L159">
        <f>IF(AND(L9&lt;=$B$153,L9&gt;$C$153),Heat_map!L9,0)</f>
        <v>3415</v>
      </c>
      <c r="M159">
        <f>IF(AND(M9&lt;=$B$153,M9&gt;$C$153),Heat_map!M9,0)</f>
        <v>2853</v>
      </c>
      <c r="N159">
        <f>IF(AND(N9&lt;=$B$153,N9&gt;$C$153),Heat_map!N9,0)</f>
        <v>1733</v>
      </c>
      <c r="O159">
        <f>IF(AND(O9&lt;=$B$153,O9&gt;$C$153),Heat_map!O9,0)</f>
        <v>0</v>
      </c>
      <c r="P159">
        <f>IF(AND(P9&lt;=$B$153,P9&gt;$C$153),Heat_map!P9,0)</f>
        <v>0</v>
      </c>
      <c r="Q159">
        <f>IF(AND(Q9&lt;=$B$153,Q9&gt;$C$153),Heat_map!Q9,0)</f>
        <v>0</v>
      </c>
      <c r="R159">
        <f>IF(AND(R9&lt;=$B$153,R9&gt;$C$153),Heat_map!R9,0)</f>
        <v>0</v>
      </c>
      <c r="S159">
        <f>IF(AND(S9&lt;=$B$153,S9&gt;$C$153),Heat_map!S9,0)</f>
        <v>0</v>
      </c>
      <c r="T159">
        <f>IF(AND(T9&lt;=$B$153,T9&gt;$C$153),Heat_map!T9,0)</f>
        <v>0</v>
      </c>
      <c r="U159">
        <f>IF(AND(U9&lt;=$B$153,U9&gt;$C$153),Heat_map!U9,0)</f>
        <v>0</v>
      </c>
      <c r="V159">
        <f>IF(AND(V9&lt;=$B$153,V9&gt;$C$153),Heat_map!V9,0)</f>
        <v>0</v>
      </c>
      <c r="W159">
        <f>IF(AND(W9&lt;=$B$153,W9&gt;$C$153),Heat_map!W9,0)</f>
        <v>0</v>
      </c>
      <c r="X159">
        <f>IF(AND(X9&lt;=$B$153,X9&gt;$C$153),Heat_map!X9,0)</f>
        <v>0</v>
      </c>
      <c r="Y159">
        <f>IF(AND(Y9&lt;=$B$153,Y9&gt;$C$153),Heat_map!Y9,0)</f>
        <v>0</v>
      </c>
      <c r="Z159">
        <f>IF(AND(Z9&lt;=$B$153,Z9&gt;$C$153),Heat_map!Z9,0)</f>
        <v>0</v>
      </c>
      <c r="AA159">
        <f>IF(AND(AA9&lt;=$B$153,AA9&gt;$C$153),Heat_map!AA9,0)</f>
        <v>0</v>
      </c>
      <c r="AB159">
        <f>IF(AND(AB9&lt;=$B$153,AB9&gt;$C$153),Heat_map!AB9,0)</f>
        <v>0</v>
      </c>
      <c r="AC159">
        <f>IF(AND(AC9&lt;=$B$153,AC9&gt;$C$153),Heat_map!AC9,0)</f>
        <v>0</v>
      </c>
      <c r="AD159">
        <f>IF(AND(AD9&lt;=$B$153,AD9&gt;$C$153),Heat_map!AD9,0)</f>
        <v>0</v>
      </c>
      <c r="AE159">
        <f>IF(AND(AE9&lt;=$B$153,AE9&gt;$C$153),Heat_map!AE9,0)</f>
        <v>0</v>
      </c>
      <c r="AF159">
        <f>IF(AND(AF9&lt;=$B$153,AF9&gt;$C$153),Heat_map!AF9,0)</f>
        <v>0</v>
      </c>
    </row>
    <row r="160" spans="1:32" x14ac:dyDescent="0.2">
      <c r="A160" s="29">
        <f t="shared" si="59"/>
        <v>47.5</v>
      </c>
      <c r="B160">
        <f>IF(AND(B10&lt;=$B$153,B10&gt;$C$153),Heat_map!B10,0)</f>
        <v>0</v>
      </c>
      <c r="C160">
        <f>IF(AND(C10&lt;=$B$153,C10&gt;$C$153),Heat_map!C10,0)</f>
        <v>0</v>
      </c>
      <c r="D160">
        <f>IF(AND(D10&lt;=$B$153,D10&gt;$C$153),Heat_map!D10,0)</f>
        <v>0</v>
      </c>
      <c r="E160">
        <f>IF(AND(E10&lt;=$B$153,E10&gt;$C$153),Heat_map!E10,0)</f>
        <v>0</v>
      </c>
      <c r="F160">
        <f>IF(AND(F10&lt;=$B$153,F10&gt;$C$153),Heat_map!F10,0)</f>
        <v>0</v>
      </c>
      <c r="G160">
        <f>IF(AND(G10&lt;=$B$153,G10&gt;$C$153),Heat_map!G10,0)</f>
        <v>0</v>
      </c>
      <c r="H160">
        <f>IF(AND(H10&lt;=$B$153,H10&gt;$C$153),Heat_map!H10,0)</f>
        <v>0</v>
      </c>
      <c r="I160">
        <f>IF(AND(I10&lt;=$B$153,I10&gt;$C$153),Heat_map!I10,0)</f>
        <v>0</v>
      </c>
      <c r="J160">
        <f>IF(AND(J10&lt;=$B$153,J10&gt;$C$153),Heat_map!J10,0)</f>
        <v>0</v>
      </c>
      <c r="K160">
        <f>IF(AND(K10&lt;=$B$153,K10&gt;$C$153),Heat_map!K10,0)</f>
        <v>0</v>
      </c>
      <c r="L160">
        <f>IF(AND(L10&lt;=$B$153,L10&gt;$C$153),Heat_map!L10,0)</f>
        <v>2667</v>
      </c>
      <c r="M160">
        <f>IF(AND(M10&lt;=$B$153,M10&gt;$C$153),Heat_map!M10,0)</f>
        <v>2696</v>
      </c>
      <c r="N160">
        <f>IF(AND(N10&lt;=$B$153,N10&gt;$C$153),Heat_map!N10,0)</f>
        <v>0</v>
      </c>
      <c r="O160">
        <f>IF(AND(O10&lt;=$B$153,O10&gt;$C$153),Heat_map!O10,0)</f>
        <v>0</v>
      </c>
      <c r="P160">
        <f>IF(AND(P10&lt;=$B$153,P10&gt;$C$153),Heat_map!P10,0)</f>
        <v>0</v>
      </c>
      <c r="Q160">
        <f>IF(AND(Q10&lt;=$B$153,Q10&gt;$C$153),Heat_map!Q10,0)</f>
        <v>0</v>
      </c>
      <c r="R160">
        <f>IF(AND(R10&lt;=$B$153,R10&gt;$C$153),Heat_map!R10,0)</f>
        <v>0</v>
      </c>
      <c r="S160">
        <f>IF(AND(S10&lt;=$B$153,S10&gt;$C$153),Heat_map!S10,0)</f>
        <v>0</v>
      </c>
      <c r="T160">
        <f>IF(AND(T10&lt;=$B$153,T10&gt;$C$153),Heat_map!T10,0)</f>
        <v>0</v>
      </c>
      <c r="U160">
        <f>IF(AND(U10&lt;=$B$153,U10&gt;$C$153),Heat_map!U10,0)</f>
        <v>0</v>
      </c>
      <c r="V160">
        <f>IF(AND(V10&lt;=$B$153,V10&gt;$C$153),Heat_map!V10,0)</f>
        <v>0</v>
      </c>
      <c r="W160">
        <f>IF(AND(W10&lt;=$B$153,W10&gt;$C$153),Heat_map!W10,0)</f>
        <v>0</v>
      </c>
      <c r="X160">
        <f>IF(AND(X10&lt;=$B$153,X10&gt;$C$153),Heat_map!X10,0)</f>
        <v>0</v>
      </c>
      <c r="Y160">
        <f>IF(AND(Y10&lt;=$B$153,Y10&gt;$C$153),Heat_map!Y10,0)</f>
        <v>0</v>
      </c>
      <c r="Z160">
        <f>IF(AND(Z10&lt;=$B$153,Z10&gt;$C$153),Heat_map!Z10,0)</f>
        <v>0</v>
      </c>
      <c r="AA160">
        <f>IF(AND(AA10&lt;=$B$153,AA10&gt;$C$153),Heat_map!AA10,0)</f>
        <v>0</v>
      </c>
      <c r="AB160">
        <f>IF(AND(AB10&lt;=$B$153,AB10&gt;$C$153),Heat_map!AB10,0)</f>
        <v>0</v>
      </c>
      <c r="AC160">
        <f>IF(AND(AC10&lt;=$B$153,AC10&gt;$C$153),Heat_map!AC10,0)</f>
        <v>0</v>
      </c>
      <c r="AD160">
        <f>IF(AND(AD10&lt;=$B$153,AD10&gt;$C$153),Heat_map!AD10,0)</f>
        <v>0</v>
      </c>
      <c r="AE160">
        <f>IF(AND(AE10&lt;=$B$153,AE10&gt;$C$153),Heat_map!AE10,0)</f>
        <v>0</v>
      </c>
      <c r="AF160">
        <f>IF(AND(AF10&lt;=$B$153,AF10&gt;$C$153),Heat_map!AF10,0)</f>
        <v>0</v>
      </c>
    </row>
    <row r="161" spans="1:32" x14ac:dyDescent="0.2">
      <c r="A161" s="29">
        <f t="shared" si="59"/>
        <v>52.5</v>
      </c>
      <c r="B161">
        <f>IF(AND(B11&lt;=$B$153,B11&gt;$C$153),Heat_map!B11,0)</f>
        <v>0</v>
      </c>
      <c r="C161">
        <f>IF(AND(C11&lt;=$B$153,C11&gt;$C$153),Heat_map!C11,0)</f>
        <v>0</v>
      </c>
      <c r="D161">
        <f>IF(AND(D11&lt;=$B$153,D11&gt;$C$153),Heat_map!D11,0)</f>
        <v>0</v>
      </c>
      <c r="E161">
        <f>IF(AND(E11&lt;=$B$153,E11&gt;$C$153),Heat_map!E11,0)</f>
        <v>0</v>
      </c>
      <c r="F161">
        <f>IF(AND(F11&lt;=$B$153,F11&gt;$C$153),Heat_map!F11,0)</f>
        <v>0</v>
      </c>
      <c r="G161">
        <f>IF(AND(G11&lt;=$B$153,G11&gt;$C$153),Heat_map!G11,0)</f>
        <v>0</v>
      </c>
      <c r="H161">
        <f>IF(AND(H11&lt;=$B$153,H11&gt;$C$153),Heat_map!H11,0)</f>
        <v>0</v>
      </c>
      <c r="I161">
        <f>IF(AND(I11&lt;=$B$153,I11&gt;$C$153),Heat_map!I11,0)</f>
        <v>0</v>
      </c>
      <c r="J161">
        <f>IF(AND(J11&lt;=$B$153,J11&gt;$C$153),Heat_map!J11,0)</f>
        <v>0</v>
      </c>
      <c r="K161">
        <f>IF(AND(K11&lt;=$B$153,K11&gt;$C$153),Heat_map!K11,0)</f>
        <v>0</v>
      </c>
      <c r="L161">
        <f>IF(AND(L11&lt;=$B$153,L11&gt;$C$153),Heat_map!L11,0)</f>
        <v>0</v>
      </c>
      <c r="M161">
        <f>IF(AND(M11&lt;=$B$153,M11&gt;$C$153),Heat_map!M11,0)</f>
        <v>0</v>
      </c>
      <c r="N161">
        <f>IF(AND(N11&lt;=$B$153,N11&gt;$C$153),Heat_map!N11,0)</f>
        <v>0</v>
      </c>
      <c r="O161">
        <f>IF(AND(O11&lt;=$B$153,O11&gt;$C$153),Heat_map!O11,0)</f>
        <v>0</v>
      </c>
      <c r="P161">
        <f>IF(AND(P11&lt;=$B$153,P11&gt;$C$153),Heat_map!P11,0)</f>
        <v>0</v>
      </c>
      <c r="Q161">
        <f>IF(AND(Q11&lt;=$B$153,Q11&gt;$C$153),Heat_map!Q11,0)</f>
        <v>0</v>
      </c>
      <c r="R161">
        <f>IF(AND(R11&lt;=$B$153,R11&gt;$C$153),Heat_map!R11,0)</f>
        <v>0</v>
      </c>
      <c r="S161">
        <f>IF(AND(S11&lt;=$B$153,S11&gt;$C$153),Heat_map!S11,0)</f>
        <v>0</v>
      </c>
      <c r="T161">
        <f>IF(AND(T11&lt;=$B$153,T11&gt;$C$153),Heat_map!T11,0)</f>
        <v>0</v>
      </c>
      <c r="U161">
        <f>IF(AND(U11&lt;=$B$153,U11&gt;$C$153),Heat_map!U11,0)</f>
        <v>0</v>
      </c>
      <c r="V161">
        <f>IF(AND(V11&lt;=$B$153,V11&gt;$C$153),Heat_map!V11,0)</f>
        <v>0</v>
      </c>
      <c r="W161">
        <f>IF(AND(W11&lt;=$B$153,W11&gt;$C$153),Heat_map!W11,0)</f>
        <v>0</v>
      </c>
      <c r="X161">
        <f>IF(AND(X11&lt;=$B$153,X11&gt;$C$153),Heat_map!X11,0)</f>
        <v>0</v>
      </c>
      <c r="Y161">
        <f>IF(AND(Y11&lt;=$B$153,Y11&gt;$C$153),Heat_map!Y11,0)</f>
        <v>0</v>
      </c>
      <c r="Z161">
        <f>IF(AND(Z11&lt;=$B$153,Z11&gt;$C$153),Heat_map!Z11,0)</f>
        <v>0</v>
      </c>
      <c r="AA161">
        <f>IF(AND(AA11&lt;=$B$153,AA11&gt;$C$153),Heat_map!AA11,0)</f>
        <v>0</v>
      </c>
      <c r="AB161">
        <f>IF(AND(AB11&lt;=$B$153,AB11&gt;$C$153),Heat_map!AB11,0)</f>
        <v>0</v>
      </c>
      <c r="AC161">
        <f>IF(AND(AC11&lt;=$B$153,AC11&gt;$C$153),Heat_map!AC11,0)</f>
        <v>0</v>
      </c>
      <c r="AD161">
        <f>IF(AND(AD11&lt;=$B$153,AD11&gt;$C$153),Heat_map!AD11,0)</f>
        <v>0</v>
      </c>
      <c r="AE161">
        <f>IF(AND(AE11&lt;=$B$153,AE11&gt;$C$153),Heat_map!AE11,0)</f>
        <v>0</v>
      </c>
      <c r="AF161">
        <f>IF(AND(AF11&lt;=$B$153,AF11&gt;$C$153),Heat_map!AF11,0)</f>
        <v>0</v>
      </c>
    </row>
    <row r="162" spans="1:32" x14ac:dyDescent="0.2">
      <c r="A162" s="29">
        <f t="shared" si="59"/>
        <v>57.5</v>
      </c>
      <c r="B162">
        <f>IF(AND(B12&lt;=$B$153,B12&gt;$C$153),Heat_map!B12,0)</f>
        <v>0</v>
      </c>
      <c r="C162">
        <f>IF(AND(C12&lt;=$B$153,C12&gt;$C$153),Heat_map!C12,0)</f>
        <v>0</v>
      </c>
      <c r="D162">
        <f>IF(AND(D12&lt;=$B$153,D12&gt;$C$153),Heat_map!D12,0)</f>
        <v>0</v>
      </c>
      <c r="E162">
        <f>IF(AND(E12&lt;=$B$153,E12&gt;$C$153),Heat_map!E12,0)</f>
        <v>0</v>
      </c>
      <c r="F162">
        <f>IF(AND(F12&lt;=$B$153,F12&gt;$C$153),Heat_map!F12,0)</f>
        <v>0</v>
      </c>
      <c r="G162">
        <f>IF(AND(G12&lt;=$B$153,G12&gt;$C$153),Heat_map!G12,0)</f>
        <v>0</v>
      </c>
      <c r="H162">
        <f>IF(AND(H12&lt;=$B$153,H12&gt;$C$153),Heat_map!H12,0)</f>
        <v>0</v>
      </c>
      <c r="I162">
        <f>IF(AND(I12&lt;=$B$153,I12&gt;$C$153),Heat_map!I12,0)</f>
        <v>0</v>
      </c>
      <c r="J162">
        <f>IF(AND(J12&lt;=$B$153,J12&gt;$C$153),Heat_map!J12,0)</f>
        <v>0</v>
      </c>
      <c r="K162">
        <f>IF(AND(K12&lt;=$B$153,K12&gt;$C$153),Heat_map!K12,0)</f>
        <v>0</v>
      </c>
      <c r="L162">
        <f>IF(AND(L12&lt;=$B$153,L12&gt;$C$153),Heat_map!L12,0)</f>
        <v>0</v>
      </c>
      <c r="M162">
        <f>IF(AND(M12&lt;=$B$153,M12&gt;$C$153),Heat_map!M12,0)</f>
        <v>0</v>
      </c>
      <c r="N162">
        <f>IF(AND(N12&lt;=$B$153,N12&gt;$C$153),Heat_map!N12,0)</f>
        <v>0</v>
      </c>
      <c r="O162">
        <f>IF(AND(O12&lt;=$B$153,O12&gt;$C$153),Heat_map!O12,0)</f>
        <v>0</v>
      </c>
      <c r="P162">
        <f>IF(AND(P12&lt;=$B$153,P12&gt;$C$153),Heat_map!P12,0)</f>
        <v>0</v>
      </c>
      <c r="Q162">
        <f>IF(AND(Q12&lt;=$B$153,Q12&gt;$C$153),Heat_map!Q12,0)</f>
        <v>0</v>
      </c>
      <c r="R162">
        <f>IF(AND(R12&lt;=$B$153,R12&gt;$C$153),Heat_map!R12,0)</f>
        <v>0</v>
      </c>
      <c r="S162">
        <f>IF(AND(S12&lt;=$B$153,S12&gt;$C$153),Heat_map!S12,0)</f>
        <v>0</v>
      </c>
      <c r="T162">
        <f>IF(AND(T12&lt;=$B$153,T12&gt;$C$153),Heat_map!T12,0)</f>
        <v>0</v>
      </c>
      <c r="U162">
        <f>IF(AND(U12&lt;=$B$153,U12&gt;$C$153),Heat_map!U12,0)</f>
        <v>0</v>
      </c>
      <c r="V162">
        <f>IF(AND(V12&lt;=$B$153,V12&gt;$C$153),Heat_map!V12,0)</f>
        <v>0</v>
      </c>
      <c r="W162">
        <f>IF(AND(W12&lt;=$B$153,W12&gt;$C$153),Heat_map!W12,0)</f>
        <v>0</v>
      </c>
      <c r="X162">
        <f>IF(AND(X12&lt;=$B$153,X12&gt;$C$153),Heat_map!X12,0)</f>
        <v>0</v>
      </c>
      <c r="Y162">
        <f>IF(AND(Y12&lt;=$B$153,Y12&gt;$C$153),Heat_map!Y12,0)</f>
        <v>0</v>
      </c>
      <c r="Z162">
        <f>IF(AND(Z12&lt;=$B$153,Z12&gt;$C$153),Heat_map!Z12,0)</f>
        <v>0</v>
      </c>
      <c r="AA162">
        <f>IF(AND(AA12&lt;=$B$153,AA12&gt;$C$153),Heat_map!AA12,0)</f>
        <v>0</v>
      </c>
      <c r="AB162">
        <f>IF(AND(AB12&lt;=$B$153,AB12&gt;$C$153),Heat_map!AB12,0)</f>
        <v>0</v>
      </c>
      <c r="AC162">
        <f>IF(AND(AC12&lt;=$B$153,AC12&gt;$C$153),Heat_map!AC12,0)</f>
        <v>0</v>
      </c>
      <c r="AD162">
        <f>IF(AND(AD12&lt;=$B$153,AD12&gt;$C$153),Heat_map!AD12,0)</f>
        <v>0</v>
      </c>
      <c r="AE162">
        <f>IF(AND(AE12&lt;=$B$153,AE12&gt;$C$153),Heat_map!AE12,0)</f>
        <v>0</v>
      </c>
      <c r="AF162">
        <f>IF(AND(AF12&lt;=$B$153,AF12&gt;$C$153),Heat_map!AF12,0)</f>
        <v>0</v>
      </c>
    </row>
    <row r="163" spans="1:32" x14ac:dyDescent="0.2">
      <c r="A163" s="29">
        <f t="shared" si="59"/>
        <v>62.5</v>
      </c>
      <c r="B163">
        <f>IF(AND(B13&lt;=$B$153,B13&gt;$C$153),Heat_map!B13,0)</f>
        <v>0</v>
      </c>
      <c r="C163">
        <f>IF(AND(C13&lt;=$B$153,C13&gt;$C$153),Heat_map!C13,0)</f>
        <v>0</v>
      </c>
      <c r="D163">
        <f>IF(AND(D13&lt;=$B$153,D13&gt;$C$153),Heat_map!D13,0)</f>
        <v>0</v>
      </c>
      <c r="E163">
        <f>IF(AND(E13&lt;=$B$153,E13&gt;$C$153),Heat_map!E13,0)</f>
        <v>0</v>
      </c>
      <c r="F163">
        <f>IF(AND(F13&lt;=$B$153,F13&gt;$C$153),Heat_map!F13,0)</f>
        <v>0</v>
      </c>
      <c r="G163">
        <f>IF(AND(G13&lt;=$B$153,G13&gt;$C$153),Heat_map!G13,0)</f>
        <v>0</v>
      </c>
      <c r="H163">
        <f>IF(AND(H13&lt;=$B$153,H13&gt;$C$153),Heat_map!H13,0)</f>
        <v>0</v>
      </c>
      <c r="I163">
        <f>IF(AND(I13&lt;=$B$153,I13&gt;$C$153),Heat_map!I13,0)</f>
        <v>0</v>
      </c>
      <c r="J163">
        <f>IF(AND(J13&lt;=$B$153,J13&gt;$C$153),Heat_map!J13,0)</f>
        <v>0</v>
      </c>
      <c r="K163">
        <f>IF(AND(K13&lt;=$B$153,K13&gt;$C$153),Heat_map!K13,0)</f>
        <v>0</v>
      </c>
      <c r="L163">
        <f>IF(AND(L13&lt;=$B$153,L13&gt;$C$153),Heat_map!L13,0)</f>
        <v>0</v>
      </c>
      <c r="M163">
        <f>IF(AND(M13&lt;=$B$153,M13&gt;$C$153),Heat_map!M13,0)</f>
        <v>0</v>
      </c>
      <c r="N163">
        <f>IF(AND(N13&lt;=$B$153,N13&gt;$C$153),Heat_map!N13,0)</f>
        <v>0</v>
      </c>
      <c r="O163">
        <f>IF(AND(O13&lt;=$B$153,O13&gt;$C$153),Heat_map!O13,0)</f>
        <v>0</v>
      </c>
      <c r="P163">
        <f>IF(AND(P13&lt;=$B$153,P13&gt;$C$153),Heat_map!P13,0)</f>
        <v>0</v>
      </c>
      <c r="Q163">
        <f>IF(AND(Q13&lt;=$B$153,Q13&gt;$C$153),Heat_map!Q13,0)</f>
        <v>0</v>
      </c>
      <c r="R163">
        <f>IF(AND(R13&lt;=$B$153,R13&gt;$C$153),Heat_map!R13,0)</f>
        <v>0</v>
      </c>
      <c r="S163">
        <f>IF(AND(S13&lt;=$B$153,S13&gt;$C$153),Heat_map!S13,0)</f>
        <v>0</v>
      </c>
      <c r="T163">
        <f>IF(AND(T13&lt;=$B$153,T13&gt;$C$153),Heat_map!T13,0)</f>
        <v>0</v>
      </c>
      <c r="U163">
        <f>IF(AND(U13&lt;=$B$153,U13&gt;$C$153),Heat_map!U13,0)</f>
        <v>0</v>
      </c>
      <c r="V163">
        <f>IF(AND(V13&lt;=$B$153,V13&gt;$C$153),Heat_map!V13,0)</f>
        <v>0</v>
      </c>
      <c r="W163">
        <f>IF(AND(W13&lt;=$B$153,W13&gt;$C$153),Heat_map!W13,0)</f>
        <v>0</v>
      </c>
      <c r="X163">
        <f>IF(AND(X13&lt;=$B$153,X13&gt;$C$153),Heat_map!X13,0)</f>
        <v>0</v>
      </c>
      <c r="Y163">
        <f>IF(AND(Y13&lt;=$B$153,Y13&gt;$C$153),Heat_map!Y13,0)</f>
        <v>0</v>
      </c>
      <c r="Z163">
        <f>IF(AND(Z13&lt;=$B$153,Z13&gt;$C$153),Heat_map!Z13,0)</f>
        <v>0</v>
      </c>
      <c r="AA163">
        <f>IF(AND(AA13&lt;=$B$153,AA13&gt;$C$153),Heat_map!AA13,0)</f>
        <v>0</v>
      </c>
      <c r="AB163">
        <f>IF(AND(AB13&lt;=$B$153,AB13&gt;$C$153),Heat_map!AB13,0)</f>
        <v>0</v>
      </c>
      <c r="AC163">
        <f>IF(AND(AC13&lt;=$B$153,AC13&gt;$C$153),Heat_map!AC13,0)</f>
        <v>0</v>
      </c>
      <c r="AD163">
        <f>IF(AND(AD13&lt;=$B$153,AD13&gt;$C$153),Heat_map!AD13,0)</f>
        <v>0</v>
      </c>
      <c r="AE163">
        <f>IF(AND(AE13&lt;=$B$153,AE13&gt;$C$153),Heat_map!AE13,0)</f>
        <v>0</v>
      </c>
      <c r="AF163">
        <f>IF(AND(AF13&lt;=$B$153,AF13&gt;$C$153),Heat_map!AF13,0)</f>
        <v>0</v>
      </c>
    </row>
    <row r="164" spans="1:32" x14ac:dyDescent="0.2">
      <c r="A164" s="29">
        <f t="shared" si="59"/>
        <v>65.5</v>
      </c>
      <c r="B164">
        <f>IF(AND(B14&lt;=$B$153,B14&gt;$C$153),Heat_map!B14,0)</f>
        <v>0</v>
      </c>
      <c r="C164">
        <f>IF(AND(C14&lt;=$B$153,C14&gt;$C$153),Heat_map!C14,0)</f>
        <v>0</v>
      </c>
      <c r="D164">
        <f>IF(AND(D14&lt;=$B$153,D14&gt;$C$153),Heat_map!D14,0)</f>
        <v>0</v>
      </c>
      <c r="E164">
        <f>IF(AND(E14&lt;=$B$153,E14&gt;$C$153),Heat_map!E14,0)</f>
        <v>0</v>
      </c>
      <c r="F164">
        <f>IF(AND(F14&lt;=$B$153,F14&gt;$C$153),Heat_map!F14,0)</f>
        <v>0</v>
      </c>
      <c r="G164">
        <f>IF(AND(G14&lt;=$B$153,G14&gt;$C$153),Heat_map!G14,0)</f>
        <v>0</v>
      </c>
      <c r="H164">
        <f>IF(AND(H14&lt;=$B$153,H14&gt;$C$153),Heat_map!H14,0)</f>
        <v>0</v>
      </c>
      <c r="I164">
        <f>IF(AND(I14&lt;=$B$153,I14&gt;$C$153),Heat_map!I14,0)</f>
        <v>0</v>
      </c>
      <c r="J164">
        <f>IF(AND(J14&lt;=$B$153,J14&gt;$C$153),Heat_map!J14,0)</f>
        <v>0</v>
      </c>
      <c r="K164">
        <f>IF(AND(K14&lt;=$B$153,K14&gt;$C$153),Heat_map!K14,0)</f>
        <v>0</v>
      </c>
      <c r="L164">
        <f>IF(AND(L14&lt;=$B$153,L14&gt;$C$153),Heat_map!L14,0)</f>
        <v>0</v>
      </c>
      <c r="M164">
        <f>IF(AND(M14&lt;=$B$153,M14&gt;$C$153),Heat_map!M14,0)</f>
        <v>0</v>
      </c>
      <c r="N164">
        <f>IF(AND(N14&lt;=$B$153,N14&gt;$C$153),Heat_map!N14,0)</f>
        <v>0</v>
      </c>
      <c r="O164">
        <f>IF(AND(O14&lt;=$B$153,O14&gt;$C$153),Heat_map!O14,0)</f>
        <v>0</v>
      </c>
      <c r="P164">
        <f>IF(AND(P14&lt;=$B$153,P14&gt;$C$153),Heat_map!P14,0)</f>
        <v>0</v>
      </c>
      <c r="Q164">
        <f>IF(AND(Q14&lt;=$B$153,Q14&gt;$C$153),Heat_map!Q14,0)</f>
        <v>0</v>
      </c>
      <c r="R164">
        <f>IF(AND(R14&lt;=$B$153,R14&gt;$C$153),Heat_map!R14,0)</f>
        <v>0</v>
      </c>
      <c r="S164">
        <f>IF(AND(S14&lt;=$B$153,S14&gt;$C$153),Heat_map!S14,0)</f>
        <v>0</v>
      </c>
      <c r="T164">
        <f>IF(AND(T14&lt;=$B$153,T14&gt;$C$153),Heat_map!T14,0)</f>
        <v>0</v>
      </c>
      <c r="U164">
        <f>IF(AND(U14&lt;=$B$153,U14&gt;$C$153),Heat_map!U14,0)</f>
        <v>0</v>
      </c>
      <c r="V164">
        <f>IF(AND(V14&lt;=$B$153,V14&gt;$C$153),Heat_map!V14,0)</f>
        <v>0</v>
      </c>
      <c r="W164">
        <f>IF(AND(W14&lt;=$B$153,W14&gt;$C$153),Heat_map!W14,0)</f>
        <v>0</v>
      </c>
      <c r="X164">
        <f>IF(AND(X14&lt;=$B$153,X14&gt;$C$153),Heat_map!X14,0)</f>
        <v>0</v>
      </c>
      <c r="Y164">
        <f>IF(AND(Y14&lt;=$B$153,Y14&gt;$C$153),Heat_map!Y14,0)</f>
        <v>0</v>
      </c>
      <c r="Z164">
        <f>IF(AND(Z14&lt;=$B$153,Z14&gt;$C$153),Heat_map!Z14,0)</f>
        <v>0</v>
      </c>
      <c r="AA164">
        <f>IF(AND(AA14&lt;=$B$153,AA14&gt;$C$153),Heat_map!AA14,0)</f>
        <v>0</v>
      </c>
      <c r="AB164">
        <f>IF(AND(AB14&lt;=$B$153,AB14&gt;$C$153),Heat_map!AB14,0)</f>
        <v>0</v>
      </c>
      <c r="AC164">
        <f>IF(AND(AC14&lt;=$B$153,AC14&gt;$C$153),Heat_map!AC14,0)</f>
        <v>0</v>
      </c>
      <c r="AD164">
        <f>IF(AND(AD14&lt;=$B$153,AD14&gt;$C$153),Heat_map!AD14,0)</f>
        <v>0</v>
      </c>
      <c r="AE164">
        <f>IF(AND(AE14&lt;=$B$153,AE14&gt;$C$153),Heat_map!AE14,0)</f>
        <v>0</v>
      </c>
      <c r="AF164">
        <f>IF(AND(AF14&lt;=$B$153,AF14&gt;$C$153),Heat_map!AF14,0)</f>
        <v>0</v>
      </c>
    </row>
    <row r="166" spans="1:32" x14ac:dyDescent="0.2">
      <c r="A166" s="29" t="s">
        <v>33</v>
      </c>
      <c r="B166">
        <v>-0.45</v>
      </c>
      <c r="C166">
        <v>-0.5</v>
      </c>
    </row>
    <row r="167" spans="1:32" s="29" customFormat="1" x14ac:dyDescent="0.2">
      <c r="A167" s="29" t="str">
        <f>A154</f>
        <v>Midpoint age / salary</v>
      </c>
      <c r="B167" s="29">
        <f t="shared" ref="B167:AF167" si="60">B154</f>
        <v>2500</v>
      </c>
      <c r="C167" s="29">
        <f t="shared" si="60"/>
        <v>7500</v>
      </c>
      <c r="D167" s="29">
        <f t="shared" si="60"/>
        <v>12500</v>
      </c>
      <c r="E167" s="29">
        <f t="shared" si="60"/>
        <v>17500</v>
      </c>
      <c r="F167" s="29">
        <f t="shared" si="60"/>
        <v>22500</v>
      </c>
      <c r="G167" s="29">
        <f t="shared" si="60"/>
        <v>27500</v>
      </c>
      <c r="H167" s="29">
        <f t="shared" si="60"/>
        <v>32500</v>
      </c>
      <c r="I167" s="29">
        <f t="shared" si="60"/>
        <v>37500</v>
      </c>
      <c r="J167" s="29">
        <f t="shared" si="60"/>
        <v>42500</v>
      </c>
      <c r="K167" s="29">
        <f t="shared" si="60"/>
        <v>47500</v>
      </c>
      <c r="L167" s="29">
        <f t="shared" si="60"/>
        <v>52500</v>
      </c>
      <c r="M167" s="29">
        <f t="shared" si="60"/>
        <v>57500</v>
      </c>
      <c r="N167" s="29">
        <f t="shared" si="60"/>
        <v>62500</v>
      </c>
      <c r="O167" s="29">
        <f t="shared" si="60"/>
        <v>67500</v>
      </c>
      <c r="P167" s="29">
        <f t="shared" si="60"/>
        <v>72500</v>
      </c>
      <c r="Q167" s="29">
        <f t="shared" si="60"/>
        <v>77500</v>
      </c>
      <c r="R167" s="29">
        <f t="shared" si="60"/>
        <v>82500</v>
      </c>
      <c r="S167" s="29">
        <f t="shared" si="60"/>
        <v>87500</v>
      </c>
      <c r="T167" s="29">
        <f t="shared" si="60"/>
        <v>92500</v>
      </c>
      <c r="U167" s="29">
        <f t="shared" si="60"/>
        <v>97500</v>
      </c>
      <c r="V167" s="29">
        <f t="shared" si="60"/>
        <v>102500</v>
      </c>
      <c r="W167" s="29">
        <f t="shared" si="60"/>
        <v>107500</v>
      </c>
      <c r="X167" s="29">
        <f t="shared" si="60"/>
        <v>112500</v>
      </c>
      <c r="Y167" s="29">
        <f t="shared" si="60"/>
        <v>117500</v>
      </c>
      <c r="Z167" s="29">
        <f t="shared" si="60"/>
        <v>122500</v>
      </c>
      <c r="AA167" s="29">
        <f t="shared" si="60"/>
        <v>127500</v>
      </c>
      <c r="AB167" s="29">
        <f t="shared" si="60"/>
        <v>132500</v>
      </c>
      <c r="AC167" s="29">
        <f t="shared" si="60"/>
        <v>137500</v>
      </c>
      <c r="AD167" s="29">
        <f t="shared" si="60"/>
        <v>142500</v>
      </c>
      <c r="AE167" s="29">
        <f t="shared" si="60"/>
        <v>147500</v>
      </c>
      <c r="AF167" s="29">
        <f t="shared" si="60"/>
        <v>200000</v>
      </c>
    </row>
    <row r="168" spans="1:32" x14ac:dyDescent="0.2">
      <c r="A168" s="29">
        <f>A155</f>
        <v>22.5</v>
      </c>
      <c r="B168">
        <f>IF(AND(B5&lt;=$B$166,B5&gt;$C$166),Heat_map!B5,0)</f>
        <v>0</v>
      </c>
      <c r="C168">
        <f>IF(AND(C5&lt;=$B$166,C5&gt;$C$166),Heat_map!C5,0)</f>
        <v>0</v>
      </c>
      <c r="D168">
        <f>IF(AND(D5&lt;=$B$166,D5&gt;$C$166),Heat_map!D5,0)</f>
        <v>0</v>
      </c>
      <c r="E168">
        <f>IF(AND(E5&lt;=$B$166,E5&gt;$C$166),Heat_map!E5,0)</f>
        <v>0</v>
      </c>
      <c r="F168">
        <f>IF(AND(F5&lt;=$B$166,F5&gt;$C$166),Heat_map!F5,0)</f>
        <v>0</v>
      </c>
      <c r="G168">
        <f>IF(AND(G5&lt;=$B$166,G5&gt;$C$166),Heat_map!G5,0)</f>
        <v>0</v>
      </c>
      <c r="H168">
        <f>IF(AND(H5&lt;=$B$166,H5&gt;$C$166),Heat_map!H5,0)</f>
        <v>0</v>
      </c>
      <c r="I168">
        <f>IF(AND(I5&lt;=$B$166,I5&gt;$C$166),Heat_map!I5,0)</f>
        <v>0</v>
      </c>
      <c r="J168">
        <f>IF(AND(J5&lt;=$B$166,J5&gt;$C$166),Heat_map!J5,0)</f>
        <v>20</v>
      </c>
      <c r="K168">
        <f>IF(AND(K5&lt;=$B$166,K5&gt;$C$166),Heat_map!K5,0)</f>
        <v>5</v>
      </c>
      <c r="L168">
        <f>IF(AND(L5&lt;=$B$166,L5&gt;$C$166),Heat_map!L5,0)</f>
        <v>0</v>
      </c>
      <c r="M168">
        <f>IF(AND(M5&lt;=$B$166,M5&gt;$C$166),Heat_map!M5,0)</f>
        <v>0</v>
      </c>
      <c r="N168">
        <f>IF(AND(N5&lt;=$B$166,N5&gt;$C$166),Heat_map!N5,0)</f>
        <v>0</v>
      </c>
      <c r="O168">
        <f>IF(AND(O5&lt;=$B$166,O5&gt;$C$166),Heat_map!O5,0)</f>
        <v>0</v>
      </c>
      <c r="P168">
        <f>IF(AND(P5&lt;=$B$166,P5&gt;$C$166),Heat_map!P5,0)</f>
        <v>0</v>
      </c>
      <c r="Q168">
        <f>IF(AND(Q5&lt;=$B$166,Q5&gt;$C$166),Heat_map!Q5,0)</f>
        <v>0</v>
      </c>
      <c r="R168">
        <f>IF(AND(R5&lt;=$B$166,R5&gt;$C$166),Heat_map!R5,0)</f>
        <v>0</v>
      </c>
      <c r="S168">
        <f>IF(AND(S5&lt;=$B$166,S5&gt;$C$166),Heat_map!S5,0)</f>
        <v>0</v>
      </c>
      <c r="T168">
        <f>IF(AND(T5&lt;=$B$166,T5&gt;$C$166),Heat_map!T5,0)</f>
        <v>0</v>
      </c>
      <c r="U168">
        <f>IF(AND(U5&lt;=$B$166,U5&gt;$C$166),Heat_map!U5,0)</f>
        <v>0</v>
      </c>
      <c r="V168">
        <f>IF(AND(V5&lt;=$B$166,V5&gt;$C$166),Heat_map!V5,0)</f>
        <v>0</v>
      </c>
      <c r="W168">
        <f>IF(AND(W5&lt;=$B$166,W5&gt;$C$166),Heat_map!W5,0)</f>
        <v>0</v>
      </c>
      <c r="X168">
        <f>IF(AND(X5&lt;=$B$166,X5&gt;$C$166),Heat_map!X5,0)</f>
        <v>0</v>
      </c>
      <c r="Y168">
        <f>IF(AND(Y5&lt;=$B$166,Y5&gt;$C$166),Heat_map!Y5,0)</f>
        <v>0</v>
      </c>
      <c r="Z168">
        <f>IF(AND(Z5&lt;=$B$166,Z5&gt;$C$166),Heat_map!Z5,0)</f>
        <v>0</v>
      </c>
      <c r="AA168">
        <f>IF(AND(AA5&lt;=$B$166,AA5&gt;$C$166),Heat_map!AA5,0)</f>
        <v>0</v>
      </c>
      <c r="AB168">
        <f>IF(AND(AB5&lt;=$B$166,AB5&gt;$C$166),Heat_map!AB5,0)</f>
        <v>0</v>
      </c>
      <c r="AC168">
        <f>IF(AND(AC5&lt;=$B$166,AC5&gt;$C$166),Heat_map!AC5,0)</f>
        <v>0</v>
      </c>
      <c r="AD168">
        <f>IF(AND(AD5&lt;=$B$166,AD5&gt;$C$166),Heat_map!AD5,0)</f>
        <v>0</v>
      </c>
      <c r="AE168">
        <f>IF(AND(AE5&lt;=$B$166,AE5&gt;$C$166),Heat_map!AE5,0)</f>
        <v>0</v>
      </c>
      <c r="AF168">
        <f>IF(AND(AF5&lt;=$B$166,AF5&gt;$C$166),Heat_map!AF5,0)</f>
        <v>0</v>
      </c>
    </row>
    <row r="169" spans="1:32" x14ac:dyDescent="0.2">
      <c r="A169" s="29">
        <f t="shared" ref="A169:A177" si="61">A156</f>
        <v>27.5</v>
      </c>
      <c r="B169">
        <f>IF(AND(B6&lt;=$B$166,B6&gt;$C$166),Heat_map!B6,0)</f>
        <v>0</v>
      </c>
      <c r="C169">
        <f>IF(AND(C6&lt;=$B$166,C6&gt;$C$166),Heat_map!C6,0)</f>
        <v>0</v>
      </c>
      <c r="D169">
        <f>IF(AND(D6&lt;=$B$166,D6&gt;$C$166),Heat_map!D6,0)</f>
        <v>0</v>
      </c>
      <c r="E169">
        <f>IF(AND(E6&lt;=$B$166,E6&gt;$C$166),Heat_map!E6,0)</f>
        <v>0</v>
      </c>
      <c r="F169">
        <f>IF(AND(F6&lt;=$B$166,F6&gt;$C$166),Heat_map!F6,0)</f>
        <v>0</v>
      </c>
      <c r="G169">
        <f>IF(AND(G6&lt;=$B$166,G6&gt;$C$166),Heat_map!G6,0)</f>
        <v>0</v>
      </c>
      <c r="H169">
        <f>IF(AND(H6&lt;=$B$166,H6&gt;$C$166),Heat_map!H6,0)</f>
        <v>0</v>
      </c>
      <c r="I169">
        <f>IF(AND(I6&lt;=$B$166,I6&gt;$C$166),Heat_map!I6,0)</f>
        <v>0</v>
      </c>
      <c r="J169">
        <f>IF(AND(J6&lt;=$B$166,J6&gt;$C$166),Heat_map!J6,0)</f>
        <v>658</v>
      </c>
      <c r="K169">
        <f>IF(AND(K6&lt;=$B$166,K6&gt;$C$166),Heat_map!K6,0)</f>
        <v>247</v>
      </c>
      <c r="L169">
        <f>IF(AND(L6&lt;=$B$166,L6&gt;$C$166),Heat_map!L6,0)</f>
        <v>64</v>
      </c>
      <c r="M169">
        <f>IF(AND(M6&lt;=$B$166,M6&gt;$C$166),Heat_map!M6,0)</f>
        <v>0</v>
      </c>
      <c r="N169">
        <f>IF(AND(N6&lt;=$B$166,N6&gt;$C$166),Heat_map!N6,0)</f>
        <v>0</v>
      </c>
      <c r="O169">
        <f>IF(AND(O6&lt;=$B$166,O6&gt;$C$166),Heat_map!O6,0)</f>
        <v>0</v>
      </c>
      <c r="P169">
        <f>IF(AND(P6&lt;=$B$166,P6&gt;$C$166),Heat_map!P6,0)</f>
        <v>0</v>
      </c>
      <c r="Q169">
        <f>IF(AND(Q6&lt;=$B$166,Q6&gt;$C$166),Heat_map!Q6,0)</f>
        <v>0</v>
      </c>
      <c r="R169">
        <f>IF(AND(R6&lt;=$B$166,R6&gt;$C$166),Heat_map!R6,0)</f>
        <v>0</v>
      </c>
      <c r="S169">
        <f>IF(AND(S6&lt;=$B$166,S6&gt;$C$166),Heat_map!S6,0)</f>
        <v>0</v>
      </c>
      <c r="T169">
        <f>IF(AND(T6&lt;=$B$166,T6&gt;$C$166),Heat_map!T6,0)</f>
        <v>0</v>
      </c>
      <c r="U169">
        <f>IF(AND(U6&lt;=$B$166,U6&gt;$C$166),Heat_map!U6,0)</f>
        <v>0</v>
      </c>
      <c r="V169">
        <f>IF(AND(V6&lt;=$B$166,V6&gt;$C$166),Heat_map!V6,0)</f>
        <v>0</v>
      </c>
      <c r="W169">
        <f>IF(AND(W6&lt;=$B$166,W6&gt;$C$166),Heat_map!W6,0)</f>
        <v>0</v>
      </c>
      <c r="X169">
        <f>IF(AND(X6&lt;=$B$166,X6&gt;$C$166),Heat_map!X6,0)</f>
        <v>0</v>
      </c>
      <c r="Y169">
        <f>IF(AND(Y6&lt;=$B$166,Y6&gt;$C$166),Heat_map!Y6,0)</f>
        <v>0</v>
      </c>
      <c r="Z169">
        <f>IF(AND(Z6&lt;=$B$166,Z6&gt;$C$166),Heat_map!Z6,0)</f>
        <v>0</v>
      </c>
      <c r="AA169">
        <f>IF(AND(AA6&lt;=$B$166,AA6&gt;$C$166),Heat_map!AA6,0)</f>
        <v>0</v>
      </c>
      <c r="AB169">
        <f>IF(AND(AB6&lt;=$B$166,AB6&gt;$C$166),Heat_map!AB6,0)</f>
        <v>0</v>
      </c>
      <c r="AC169">
        <f>IF(AND(AC6&lt;=$B$166,AC6&gt;$C$166),Heat_map!AC6,0)</f>
        <v>0</v>
      </c>
      <c r="AD169">
        <f>IF(AND(AD6&lt;=$B$166,AD6&gt;$C$166),Heat_map!AD6,0)</f>
        <v>0</v>
      </c>
      <c r="AE169">
        <f>IF(AND(AE6&lt;=$B$166,AE6&gt;$C$166),Heat_map!AE6,0)</f>
        <v>0</v>
      </c>
      <c r="AF169">
        <f>IF(AND(AF6&lt;=$B$166,AF6&gt;$C$166),Heat_map!AF6,0)</f>
        <v>0</v>
      </c>
    </row>
    <row r="170" spans="1:32" x14ac:dyDescent="0.2">
      <c r="A170" s="29">
        <f t="shared" si="61"/>
        <v>32.5</v>
      </c>
      <c r="B170">
        <f>IF(AND(B7&lt;=$B$166,B7&gt;$C$166),Heat_map!B7,0)</f>
        <v>0</v>
      </c>
      <c r="C170">
        <f>IF(AND(C7&lt;=$B$166,C7&gt;$C$166),Heat_map!C7,0)</f>
        <v>0</v>
      </c>
      <c r="D170">
        <f>IF(AND(D7&lt;=$B$166,D7&gt;$C$166),Heat_map!D7,0)</f>
        <v>0</v>
      </c>
      <c r="E170">
        <f>IF(AND(E7&lt;=$B$166,E7&gt;$C$166),Heat_map!E7,0)</f>
        <v>0</v>
      </c>
      <c r="F170">
        <f>IF(AND(F7&lt;=$B$166,F7&gt;$C$166),Heat_map!F7,0)</f>
        <v>0</v>
      </c>
      <c r="G170">
        <f>IF(AND(G7&lt;=$B$166,G7&gt;$C$166),Heat_map!G7,0)</f>
        <v>0</v>
      </c>
      <c r="H170">
        <f>IF(AND(H7&lt;=$B$166,H7&gt;$C$166),Heat_map!H7,0)</f>
        <v>0</v>
      </c>
      <c r="I170">
        <f>IF(AND(I7&lt;=$B$166,I7&gt;$C$166),Heat_map!I7,0)</f>
        <v>0</v>
      </c>
      <c r="J170">
        <f>IF(AND(J7&lt;=$B$166,J7&gt;$C$166),Heat_map!J7,0)</f>
        <v>0</v>
      </c>
      <c r="K170">
        <f>IF(AND(K7&lt;=$B$166,K7&gt;$C$166),Heat_map!K7,0)</f>
        <v>0</v>
      </c>
      <c r="L170">
        <f>IF(AND(L7&lt;=$B$166,L7&gt;$C$166),Heat_map!L7,0)</f>
        <v>0</v>
      </c>
      <c r="M170">
        <f>IF(AND(M7&lt;=$B$166,M7&gt;$C$166),Heat_map!M7,0)</f>
        <v>0</v>
      </c>
      <c r="N170">
        <f>IF(AND(N7&lt;=$B$166,N7&gt;$C$166),Heat_map!N7,0)</f>
        <v>0</v>
      </c>
      <c r="O170">
        <f>IF(AND(O7&lt;=$B$166,O7&gt;$C$166),Heat_map!O7,0)</f>
        <v>0</v>
      </c>
      <c r="P170">
        <f>IF(AND(P7&lt;=$B$166,P7&gt;$C$166),Heat_map!P7,0)</f>
        <v>0</v>
      </c>
      <c r="Q170">
        <f>IF(AND(Q7&lt;=$B$166,Q7&gt;$C$166),Heat_map!Q7,0)</f>
        <v>0</v>
      </c>
      <c r="R170">
        <f>IF(AND(R7&lt;=$B$166,R7&gt;$C$166),Heat_map!R7,0)</f>
        <v>0</v>
      </c>
      <c r="S170">
        <f>IF(AND(S7&lt;=$B$166,S7&gt;$C$166),Heat_map!S7,0)</f>
        <v>0</v>
      </c>
      <c r="T170">
        <f>IF(AND(T7&lt;=$B$166,T7&gt;$C$166),Heat_map!T7,0)</f>
        <v>0</v>
      </c>
      <c r="U170">
        <f>IF(AND(U7&lt;=$B$166,U7&gt;$C$166),Heat_map!U7,0)</f>
        <v>0</v>
      </c>
      <c r="V170">
        <f>IF(AND(V7&lt;=$B$166,V7&gt;$C$166),Heat_map!V7,0)</f>
        <v>0</v>
      </c>
      <c r="W170">
        <f>IF(AND(W7&lt;=$B$166,W7&gt;$C$166),Heat_map!W7,0)</f>
        <v>0</v>
      </c>
      <c r="X170">
        <f>IF(AND(X7&lt;=$B$166,X7&gt;$C$166),Heat_map!X7,0)</f>
        <v>0</v>
      </c>
      <c r="Y170">
        <f>IF(AND(Y7&lt;=$B$166,Y7&gt;$C$166),Heat_map!Y7,0)</f>
        <v>0</v>
      </c>
      <c r="Z170">
        <f>IF(AND(Z7&lt;=$B$166,Z7&gt;$C$166),Heat_map!Z7,0)</f>
        <v>0</v>
      </c>
      <c r="AA170">
        <f>IF(AND(AA7&lt;=$B$166,AA7&gt;$C$166),Heat_map!AA7,0)</f>
        <v>0</v>
      </c>
      <c r="AB170">
        <f>IF(AND(AB7&lt;=$B$166,AB7&gt;$C$166),Heat_map!AB7,0)</f>
        <v>0</v>
      </c>
      <c r="AC170">
        <f>IF(AND(AC7&lt;=$B$166,AC7&gt;$C$166),Heat_map!AC7,0)</f>
        <v>0</v>
      </c>
      <c r="AD170">
        <f>IF(AND(AD7&lt;=$B$166,AD7&gt;$C$166),Heat_map!AD7,0)</f>
        <v>0</v>
      </c>
      <c r="AE170">
        <f>IF(AND(AE7&lt;=$B$166,AE7&gt;$C$166),Heat_map!AE7,0)</f>
        <v>0</v>
      </c>
      <c r="AF170">
        <f>IF(AND(AF7&lt;=$B$166,AF7&gt;$C$166),Heat_map!AF7,0)</f>
        <v>0</v>
      </c>
    </row>
    <row r="171" spans="1:32" x14ac:dyDescent="0.2">
      <c r="A171" s="29">
        <f t="shared" si="61"/>
        <v>37.5</v>
      </c>
      <c r="B171">
        <f>IF(AND(B8&lt;=$B$166,B8&gt;$C$166),Heat_map!B8,0)</f>
        <v>0</v>
      </c>
      <c r="C171">
        <f>IF(AND(C8&lt;=$B$166,C8&gt;$C$166),Heat_map!C8,0)</f>
        <v>0</v>
      </c>
      <c r="D171">
        <f>IF(AND(D8&lt;=$B$166,D8&gt;$C$166),Heat_map!D8,0)</f>
        <v>0</v>
      </c>
      <c r="E171">
        <f>IF(AND(E8&lt;=$B$166,E8&gt;$C$166),Heat_map!E8,0)</f>
        <v>0</v>
      </c>
      <c r="F171">
        <f>IF(AND(F8&lt;=$B$166,F8&gt;$C$166),Heat_map!F8,0)</f>
        <v>0</v>
      </c>
      <c r="G171">
        <f>IF(AND(G8&lt;=$B$166,G8&gt;$C$166),Heat_map!G8,0)</f>
        <v>0</v>
      </c>
      <c r="H171">
        <f>IF(AND(H8&lt;=$B$166,H8&gt;$C$166),Heat_map!H8,0)</f>
        <v>0</v>
      </c>
      <c r="I171">
        <f>IF(AND(I8&lt;=$B$166,I8&gt;$C$166),Heat_map!I8,0)</f>
        <v>0</v>
      </c>
      <c r="J171">
        <f>IF(AND(J8&lt;=$B$166,J8&gt;$C$166),Heat_map!J8,0)</f>
        <v>0</v>
      </c>
      <c r="K171">
        <f>IF(AND(K8&lt;=$B$166,K8&gt;$C$166),Heat_map!K8,0)</f>
        <v>0</v>
      </c>
      <c r="L171">
        <f>IF(AND(L8&lt;=$B$166,L8&gt;$C$166),Heat_map!L8,0)</f>
        <v>0</v>
      </c>
      <c r="M171">
        <f>IF(AND(M8&lt;=$B$166,M8&gt;$C$166),Heat_map!M8,0)</f>
        <v>0</v>
      </c>
      <c r="N171">
        <f>IF(AND(N8&lt;=$B$166,N8&gt;$C$166),Heat_map!N8,0)</f>
        <v>0</v>
      </c>
      <c r="O171">
        <f>IF(AND(O8&lt;=$B$166,O8&gt;$C$166),Heat_map!O8,0)</f>
        <v>0</v>
      </c>
      <c r="P171">
        <f>IF(AND(P8&lt;=$B$166,P8&gt;$C$166),Heat_map!P8,0)</f>
        <v>0</v>
      </c>
      <c r="Q171">
        <f>IF(AND(Q8&lt;=$B$166,Q8&gt;$C$166),Heat_map!Q8,0)</f>
        <v>0</v>
      </c>
      <c r="R171">
        <f>IF(AND(R8&lt;=$B$166,R8&gt;$C$166),Heat_map!R8,0)</f>
        <v>0</v>
      </c>
      <c r="S171">
        <f>IF(AND(S8&lt;=$B$166,S8&gt;$C$166),Heat_map!S8,0)</f>
        <v>0</v>
      </c>
      <c r="T171">
        <f>IF(AND(T8&lt;=$B$166,T8&gt;$C$166),Heat_map!T8,0)</f>
        <v>0</v>
      </c>
      <c r="U171">
        <f>IF(AND(U8&lt;=$B$166,U8&gt;$C$166),Heat_map!U8,0)</f>
        <v>0</v>
      </c>
      <c r="V171">
        <f>IF(AND(V8&lt;=$B$166,V8&gt;$C$166),Heat_map!V8,0)</f>
        <v>0</v>
      </c>
      <c r="W171">
        <f>IF(AND(W8&lt;=$B$166,W8&gt;$C$166),Heat_map!W8,0)</f>
        <v>0</v>
      </c>
      <c r="X171">
        <f>IF(AND(X8&lt;=$B$166,X8&gt;$C$166),Heat_map!X8,0)</f>
        <v>0</v>
      </c>
      <c r="Y171">
        <f>IF(AND(Y8&lt;=$B$166,Y8&gt;$C$166),Heat_map!Y8,0)</f>
        <v>0</v>
      </c>
      <c r="Z171">
        <f>IF(AND(Z8&lt;=$B$166,Z8&gt;$C$166),Heat_map!Z8,0)</f>
        <v>0</v>
      </c>
      <c r="AA171">
        <f>IF(AND(AA8&lt;=$B$166,AA8&gt;$C$166),Heat_map!AA8,0)</f>
        <v>0</v>
      </c>
      <c r="AB171">
        <f>IF(AND(AB8&lt;=$B$166,AB8&gt;$C$166),Heat_map!AB8,0)</f>
        <v>0</v>
      </c>
      <c r="AC171">
        <f>IF(AND(AC8&lt;=$B$166,AC8&gt;$C$166),Heat_map!AC8,0)</f>
        <v>0</v>
      </c>
      <c r="AD171">
        <f>IF(AND(AD8&lt;=$B$166,AD8&gt;$C$166),Heat_map!AD8,0)</f>
        <v>0</v>
      </c>
      <c r="AE171">
        <f>IF(AND(AE8&lt;=$B$166,AE8&gt;$C$166),Heat_map!AE8,0)</f>
        <v>0</v>
      </c>
      <c r="AF171">
        <f>IF(AND(AF8&lt;=$B$166,AF8&gt;$C$166),Heat_map!AF8,0)</f>
        <v>0</v>
      </c>
    </row>
    <row r="172" spans="1:32" x14ac:dyDescent="0.2">
      <c r="A172" s="29">
        <f t="shared" si="61"/>
        <v>42.5</v>
      </c>
      <c r="B172">
        <f>IF(AND(B9&lt;=$B$166,B9&gt;$C$166),Heat_map!B9,0)</f>
        <v>0</v>
      </c>
      <c r="C172">
        <f>IF(AND(C9&lt;=$B$166,C9&gt;$C$166),Heat_map!C9,0)</f>
        <v>0</v>
      </c>
      <c r="D172">
        <f>IF(AND(D9&lt;=$B$166,D9&gt;$C$166),Heat_map!D9,0)</f>
        <v>0</v>
      </c>
      <c r="E172">
        <f>IF(AND(E9&lt;=$B$166,E9&gt;$C$166),Heat_map!E9,0)</f>
        <v>0</v>
      </c>
      <c r="F172">
        <f>IF(AND(F9&lt;=$B$166,F9&gt;$C$166),Heat_map!F9,0)</f>
        <v>0</v>
      </c>
      <c r="G172">
        <f>IF(AND(G9&lt;=$B$166,G9&gt;$C$166),Heat_map!G9,0)</f>
        <v>0</v>
      </c>
      <c r="H172">
        <f>IF(AND(H9&lt;=$B$166,H9&gt;$C$166),Heat_map!H9,0)</f>
        <v>0</v>
      </c>
      <c r="I172">
        <f>IF(AND(I9&lt;=$B$166,I9&gt;$C$166),Heat_map!I9,0)</f>
        <v>0</v>
      </c>
      <c r="J172">
        <f>IF(AND(J9&lt;=$B$166,J9&gt;$C$166),Heat_map!J9,0)</f>
        <v>0</v>
      </c>
      <c r="K172">
        <f>IF(AND(K9&lt;=$B$166,K9&gt;$C$166),Heat_map!K9,0)</f>
        <v>0</v>
      </c>
      <c r="L172">
        <f>IF(AND(L9&lt;=$B$166,L9&gt;$C$166),Heat_map!L9,0)</f>
        <v>0</v>
      </c>
      <c r="M172">
        <f>IF(AND(M9&lt;=$B$166,M9&gt;$C$166),Heat_map!M9,0)</f>
        <v>0</v>
      </c>
      <c r="N172">
        <f>IF(AND(N9&lt;=$B$166,N9&gt;$C$166),Heat_map!N9,0)</f>
        <v>0</v>
      </c>
      <c r="O172">
        <f>IF(AND(O9&lt;=$B$166,O9&gt;$C$166),Heat_map!O9,0)</f>
        <v>0</v>
      </c>
      <c r="P172">
        <f>IF(AND(P9&lt;=$B$166,P9&gt;$C$166),Heat_map!P9,0)</f>
        <v>0</v>
      </c>
      <c r="Q172">
        <f>IF(AND(Q9&lt;=$B$166,Q9&gt;$C$166),Heat_map!Q9,0)</f>
        <v>0</v>
      </c>
      <c r="R172">
        <f>IF(AND(R9&lt;=$B$166,R9&gt;$C$166),Heat_map!R9,0)</f>
        <v>0</v>
      </c>
      <c r="S172">
        <f>IF(AND(S9&lt;=$B$166,S9&gt;$C$166),Heat_map!S9,0)</f>
        <v>0</v>
      </c>
      <c r="T172">
        <f>IF(AND(T9&lt;=$B$166,T9&gt;$C$166),Heat_map!T9,0)</f>
        <v>0</v>
      </c>
      <c r="U172">
        <f>IF(AND(U9&lt;=$B$166,U9&gt;$C$166),Heat_map!U9,0)</f>
        <v>0</v>
      </c>
      <c r="V172">
        <f>IF(AND(V9&lt;=$B$166,V9&gt;$C$166),Heat_map!V9,0)</f>
        <v>0</v>
      </c>
      <c r="W172">
        <f>IF(AND(W9&lt;=$B$166,W9&gt;$C$166),Heat_map!W9,0)</f>
        <v>0</v>
      </c>
      <c r="X172">
        <f>IF(AND(X9&lt;=$B$166,X9&gt;$C$166),Heat_map!X9,0)</f>
        <v>0</v>
      </c>
      <c r="Y172">
        <f>IF(AND(Y9&lt;=$B$166,Y9&gt;$C$166),Heat_map!Y9,0)</f>
        <v>0</v>
      </c>
      <c r="Z172">
        <f>IF(AND(Z9&lt;=$B$166,Z9&gt;$C$166),Heat_map!Z9,0)</f>
        <v>0</v>
      </c>
      <c r="AA172">
        <f>IF(AND(AA9&lt;=$B$166,AA9&gt;$C$166),Heat_map!AA9,0)</f>
        <v>0</v>
      </c>
      <c r="AB172">
        <f>IF(AND(AB9&lt;=$B$166,AB9&gt;$C$166),Heat_map!AB9,0)</f>
        <v>0</v>
      </c>
      <c r="AC172">
        <f>IF(AND(AC9&lt;=$B$166,AC9&gt;$C$166),Heat_map!AC9,0)</f>
        <v>0</v>
      </c>
      <c r="AD172">
        <f>IF(AND(AD9&lt;=$B$166,AD9&gt;$C$166),Heat_map!AD9,0)</f>
        <v>0</v>
      </c>
      <c r="AE172">
        <f>IF(AND(AE9&lt;=$B$166,AE9&gt;$C$166),Heat_map!AE9,0)</f>
        <v>0</v>
      </c>
      <c r="AF172">
        <f>IF(AND(AF9&lt;=$B$166,AF9&gt;$C$166),Heat_map!AF9,0)</f>
        <v>0</v>
      </c>
    </row>
    <row r="173" spans="1:32" x14ac:dyDescent="0.2">
      <c r="A173" s="29">
        <f t="shared" si="61"/>
        <v>47.5</v>
      </c>
      <c r="B173">
        <f>IF(AND(B10&lt;=$B$166,B10&gt;$C$166),Heat_map!B10,0)</f>
        <v>0</v>
      </c>
      <c r="C173">
        <f>IF(AND(C10&lt;=$B$166,C10&gt;$C$166),Heat_map!C10,0)</f>
        <v>0</v>
      </c>
      <c r="D173">
        <f>IF(AND(D10&lt;=$B$166,D10&gt;$C$166),Heat_map!D10,0)</f>
        <v>0</v>
      </c>
      <c r="E173">
        <f>IF(AND(E10&lt;=$B$166,E10&gt;$C$166),Heat_map!E10,0)</f>
        <v>0</v>
      </c>
      <c r="F173">
        <f>IF(AND(F10&lt;=$B$166,F10&gt;$C$166),Heat_map!F10,0)</f>
        <v>0</v>
      </c>
      <c r="G173">
        <f>IF(AND(G10&lt;=$B$166,G10&gt;$C$166),Heat_map!G10,0)</f>
        <v>0</v>
      </c>
      <c r="H173">
        <f>IF(AND(H10&lt;=$B$166,H10&gt;$C$166),Heat_map!H10,0)</f>
        <v>0</v>
      </c>
      <c r="I173">
        <f>IF(AND(I10&lt;=$B$166,I10&gt;$C$166),Heat_map!I10,0)</f>
        <v>0</v>
      </c>
      <c r="J173">
        <f>IF(AND(J10&lt;=$B$166,J10&gt;$C$166),Heat_map!J10,0)</f>
        <v>0</v>
      </c>
      <c r="K173">
        <f>IF(AND(K10&lt;=$B$166,K10&gt;$C$166),Heat_map!K10,0)</f>
        <v>0</v>
      </c>
      <c r="L173">
        <f>IF(AND(L10&lt;=$B$166,L10&gt;$C$166),Heat_map!L10,0)</f>
        <v>0</v>
      </c>
      <c r="M173">
        <f>IF(AND(M10&lt;=$B$166,M10&gt;$C$166),Heat_map!M10,0)</f>
        <v>0</v>
      </c>
      <c r="N173">
        <f>IF(AND(N10&lt;=$B$166,N10&gt;$C$166),Heat_map!N10,0)</f>
        <v>0</v>
      </c>
      <c r="O173">
        <f>IF(AND(O10&lt;=$B$166,O10&gt;$C$166),Heat_map!O10,0)</f>
        <v>0</v>
      </c>
      <c r="P173">
        <f>IF(AND(P10&lt;=$B$166,P10&gt;$C$166),Heat_map!P10,0)</f>
        <v>0</v>
      </c>
      <c r="Q173">
        <f>IF(AND(Q10&lt;=$B$166,Q10&gt;$C$166),Heat_map!Q10,0)</f>
        <v>0</v>
      </c>
      <c r="R173">
        <f>IF(AND(R10&lt;=$B$166,R10&gt;$C$166),Heat_map!R10,0)</f>
        <v>0</v>
      </c>
      <c r="S173">
        <f>IF(AND(S10&lt;=$B$166,S10&gt;$C$166),Heat_map!S10,0)</f>
        <v>0</v>
      </c>
      <c r="T173">
        <f>IF(AND(T10&lt;=$B$166,T10&gt;$C$166),Heat_map!T10,0)</f>
        <v>0</v>
      </c>
      <c r="U173">
        <f>IF(AND(U10&lt;=$B$166,U10&gt;$C$166),Heat_map!U10,0)</f>
        <v>0</v>
      </c>
      <c r="V173">
        <f>IF(AND(V10&lt;=$B$166,V10&gt;$C$166),Heat_map!V10,0)</f>
        <v>0</v>
      </c>
      <c r="W173">
        <f>IF(AND(W10&lt;=$B$166,W10&gt;$C$166),Heat_map!W10,0)</f>
        <v>0</v>
      </c>
      <c r="X173">
        <f>IF(AND(X10&lt;=$B$166,X10&gt;$C$166),Heat_map!X10,0)</f>
        <v>0</v>
      </c>
      <c r="Y173">
        <f>IF(AND(Y10&lt;=$B$166,Y10&gt;$C$166),Heat_map!Y10,0)</f>
        <v>0</v>
      </c>
      <c r="Z173">
        <f>IF(AND(Z10&lt;=$B$166,Z10&gt;$C$166),Heat_map!Z10,0)</f>
        <v>0</v>
      </c>
      <c r="AA173">
        <f>IF(AND(AA10&lt;=$B$166,AA10&gt;$C$166),Heat_map!AA10,0)</f>
        <v>0</v>
      </c>
      <c r="AB173">
        <f>IF(AND(AB10&lt;=$B$166,AB10&gt;$C$166),Heat_map!AB10,0)</f>
        <v>0</v>
      </c>
      <c r="AC173">
        <f>IF(AND(AC10&lt;=$B$166,AC10&gt;$C$166),Heat_map!AC10,0)</f>
        <v>0</v>
      </c>
      <c r="AD173">
        <f>IF(AND(AD10&lt;=$B$166,AD10&gt;$C$166),Heat_map!AD10,0)</f>
        <v>0</v>
      </c>
      <c r="AE173">
        <f>IF(AND(AE10&lt;=$B$166,AE10&gt;$C$166),Heat_map!AE10,0)</f>
        <v>0</v>
      </c>
      <c r="AF173">
        <f>IF(AND(AF10&lt;=$B$166,AF10&gt;$C$166),Heat_map!AF10,0)</f>
        <v>0</v>
      </c>
    </row>
    <row r="174" spans="1:32" x14ac:dyDescent="0.2">
      <c r="A174" s="29">
        <f t="shared" si="61"/>
        <v>52.5</v>
      </c>
      <c r="B174">
        <f>IF(AND(B11&lt;=$B$166,B11&gt;$C$166),Heat_map!B11,0)</f>
        <v>0</v>
      </c>
      <c r="C174">
        <f>IF(AND(C11&lt;=$B$166,C11&gt;$C$166),Heat_map!C11,0)</f>
        <v>0</v>
      </c>
      <c r="D174">
        <f>IF(AND(D11&lt;=$B$166,D11&gt;$C$166),Heat_map!D11,0)</f>
        <v>0</v>
      </c>
      <c r="E174">
        <f>IF(AND(E11&lt;=$B$166,E11&gt;$C$166),Heat_map!E11,0)</f>
        <v>0</v>
      </c>
      <c r="F174">
        <f>IF(AND(F11&lt;=$B$166,F11&gt;$C$166),Heat_map!F11,0)</f>
        <v>0</v>
      </c>
      <c r="G174">
        <f>IF(AND(G11&lt;=$B$166,G11&gt;$C$166),Heat_map!G11,0)</f>
        <v>0</v>
      </c>
      <c r="H174">
        <f>IF(AND(H11&lt;=$B$166,H11&gt;$C$166),Heat_map!H11,0)</f>
        <v>0</v>
      </c>
      <c r="I174">
        <f>IF(AND(I11&lt;=$B$166,I11&gt;$C$166),Heat_map!I11,0)</f>
        <v>0</v>
      </c>
      <c r="J174">
        <f>IF(AND(J11&lt;=$B$166,J11&gt;$C$166),Heat_map!J11,0)</f>
        <v>0</v>
      </c>
      <c r="K174">
        <f>IF(AND(K11&lt;=$B$166,K11&gt;$C$166),Heat_map!K11,0)</f>
        <v>0</v>
      </c>
      <c r="L174">
        <f>IF(AND(L11&lt;=$B$166,L11&gt;$C$166),Heat_map!L11,0)</f>
        <v>0</v>
      </c>
      <c r="M174">
        <f>IF(AND(M11&lt;=$B$166,M11&gt;$C$166),Heat_map!M11,0)</f>
        <v>0</v>
      </c>
      <c r="N174">
        <f>IF(AND(N11&lt;=$B$166,N11&gt;$C$166),Heat_map!N11,0)</f>
        <v>0</v>
      </c>
      <c r="O174">
        <f>IF(AND(O11&lt;=$B$166,O11&gt;$C$166),Heat_map!O11,0)</f>
        <v>0</v>
      </c>
      <c r="P174">
        <f>IF(AND(P11&lt;=$B$166,P11&gt;$C$166),Heat_map!P11,0)</f>
        <v>0</v>
      </c>
      <c r="Q174">
        <f>IF(AND(Q11&lt;=$B$166,Q11&gt;$C$166),Heat_map!Q11,0)</f>
        <v>0</v>
      </c>
      <c r="R174">
        <f>IF(AND(R11&lt;=$B$166,R11&gt;$C$166),Heat_map!R11,0)</f>
        <v>0</v>
      </c>
      <c r="S174">
        <f>IF(AND(S11&lt;=$B$166,S11&gt;$C$166),Heat_map!S11,0)</f>
        <v>0</v>
      </c>
      <c r="T174">
        <f>IF(AND(T11&lt;=$B$166,T11&gt;$C$166),Heat_map!T11,0)</f>
        <v>0</v>
      </c>
      <c r="U174">
        <f>IF(AND(U11&lt;=$B$166,U11&gt;$C$166),Heat_map!U11,0)</f>
        <v>0</v>
      </c>
      <c r="V174">
        <f>IF(AND(V11&lt;=$B$166,V11&gt;$C$166),Heat_map!V11,0)</f>
        <v>0</v>
      </c>
      <c r="W174">
        <f>IF(AND(W11&lt;=$B$166,W11&gt;$C$166),Heat_map!W11,0)</f>
        <v>0</v>
      </c>
      <c r="X174">
        <f>IF(AND(X11&lt;=$B$166,X11&gt;$C$166),Heat_map!X11,0)</f>
        <v>0</v>
      </c>
      <c r="Y174">
        <f>IF(AND(Y11&lt;=$B$166,Y11&gt;$C$166),Heat_map!Y11,0)</f>
        <v>0</v>
      </c>
      <c r="Z174">
        <f>IF(AND(Z11&lt;=$B$166,Z11&gt;$C$166),Heat_map!Z11,0)</f>
        <v>0</v>
      </c>
      <c r="AA174">
        <f>IF(AND(AA11&lt;=$B$166,AA11&gt;$C$166),Heat_map!AA11,0)</f>
        <v>0</v>
      </c>
      <c r="AB174">
        <f>IF(AND(AB11&lt;=$B$166,AB11&gt;$C$166),Heat_map!AB11,0)</f>
        <v>0</v>
      </c>
      <c r="AC174">
        <f>IF(AND(AC11&lt;=$B$166,AC11&gt;$C$166),Heat_map!AC11,0)</f>
        <v>0</v>
      </c>
      <c r="AD174">
        <f>IF(AND(AD11&lt;=$B$166,AD11&gt;$C$166),Heat_map!AD11,0)</f>
        <v>0</v>
      </c>
      <c r="AE174">
        <f>IF(AND(AE11&lt;=$B$166,AE11&gt;$C$166),Heat_map!AE11,0)</f>
        <v>0</v>
      </c>
      <c r="AF174">
        <f>IF(AND(AF11&lt;=$B$166,AF11&gt;$C$166),Heat_map!AF11,0)</f>
        <v>0</v>
      </c>
    </row>
    <row r="175" spans="1:32" x14ac:dyDescent="0.2">
      <c r="A175" s="29">
        <f t="shared" si="61"/>
        <v>57.5</v>
      </c>
      <c r="B175">
        <f>IF(AND(B12&lt;=$B$166,B12&gt;$C$166),Heat_map!B12,0)</f>
        <v>0</v>
      </c>
      <c r="C175">
        <f>IF(AND(C12&lt;=$B$166,C12&gt;$C$166),Heat_map!C12,0)</f>
        <v>0</v>
      </c>
      <c r="D175">
        <f>IF(AND(D12&lt;=$B$166,D12&gt;$C$166),Heat_map!D12,0)</f>
        <v>0</v>
      </c>
      <c r="E175">
        <f>IF(AND(E12&lt;=$B$166,E12&gt;$C$166),Heat_map!E12,0)</f>
        <v>0</v>
      </c>
      <c r="F175">
        <f>IF(AND(F12&lt;=$B$166,F12&gt;$C$166),Heat_map!F12,0)</f>
        <v>0</v>
      </c>
      <c r="G175">
        <f>IF(AND(G12&lt;=$B$166,G12&gt;$C$166),Heat_map!G12,0)</f>
        <v>0</v>
      </c>
      <c r="H175">
        <f>IF(AND(H12&lt;=$B$166,H12&gt;$C$166),Heat_map!H12,0)</f>
        <v>0</v>
      </c>
      <c r="I175">
        <f>IF(AND(I12&lt;=$B$166,I12&gt;$C$166),Heat_map!I12,0)</f>
        <v>0</v>
      </c>
      <c r="J175">
        <f>IF(AND(J12&lt;=$B$166,J12&gt;$C$166),Heat_map!J12,0)</f>
        <v>0</v>
      </c>
      <c r="K175">
        <f>IF(AND(K12&lt;=$B$166,K12&gt;$C$166),Heat_map!K12,0)</f>
        <v>0</v>
      </c>
      <c r="L175">
        <f>IF(AND(L12&lt;=$B$166,L12&gt;$C$166),Heat_map!L12,0)</f>
        <v>0</v>
      </c>
      <c r="M175">
        <f>IF(AND(M12&lt;=$B$166,M12&gt;$C$166),Heat_map!M12,0)</f>
        <v>0</v>
      </c>
      <c r="N175">
        <f>IF(AND(N12&lt;=$B$166,N12&gt;$C$166),Heat_map!N12,0)</f>
        <v>0</v>
      </c>
      <c r="O175">
        <f>IF(AND(O12&lt;=$B$166,O12&gt;$C$166),Heat_map!O12,0)</f>
        <v>0</v>
      </c>
      <c r="P175">
        <f>IF(AND(P12&lt;=$B$166,P12&gt;$C$166),Heat_map!P12,0)</f>
        <v>0</v>
      </c>
      <c r="Q175">
        <f>IF(AND(Q12&lt;=$B$166,Q12&gt;$C$166),Heat_map!Q12,0)</f>
        <v>0</v>
      </c>
      <c r="R175">
        <f>IF(AND(R12&lt;=$B$166,R12&gt;$C$166),Heat_map!R12,0)</f>
        <v>0</v>
      </c>
      <c r="S175">
        <f>IF(AND(S12&lt;=$B$166,S12&gt;$C$166),Heat_map!S12,0)</f>
        <v>0</v>
      </c>
      <c r="T175">
        <f>IF(AND(T12&lt;=$B$166,T12&gt;$C$166),Heat_map!T12,0)</f>
        <v>0</v>
      </c>
      <c r="U175">
        <f>IF(AND(U12&lt;=$B$166,U12&gt;$C$166),Heat_map!U12,0)</f>
        <v>0</v>
      </c>
      <c r="V175">
        <f>IF(AND(V12&lt;=$B$166,V12&gt;$C$166),Heat_map!V12,0)</f>
        <v>0</v>
      </c>
      <c r="W175">
        <f>IF(AND(W12&lt;=$B$166,W12&gt;$C$166),Heat_map!W12,0)</f>
        <v>0</v>
      </c>
      <c r="X175">
        <f>IF(AND(X12&lt;=$B$166,X12&gt;$C$166),Heat_map!X12,0)</f>
        <v>0</v>
      </c>
      <c r="Y175">
        <f>IF(AND(Y12&lt;=$B$166,Y12&gt;$C$166),Heat_map!Y12,0)</f>
        <v>0</v>
      </c>
      <c r="Z175">
        <f>IF(AND(Z12&lt;=$B$166,Z12&gt;$C$166),Heat_map!Z12,0)</f>
        <v>0</v>
      </c>
      <c r="AA175">
        <f>IF(AND(AA12&lt;=$B$166,AA12&gt;$C$166),Heat_map!AA12,0)</f>
        <v>0</v>
      </c>
      <c r="AB175">
        <f>IF(AND(AB12&lt;=$B$166,AB12&gt;$C$166),Heat_map!AB12,0)</f>
        <v>0</v>
      </c>
      <c r="AC175">
        <f>IF(AND(AC12&lt;=$B$166,AC12&gt;$C$166),Heat_map!AC12,0)</f>
        <v>0</v>
      </c>
      <c r="AD175">
        <f>IF(AND(AD12&lt;=$B$166,AD12&gt;$C$166),Heat_map!AD12,0)</f>
        <v>0</v>
      </c>
      <c r="AE175">
        <f>IF(AND(AE12&lt;=$B$166,AE12&gt;$C$166),Heat_map!AE12,0)</f>
        <v>0</v>
      </c>
      <c r="AF175">
        <f>IF(AND(AF12&lt;=$B$166,AF12&gt;$C$166),Heat_map!AF12,0)</f>
        <v>0</v>
      </c>
    </row>
    <row r="176" spans="1:32" x14ac:dyDescent="0.2">
      <c r="A176" s="29">
        <f t="shared" si="61"/>
        <v>62.5</v>
      </c>
      <c r="B176">
        <f>IF(AND(B13&lt;=$B$166,B13&gt;$C$166),Heat_map!B13,0)</f>
        <v>0</v>
      </c>
      <c r="C176">
        <f>IF(AND(C13&lt;=$B$166,C13&gt;$C$166),Heat_map!C13,0)</f>
        <v>0</v>
      </c>
      <c r="D176">
        <f>IF(AND(D13&lt;=$B$166,D13&gt;$C$166),Heat_map!D13,0)</f>
        <v>0</v>
      </c>
      <c r="E176">
        <f>IF(AND(E13&lt;=$B$166,E13&gt;$C$166),Heat_map!E13,0)</f>
        <v>0</v>
      </c>
      <c r="F176">
        <f>IF(AND(F13&lt;=$B$166,F13&gt;$C$166),Heat_map!F13,0)</f>
        <v>0</v>
      </c>
      <c r="G176">
        <f>IF(AND(G13&lt;=$B$166,G13&gt;$C$166),Heat_map!G13,0)</f>
        <v>0</v>
      </c>
      <c r="H176">
        <f>IF(AND(H13&lt;=$B$166,H13&gt;$C$166),Heat_map!H13,0)</f>
        <v>0</v>
      </c>
      <c r="I176">
        <f>IF(AND(I13&lt;=$B$166,I13&gt;$C$166),Heat_map!I13,0)</f>
        <v>0</v>
      </c>
      <c r="J176">
        <f>IF(AND(J13&lt;=$B$166,J13&gt;$C$166),Heat_map!J13,0)</f>
        <v>0</v>
      </c>
      <c r="K176">
        <f>IF(AND(K13&lt;=$B$166,K13&gt;$C$166),Heat_map!K13,0)</f>
        <v>0</v>
      </c>
      <c r="L176">
        <f>IF(AND(L13&lt;=$B$166,L13&gt;$C$166),Heat_map!L13,0)</f>
        <v>0</v>
      </c>
      <c r="M176">
        <f>IF(AND(M13&lt;=$B$166,M13&gt;$C$166),Heat_map!M13,0)</f>
        <v>0</v>
      </c>
      <c r="N176">
        <f>IF(AND(N13&lt;=$B$166,N13&gt;$C$166),Heat_map!N13,0)</f>
        <v>0</v>
      </c>
      <c r="O176">
        <f>IF(AND(O13&lt;=$B$166,O13&gt;$C$166),Heat_map!O13,0)</f>
        <v>0</v>
      </c>
      <c r="P176">
        <f>IF(AND(P13&lt;=$B$166,P13&gt;$C$166),Heat_map!P13,0)</f>
        <v>0</v>
      </c>
      <c r="Q176">
        <f>IF(AND(Q13&lt;=$B$166,Q13&gt;$C$166),Heat_map!Q13,0)</f>
        <v>0</v>
      </c>
      <c r="R176">
        <f>IF(AND(R13&lt;=$B$166,R13&gt;$C$166),Heat_map!R13,0)</f>
        <v>0</v>
      </c>
      <c r="S176">
        <f>IF(AND(S13&lt;=$B$166,S13&gt;$C$166),Heat_map!S13,0)</f>
        <v>0</v>
      </c>
      <c r="T176">
        <f>IF(AND(T13&lt;=$B$166,T13&gt;$C$166),Heat_map!T13,0)</f>
        <v>0</v>
      </c>
      <c r="U176">
        <f>IF(AND(U13&lt;=$B$166,U13&gt;$C$166),Heat_map!U13,0)</f>
        <v>0</v>
      </c>
      <c r="V176">
        <f>IF(AND(V13&lt;=$B$166,V13&gt;$C$166),Heat_map!V13,0)</f>
        <v>0</v>
      </c>
      <c r="W176">
        <f>IF(AND(W13&lt;=$B$166,W13&gt;$C$166),Heat_map!W13,0)</f>
        <v>0</v>
      </c>
      <c r="X176">
        <f>IF(AND(X13&lt;=$B$166,X13&gt;$C$166),Heat_map!X13,0)</f>
        <v>0</v>
      </c>
      <c r="Y176">
        <f>IF(AND(Y13&lt;=$B$166,Y13&gt;$C$166),Heat_map!Y13,0)</f>
        <v>0</v>
      </c>
      <c r="Z176">
        <f>IF(AND(Z13&lt;=$B$166,Z13&gt;$C$166),Heat_map!Z13,0)</f>
        <v>0</v>
      </c>
      <c r="AA176">
        <f>IF(AND(AA13&lt;=$B$166,AA13&gt;$C$166),Heat_map!AA13,0)</f>
        <v>0</v>
      </c>
      <c r="AB176">
        <f>IF(AND(AB13&lt;=$B$166,AB13&gt;$C$166),Heat_map!AB13,0)</f>
        <v>0</v>
      </c>
      <c r="AC176">
        <f>IF(AND(AC13&lt;=$B$166,AC13&gt;$C$166),Heat_map!AC13,0)</f>
        <v>0</v>
      </c>
      <c r="AD176">
        <f>IF(AND(AD13&lt;=$B$166,AD13&gt;$C$166),Heat_map!AD13,0)</f>
        <v>0</v>
      </c>
      <c r="AE176">
        <f>IF(AND(AE13&lt;=$B$166,AE13&gt;$C$166),Heat_map!AE13,0)</f>
        <v>0</v>
      </c>
      <c r="AF176">
        <f>IF(AND(AF13&lt;=$B$166,AF13&gt;$C$166),Heat_map!AF13,0)</f>
        <v>0</v>
      </c>
    </row>
    <row r="177" spans="1:32" x14ac:dyDescent="0.2">
      <c r="A177" s="29">
        <f t="shared" si="61"/>
        <v>65.5</v>
      </c>
      <c r="B177">
        <f>IF(AND(B14&lt;=$B$166,B14&gt;$C$166),Heat_map!B14,0)</f>
        <v>0</v>
      </c>
      <c r="C177">
        <f>IF(AND(C14&lt;=$B$166,C14&gt;$C$166),Heat_map!C14,0)</f>
        <v>0</v>
      </c>
      <c r="D177">
        <f>IF(AND(D14&lt;=$B$166,D14&gt;$C$166),Heat_map!D14,0)</f>
        <v>0</v>
      </c>
      <c r="E177">
        <f>IF(AND(E14&lt;=$B$166,E14&gt;$C$166),Heat_map!E14,0)</f>
        <v>0</v>
      </c>
      <c r="F177">
        <f>IF(AND(F14&lt;=$B$166,F14&gt;$C$166),Heat_map!F14,0)</f>
        <v>0</v>
      </c>
      <c r="G177">
        <f>IF(AND(G14&lt;=$B$166,G14&gt;$C$166),Heat_map!G14,0)</f>
        <v>0</v>
      </c>
      <c r="H177">
        <f>IF(AND(H14&lt;=$B$166,H14&gt;$C$166),Heat_map!H14,0)</f>
        <v>0</v>
      </c>
      <c r="I177">
        <f>IF(AND(I14&lt;=$B$166,I14&gt;$C$166),Heat_map!I14,0)</f>
        <v>0</v>
      </c>
      <c r="J177">
        <f>IF(AND(J14&lt;=$B$166,J14&gt;$C$166),Heat_map!J14,0)</f>
        <v>0</v>
      </c>
      <c r="K177">
        <f>IF(AND(K14&lt;=$B$166,K14&gt;$C$166),Heat_map!K14,0)</f>
        <v>0</v>
      </c>
      <c r="L177">
        <f>IF(AND(L14&lt;=$B$166,L14&gt;$C$166),Heat_map!L14,0)</f>
        <v>0</v>
      </c>
      <c r="M177">
        <f>IF(AND(M14&lt;=$B$166,M14&gt;$C$166),Heat_map!M14,0)</f>
        <v>0</v>
      </c>
      <c r="N177">
        <f>IF(AND(N14&lt;=$B$166,N14&gt;$C$166),Heat_map!N14,0)</f>
        <v>0</v>
      </c>
      <c r="O177">
        <f>IF(AND(O14&lt;=$B$166,O14&gt;$C$166),Heat_map!O14,0)</f>
        <v>0</v>
      </c>
      <c r="P177">
        <f>IF(AND(P14&lt;=$B$166,P14&gt;$C$166),Heat_map!P14,0)</f>
        <v>0</v>
      </c>
      <c r="Q177">
        <f>IF(AND(Q14&lt;=$B$166,Q14&gt;$C$166),Heat_map!Q14,0)</f>
        <v>0</v>
      </c>
      <c r="R177">
        <f>IF(AND(R14&lt;=$B$166,R14&gt;$C$166),Heat_map!R14,0)</f>
        <v>0</v>
      </c>
      <c r="S177">
        <f>IF(AND(S14&lt;=$B$166,S14&gt;$C$166),Heat_map!S14,0)</f>
        <v>0</v>
      </c>
      <c r="T177">
        <f>IF(AND(T14&lt;=$B$166,T14&gt;$C$166),Heat_map!T14,0)</f>
        <v>0</v>
      </c>
      <c r="U177">
        <f>IF(AND(U14&lt;=$B$166,U14&gt;$C$166),Heat_map!U14,0)</f>
        <v>0</v>
      </c>
      <c r="V177">
        <f>IF(AND(V14&lt;=$B$166,V14&gt;$C$166),Heat_map!V14,0)</f>
        <v>0</v>
      </c>
      <c r="W177">
        <f>IF(AND(W14&lt;=$B$166,W14&gt;$C$166),Heat_map!W14,0)</f>
        <v>0</v>
      </c>
      <c r="X177">
        <f>IF(AND(X14&lt;=$B$166,X14&gt;$C$166),Heat_map!X14,0)</f>
        <v>0</v>
      </c>
      <c r="Y177">
        <f>IF(AND(Y14&lt;=$B$166,Y14&gt;$C$166),Heat_map!Y14,0)</f>
        <v>0</v>
      </c>
      <c r="Z177">
        <f>IF(AND(Z14&lt;=$B$166,Z14&gt;$C$166),Heat_map!Z14,0)</f>
        <v>0</v>
      </c>
      <c r="AA177">
        <f>IF(AND(AA14&lt;=$B$166,AA14&gt;$C$166),Heat_map!AA14,0)</f>
        <v>0</v>
      </c>
      <c r="AB177">
        <f>IF(AND(AB14&lt;=$B$166,AB14&gt;$C$166),Heat_map!AB14,0)</f>
        <v>0</v>
      </c>
      <c r="AC177">
        <f>IF(AND(AC14&lt;=$B$166,AC14&gt;$C$166),Heat_map!AC14,0)</f>
        <v>0</v>
      </c>
      <c r="AD177">
        <f>IF(AND(AD14&lt;=$B$166,AD14&gt;$C$166),Heat_map!AD14,0)</f>
        <v>0</v>
      </c>
      <c r="AE177">
        <f>IF(AND(AE14&lt;=$B$166,AE14&gt;$C$166),Heat_map!AE14,0)</f>
        <v>0</v>
      </c>
      <c r="AF177">
        <f>IF(AND(AF14&lt;=$B$166,AF14&gt;$C$166),Heat_map!AF14,0)</f>
        <v>0</v>
      </c>
    </row>
    <row r="179" spans="1:32" x14ac:dyDescent="0.2">
      <c r="A179" s="29" t="s">
        <v>33</v>
      </c>
      <c r="B179">
        <v>-0.5</v>
      </c>
      <c r="C179">
        <v>-0.55000000000000004</v>
      </c>
    </row>
    <row r="180" spans="1:32" s="29" customFormat="1" x14ac:dyDescent="0.2">
      <c r="A180" s="29" t="str">
        <f>A167</f>
        <v>Midpoint age / salary</v>
      </c>
      <c r="B180" s="29">
        <f t="shared" ref="B180:AF180" si="62">B167</f>
        <v>2500</v>
      </c>
      <c r="C180" s="29">
        <f t="shared" si="62"/>
        <v>7500</v>
      </c>
      <c r="D180" s="29">
        <f t="shared" si="62"/>
        <v>12500</v>
      </c>
      <c r="E180" s="29">
        <f t="shared" si="62"/>
        <v>17500</v>
      </c>
      <c r="F180" s="29">
        <f t="shared" si="62"/>
        <v>22500</v>
      </c>
      <c r="G180" s="29">
        <f t="shared" si="62"/>
        <v>27500</v>
      </c>
      <c r="H180" s="29">
        <f t="shared" si="62"/>
        <v>32500</v>
      </c>
      <c r="I180" s="29">
        <f t="shared" si="62"/>
        <v>37500</v>
      </c>
      <c r="J180" s="29">
        <f t="shared" si="62"/>
        <v>42500</v>
      </c>
      <c r="K180" s="29">
        <f t="shared" si="62"/>
        <v>47500</v>
      </c>
      <c r="L180" s="29">
        <f t="shared" si="62"/>
        <v>52500</v>
      </c>
      <c r="M180" s="29">
        <f t="shared" si="62"/>
        <v>57500</v>
      </c>
      <c r="N180" s="29">
        <f t="shared" si="62"/>
        <v>62500</v>
      </c>
      <c r="O180" s="29">
        <f t="shared" si="62"/>
        <v>67500</v>
      </c>
      <c r="P180" s="29">
        <f t="shared" si="62"/>
        <v>72500</v>
      </c>
      <c r="Q180" s="29">
        <f t="shared" si="62"/>
        <v>77500</v>
      </c>
      <c r="R180" s="29">
        <f t="shared" si="62"/>
        <v>82500</v>
      </c>
      <c r="S180" s="29">
        <f t="shared" si="62"/>
        <v>87500</v>
      </c>
      <c r="T180" s="29">
        <f t="shared" si="62"/>
        <v>92500</v>
      </c>
      <c r="U180" s="29">
        <f t="shared" si="62"/>
        <v>97500</v>
      </c>
      <c r="V180" s="29">
        <f t="shared" si="62"/>
        <v>102500</v>
      </c>
      <c r="W180" s="29">
        <f t="shared" si="62"/>
        <v>107500</v>
      </c>
      <c r="X180" s="29">
        <f t="shared" si="62"/>
        <v>112500</v>
      </c>
      <c r="Y180" s="29">
        <f t="shared" si="62"/>
        <v>117500</v>
      </c>
      <c r="Z180" s="29">
        <f t="shared" si="62"/>
        <v>122500</v>
      </c>
      <c r="AA180" s="29">
        <f t="shared" si="62"/>
        <v>127500</v>
      </c>
      <c r="AB180" s="29">
        <f t="shared" si="62"/>
        <v>132500</v>
      </c>
      <c r="AC180" s="29">
        <f t="shared" si="62"/>
        <v>137500</v>
      </c>
      <c r="AD180" s="29">
        <f t="shared" si="62"/>
        <v>142500</v>
      </c>
      <c r="AE180" s="29">
        <f t="shared" si="62"/>
        <v>147500</v>
      </c>
      <c r="AF180" s="29">
        <f t="shared" si="62"/>
        <v>200000</v>
      </c>
    </row>
    <row r="181" spans="1:32" x14ac:dyDescent="0.2">
      <c r="A181" s="29">
        <f>A168</f>
        <v>22.5</v>
      </c>
      <c r="B181">
        <f>IF(AND(B5&lt;=$B$180,B5&gt;$C$180),Heat_map!B5,0)</f>
        <v>0</v>
      </c>
      <c r="C181">
        <f>IF(AND(C5&lt;=$B$180,C5&gt;$C$180),Heat_map!C5,0)</f>
        <v>0</v>
      </c>
      <c r="D181">
        <f>IF(AND(D5&lt;=$B$180,D5&gt;$C$180),Heat_map!D5,0)</f>
        <v>0</v>
      </c>
      <c r="E181">
        <f>IF(AND(E5&lt;=$B$180,E5&gt;$C$180),Heat_map!E5,0)</f>
        <v>0</v>
      </c>
      <c r="F181">
        <f>IF(AND(F5&lt;=$B$180,F5&gt;$C$180),Heat_map!F5,0)</f>
        <v>0</v>
      </c>
      <c r="G181">
        <f>IF(AND(G5&lt;=$B$180,G5&gt;$C$180),Heat_map!G5,0)</f>
        <v>0</v>
      </c>
      <c r="H181">
        <f>IF(AND(H5&lt;=$B$180,H5&gt;$C$180),Heat_map!H5,0)</f>
        <v>0</v>
      </c>
      <c r="I181">
        <f>IF(AND(I5&lt;=$B$180,I5&gt;$C$180),Heat_map!I5,0)</f>
        <v>0</v>
      </c>
      <c r="J181">
        <f>IF(AND(J5&lt;=$B$180,J5&gt;$C$180),Heat_map!J5,0)</f>
        <v>0</v>
      </c>
      <c r="K181">
        <f>IF(AND(K5&lt;=$B$180,K5&gt;$C$180),Heat_map!K5,0)</f>
        <v>0</v>
      </c>
      <c r="L181">
        <f>IF(AND(L5&lt;=$B$180,L5&gt;$C$180),Heat_map!L5,0)</f>
        <v>0</v>
      </c>
      <c r="M181">
        <f>IF(AND(M5&lt;=$B$180,M5&gt;$C$180),Heat_map!M5,0)</f>
        <v>0</v>
      </c>
      <c r="N181">
        <f>IF(AND(N5&lt;=$B$180,N5&gt;$C$180),Heat_map!N5,0)</f>
        <v>0</v>
      </c>
      <c r="O181">
        <f>IF(AND(O5&lt;=$B$180,O5&gt;$C$180),Heat_map!O5,0)</f>
        <v>0</v>
      </c>
      <c r="P181">
        <f>IF(AND(P5&lt;=$B$180,P5&gt;$C$180),Heat_map!P5,0)</f>
        <v>0</v>
      </c>
      <c r="Q181">
        <f>IF(AND(Q5&lt;=$B$180,Q5&gt;$C$180),Heat_map!Q5,0)</f>
        <v>0</v>
      </c>
      <c r="R181">
        <f>IF(AND(R5&lt;=$B$180,R5&gt;$C$180),Heat_map!R5,0)</f>
        <v>0</v>
      </c>
      <c r="S181">
        <f>IF(AND(S5&lt;=$B$180,S5&gt;$C$180),Heat_map!S5,0)</f>
        <v>0</v>
      </c>
      <c r="T181">
        <f>IF(AND(T5&lt;=$B$180,T5&gt;$C$180),Heat_map!T5,0)</f>
        <v>0</v>
      </c>
      <c r="U181">
        <f>IF(AND(U5&lt;=$B$180,U5&gt;$C$180),Heat_map!U5,0)</f>
        <v>0</v>
      </c>
      <c r="V181">
        <f>IF(AND(V5&lt;=$B$180,V5&gt;$C$180),Heat_map!V5,0)</f>
        <v>0</v>
      </c>
      <c r="W181">
        <f>IF(AND(W5&lt;=$B$180,W5&gt;$C$180),Heat_map!W5,0)</f>
        <v>0</v>
      </c>
      <c r="X181">
        <f>IF(AND(X5&lt;=$B$180,X5&gt;$C$180),Heat_map!X5,0)</f>
        <v>0</v>
      </c>
      <c r="Y181">
        <f>IF(AND(Y5&lt;=$B$180,Y5&gt;$C$180),Heat_map!Y5,0)</f>
        <v>0</v>
      </c>
      <c r="Z181">
        <f>IF(AND(Z5&lt;=$B$180,Z5&gt;$C$180),Heat_map!Z5,0)</f>
        <v>0</v>
      </c>
      <c r="AA181">
        <f>IF(AND(AA5&lt;=$B$180,AA5&gt;$C$180),Heat_map!AA5,0)</f>
        <v>0</v>
      </c>
      <c r="AB181">
        <f>IF(AND(AB5&lt;=$B$180,AB5&gt;$C$180),Heat_map!AB5,0)</f>
        <v>0</v>
      </c>
      <c r="AC181">
        <f>IF(AND(AC5&lt;=$B$180,AC5&gt;$C$180),Heat_map!AC5,0)</f>
        <v>0</v>
      </c>
      <c r="AD181">
        <f>IF(AND(AD5&lt;=$B$180,AD5&gt;$C$180),Heat_map!AD5,0)</f>
        <v>0</v>
      </c>
      <c r="AE181">
        <f>IF(AND(AE5&lt;=$B$180,AE5&gt;$C$180),Heat_map!AE5,0)</f>
        <v>0</v>
      </c>
      <c r="AF181">
        <f>IF(AND(AF5&lt;=$B$180,AF5&gt;$C$180),Heat_map!AF5,0)</f>
        <v>0</v>
      </c>
    </row>
    <row r="182" spans="1:32" x14ac:dyDescent="0.2">
      <c r="A182" s="29">
        <f t="shared" ref="A182:A190" si="63">A169</f>
        <v>27.5</v>
      </c>
      <c r="B182">
        <f>IF(AND(B6&lt;=$B$180,B6&gt;$C$180),Heat_map!B6,0)</f>
        <v>0</v>
      </c>
      <c r="C182">
        <f>IF(AND(C6&lt;=$B$180,C6&gt;$C$180),Heat_map!C6,0)</f>
        <v>0</v>
      </c>
      <c r="D182">
        <f>IF(AND(D6&lt;=$B$180,D6&gt;$C$180),Heat_map!D6,0)</f>
        <v>0</v>
      </c>
      <c r="E182">
        <f>IF(AND(E6&lt;=$B$180,E6&gt;$C$180),Heat_map!E6,0)</f>
        <v>0</v>
      </c>
      <c r="F182">
        <f>IF(AND(F6&lt;=$B$180,F6&gt;$C$180),Heat_map!F6,0)</f>
        <v>0</v>
      </c>
      <c r="G182">
        <f>IF(AND(G6&lt;=$B$180,G6&gt;$C$180),Heat_map!G6,0)</f>
        <v>0</v>
      </c>
      <c r="H182">
        <f>IF(AND(H6&lt;=$B$180,H6&gt;$C$180),Heat_map!H6,0)</f>
        <v>0</v>
      </c>
      <c r="I182">
        <f>IF(AND(I6&lt;=$B$180,I6&gt;$C$180),Heat_map!I6,0)</f>
        <v>0</v>
      </c>
      <c r="J182">
        <f>IF(AND(J6&lt;=$B$180,J6&gt;$C$180),Heat_map!J6,0)</f>
        <v>0</v>
      </c>
      <c r="K182">
        <f>IF(AND(K6&lt;=$B$180,K6&gt;$C$180),Heat_map!K6,0)</f>
        <v>0</v>
      </c>
      <c r="L182">
        <f>IF(AND(L6&lt;=$B$180,L6&gt;$C$180),Heat_map!L6,0)</f>
        <v>0</v>
      </c>
      <c r="M182">
        <f>IF(AND(M6&lt;=$B$180,M6&gt;$C$180),Heat_map!M6,0)</f>
        <v>0</v>
      </c>
      <c r="N182">
        <f>IF(AND(N6&lt;=$B$180,N6&gt;$C$180),Heat_map!N6,0)</f>
        <v>0</v>
      </c>
      <c r="O182">
        <f>IF(AND(O6&lt;=$B$180,O6&gt;$C$180),Heat_map!O6,0)</f>
        <v>0</v>
      </c>
      <c r="P182">
        <f>IF(AND(P6&lt;=$B$180,P6&gt;$C$180),Heat_map!P6,0)</f>
        <v>0</v>
      </c>
      <c r="Q182">
        <f>IF(AND(Q6&lt;=$B$180,Q6&gt;$C$180),Heat_map!Q6,0)</f>
        <v>0</v>
      </c>
      <c r="R182">
        <f>IF(AND(R6&lt;=$B$180,R6&gt;$C$180),Heat_map!R6,0)</f>
        <v>0</v>
      </c>
      <c r="S182">
        <f>IF(AND(S6&lt;=$B$180,S6&gt;$C$180),Heat_map!S6,0)</f>
        <v>0</v>
      </c>
      <c r="T182">
        <f>IF(AND(T6&lt;=$B$180,T6&gt;$C$180),Heat_map!T6,0)</f>
        <v>0</v>
      </c>
      <c r="U182">
        <f>IF(AND(U6&lt;=$B$180,U6&gt;$C$180),Heat_map!U6,0)</f>
        <v>0</v>
      </c>
      <c r="V182">
        <f>IF(AND(V6&lt;=$B$180,V6&gt;$C$180),Heat_map!V6,0)</f>
        <v>0</v>
      </c>
      <c r="W182">
        <f>IF(AND(W6&lt;=$B$180,W6&gt;$C$180),Heat_map!W6,0)</f>
        <v>0</v>
      </c>
      <c r="X182">
        <f>IF(AND(X6&lt;=$B$180,X6&gt;$C$180),Heat_map!X6,0)</f>
        <v>0</v>
      </c>
      <c r="Y182">
        <f>IF(AND(Y6&lt;=$B$180,Y6&gt;$C$180),Heat_map!Y6,0)</f>
        <v>0</v>
      </c>
      <c r="Z182">
        <f>IF(AND(Z6&lt;=$B$180,Z6&gt;$C$180),Heat_map!Z6,0)</f>
        <v>0</v>
      </c>
      <c r="AA182">
        <f>IF(AND(AA6&lt;=$B$180,AA6&gt;$C$180),Heat_map!AA6,0)</f>
        <v>0</v>
      </c>
      <c r="AB182">
        <f>IF(AND(AB6&lt;=$B$180,AB6&gt;$C$180),Heat_map!AB6,0)</f>
        <v>0</v>
      </c>
      <c r="AC182">
        <f>IF(AND(AC6&lt;=$B$180,AC6&gt;$C$180),Heat_map!AC6,0)</f>
        <v>0</v>
      </c>
      <c r="AD182">
        <f>IF(AND(AD6&lt;=$B$180,AD6&gt;$C$180),Heat_map!AD6,0)</f>
        <v>0</v>
      </c>
      <c r="AE182">
        <f>IF(AND(AE6&lt;=$B$180,AE6&gt;$C$180),Heat_map!AE6,0)</f>
        <v>0</v>
      </c>
      <c r="AF182">
        <f>IF(AND(AF6&lt;=$B$180,AF6&gt;$C$180),Heat_map!AF6,0)</f>
        <v>0</v>
      </c>
    </row>
    <row r="183" spans="1:32" x14ac:dyDescent="0.2">
      <c r="A183" s="29">
        <f t="shared" si="63"/>
        <v>32.5</v>
      </c>
      <c r="B183">
        <f>IF(AND(B7&lt;=$B$180,B7&gt;$C$180),Heat_map!B7,0)</f>
        <v>0</v>
      </c>
      <c r="C183">
        <f>IF(AND(C7&lt;=$B$180,C7&gt;$C$180),Heat_map!C7,0)</f>
        <v>0</v>
      </c>
      <c r="D183">
        <f>IF(AND(D7&lt;=$B$180,D7&gt;$C$180),Heat_map!D7,0)</f>
        <v>0</v>
      </c>
      <c r="E183">
        <f>IF(AND(E7&lt;=$B$180,E7&gt;$C$180),Heat_map!E7,0)</f>
        <v>0</v>
      </c>
      <c r="F183">
        <f>IF(AND(F7&lt;=$B$180,F7&gt;$C$180),Heat_map!F7,0)</f>
        <v>0</v>
      </c>
      <c r="G183">
        <f>IF(AND(G7&lt;=$B$180,G7&gt;$C$180),Heat_map!G7,0)</f>
        <v>0</v>
      </c>
      <c r="H183">
        <f>IF(AND(H7&lt;=$B$180,H7&gt;$C$180),Heat_map!H7,0)</f>
        <v>0</v>
      </c>
      <c r="I183">
        <f>IF(AND(I7&lt;=$B$180,I7&gt;$C$180),Heat_map!I7,0)</f>
        <v>0</v>
      </c>
      <c r="J183">
        <f>IF(AND(J7&lt;=$B$180,J7&gt;$C$180),Heat_map!J7,0)</f>
        <v>0</v>
      </c>
      <c r="K183">
        <f>IF(AND(K7&lt;=$B$180,K7&gt;$C$180),Heat_map!K7,0)</f>
        <v>0</v>
      </c>
      <c r="L183">
        <f>IF(AND(L7&lt;=$B$180,L7&gt;$C$180),Heat_map!L7,0)</f>
        <v>0</v>
      </c>
      <c r="M183">
        <f>IF(AND(M7&lt;=$B$180,M7&gt;$C$180),Heat_map!M7,0)</f>
        <v>0</v>
      </c>
      <c r="N183">
        <f>IF(AND(N7&lt;=$B$180,N7&gt;$C$180),Heat_map!N7,0)</f>
        <v>0</v>
      </c>
      <c r="O183">
        <f>IF(AND(O7&lt;=$B$180,O7&gt;$C$180),Heat_map!O7,0)</f>
        <v>0</v>
      </c>
      <c r="P183">
        <f>IF(AND(P7&lt;=$B$180,P7&gt;$C$180),Heat_map!P7,0)</f>
        <v>0</v>
      </c>
      <c r="Q183">
        <f>IF(AND(Q7&lt;=$B$180,Q7&gt;$C$180),Heat_map!Q7,0)</f>
        <v>0</v>
      </c>
      <c r="R183">
        <f>IF(AND(R7&lt;=$B$180,R7&gt;$C$180),Heat_map!R7,0)</f>
        <v>0</v>
      </c>
      <c r="S183">
        <f>IF(AND(S7&lt;=$B$180,S7&gt;$C$180),Heat_map!S7,0)</f>
        <v>0</v>
      </c>
      <c r="T183">
        <f>IF(AND(T7&lt;=$B$180,T7&gt;$C$180),Heat_map!T7,0)</f>
        <v>0</v>
      </c>
      <c r="U183">
        <f>IF(AND(U7&lt;=$B$180,U7&gt;$C$180),Heat_map!U7,0)</f>
        <v>0</v>
      </c>
      <c r="V183">
        <f>IF(AND(V7&lt;=$B$180,V7&gt;$C$180),Heat_map!V7,0)</f>
        <v>0</v>
      </c>
      <c r="W183">
        <f>IF(AND(W7&lt;=$B$180,W7&gt;$C$180),Heat_map!W7,0)</f>
        <v>0</v>
      </c>
      <c r="X183">
        <f>IF(AND(X7&lt;=$B$180,X7&gt;$C$180),Heat_map!X7,0)</f>
        <v>0</v>
      </c>
      <c r="Y183">
        <f>IF(AND(Y7&lt;=$B$180,Y7&gt;$C$180),Heat_map!Y7,0)</f>
        <v>0</v>
      </c>
      <c r="Z183">
        <f>IF(AND(Z7&lt;=$B$180,Z7&gt;$C$180),Heat_map!Z7,0)</f>
        <v>0</v>
      </c>
      <c r="AA183">
        <f>IF(AND(AA7&lt;=$B$180,AA7&gt;$C$180),Heat_map!AA7,0)</f>
        <v>0</v>
      </c>
      <c r="AB183">
        <f>IF(AND(AB7&lt;=$B$180,AB7&gt;$C$180),Heat_map!AB7,0)</f>
        <v>0</v>
      </c>
      <c r="AC183">
        <f>IF(AND(AC7&lt;=$B$180,AC7&gt;$C$180),Heat_map!AC7,0)</f>
        <v>0</v>
      </c>
      <c r="AD183">
        <f>IF(AND(AD7&lt;=$B$180,AD7&gt;$C$180),Heat_map!AD7,0)</f>
        <v>0</v>
      </c>
      <c r="AE183">
        <f>IF(AND(AE7&lt;=$B$180,AE7&gt;$C$180),Heat_map!AE7,0)</f>
        <v>0</v>
      </c>
      <c r="AF183">
        <f>IF(AND(AF7&lt;=$B$180,AF7&gt;$C$180),Heat_map!AF7,0)</f>
        <v>0</v>
      </c>
    </row>
    <row r="184" spans="1:32" x14ac:dyDescent="0.2">
      <c r="A184" s="29">
        <f t="shared" si="63"/>
        <v>37.5</v>
      </c>
      <c r="B184">
        <f>IF(AND(B8&lt;=$B$180,B8&gt;$C$180),Heat_map!B8,0)</f>
        <v>0</v>
      </c>
      <c r="C184">
        <f>IF(AND(C8&lt;=$B$180,C8&gt;$C$180),Heat_map!C8,0)</f>
        <v>0</v>
      </c>
      <c r="D184">
        <f>IF(AND(D8&lt;=$B$180,D8&gt;$C$180),Heat_map!D8,0)</f>
        <v>0</v>
      </c>
      <c r="E184">
        <f>IF(AND(E8&lt;=$B$180,E8&gt;$C$180),Heat_map!E8,0)</f>
        <v>0</v>
      </c>
      <c r="F184">
        <f>IF(AND(F8&lt;=$B$180,F8&gt;$C$180),Heat_map!F8,0)</f>
        <v>0</v>
      </c>
      <c r="G184">
        <f>IF(AND(G8&lt;=$B$180,G8&gt;$C$180),Heat_map!G8,0)</f>
        <v>0</v>
      </c>
      <c r="H184">
        <f>IF(AND(H8&lt;=$B$180,H8&gt;$C$180),Heat_map!H8,0)</f>
        <v>0</v>
      </c>
      <c r="I184">
        <f>IF(AND(I8&lt;=$B$180,I8&gt;$C$180),Heat_map!I8,0)</f>
        <v>0</v>
      </c>
      <c r="J184">
        <f>IF(AND(J8&lt;=$B$180,J8&gt;$C$180),Heat_map!J8,0)</f>
        <v>0</v>
      </c>
      <c r="K184">
        <f>IF(AND(K8&lt;=$B$180,K8&gt;$C$180),Heat_map!K8,0)</f>
        <v>0</v>
      </c>
      <c r="L184">
        <f>IF(AND(L8&lt;=$B$180,L8&gt;$C$180),Heat_map!L8,0)</f>
        <v>0</v>
      </c>
      <c r="M184">
        <f>IF(AND(M8&lt;=$B$180,M8&gt;$C$180),Heat_map!M8,0)</f>
        <v>0</v>
      </c>
      <c r="N184">
        <f>IF(AND(N8&lt;=$B$180,N8&gt;$C$180),Heat_map!N8,0)</f>
        <v>0</v>
      </c>
      <c r="O184">
        <f>IF(AND(O8&lt;=$B$180,O8&gt;$C$180),Heat_map!O8,0)</f>
        <v>0</v>
      </c>
      <c r="P184">
        <f>IF(AND(P8&lt;=$B$180,P8&gt;$C$180),Heat_map!P8,0)</f>
        <v>0</v>
      </c>
      <c r="Q184">
        <f>IF(AND(Q8&lt;=$B$180,Q8&gt;$C$180),Heat_map!Q8,0)</f>
        <v>0</v>
      </c>
      <c r="R184">
        <f>IF(AND(R8&lt;=$B$180,R8&gt;$C$180),Heat_map!R8,0)</f>
        <v>0</v>
      </c>
      <c r="S184">
        <f>IF(AND(S8&lt;=$B$180,S8&gt;$C$180),Heat_map!S8,0)</f>
        <v>0</v>
      </c>
      <c r="T184">
        <f>IF(AND(T8&lt;=$B$180,T8&gt;$C$180),Heat_map!T8,0)</f>
        <v>0</v>
      </c>
      <c r="U184">
        <f>IF(AND(U8&lt;=$B$180,U8&gt;$C$180),Heat_map!U8,0)</f>
        <v>0</v>
      </c>
      <c r="V184">
        <f>IF(AND(V8&lt;=$B$180,V8&gt;$C$180),Heat_map!V8,0)</f>
        <v>0</v>
      </c>
      <c r="W184">
        <f>IF(AND(W8&lt;=$B$180,W8&gt;$C$180),Heat_map!W8,0)</f>
        <v>0</v>
      </c>
      <c r="X184">
        <f>IF(AND(X8&lt;=$B$180,X8&gt;$C$180),Heat_map!X8,0)</f>
        <v>0</v>
      </c>
      <c r="Y184">
        <f>IF(AND(Y8&lt;=$B$180,Y8&gt;$C$180),Heat_map!Y8,0)</f>
        <v>0</v>
      </c>
      <c r="Z184">
        <f>IF(AND(Z8&lt;=$B$180,Z8&gt;$C$180),Heat_map!Z8,0)</f>
        <v>0</v>
      </c>
      <c r="AA184">
        <f>IF(AND(AA8&lt;=$B$180,AA8&gt;$C$180),Heat_map!AA8,0)</f>
        <v>0</v>
      </c>
      <c r="AB184">
        <f>IF(AND(AB8&lt;=$B$180,AB8&gt;$C$180),Heat_map!AB8,0)</f>
        <v>0</v>
      </c>
      <c r="AC184">
        <f>IF(AND(AC8&lt;=$B$180,AC8&gt;$C$180),Heat_map!AC8,0)</f>
        <v>0</v>
      </c>
      <c r="AD184">
        <f>IF(AND(AD8&lt;=$B$180,AD8&gt;$C$180),Heat_map!AD8,0)</f>
        <v>0</v>
      </c>
      <c r="AE184">
        <f>IF(AND(AE8&lt;=$B$180,AE8&gt;$C$180),Heat_map!AE8,0)</f>
        <v>0</v>
      </c>
      <c r="AF184">
        <f>IF(AND(AF8&lt;=$B$180,AF8&gt;$C$180),Heat_map!AF8,0)</f>
        <v>0</v>
      </c>
    </row>
    <row r="185" spans="1:32" x14ac:dyDescent="0.2">
      <c r="A185" s="29">
        <f t="shared" si="63"/>
        <v>42.5</v>
      </c>
      <c r="B185">
        <f>IF(AND(B9&lt;=$B$180,B9&gt;$C$180),Heat_map!B9,0)</f>
        <v>0</v>
      </c>
      <c r="C185">
        <f>IF(AND(C9&lt;=$B$180,C9&gt;$C$180),Heat_map!C9,0)</f>
        <v>0</v>
      </c>
      <c r="D185">
        <f>IF(AND(D9&lt;=$B$180,D9&gt;$C$180),Heat_map!D9,0)</f>
        <v>0</v>
      </c>
      <c r="E185">
        <f>IF(AND(E9&lt;=$B$180,E9&gt;$C$180),Heat_map!E9,0)</f>
        <v>0</v>
      </c>
      <c r="F185">
        <f>IF(AND(F9&lt;=$B$180,F9&gt;$C$180),Heat_map!F9,0)</f>
        <v>0</v>
      </c>
      <c r="G185">
        <f>IF(AND(G9&lt;=$B$180,G9&gt;$C$180),Heat_map!G9,0)</f>
        <v>0</v>
      </c>
      <c r="H185">
        <f>IF(AND(H9&lt;=$B$180,H9&gt;$C$180),Heat_map!H9,0)</f>
        <v>0</v>
      </c>
      <c r="I185">
        <f>IF(AND(I9&lt;=$B$180,I9&gt;$C$180),Heat_map!I9,0)</f>
        <v>0</v>
      </c>
      <c r="J185">
        <f>IF(AND(J9&lt;=$B$180,J9&gt;$C$180),Heat_map!J9,0)</f>
        <v>0</v>
      </c>
      <c r="K185">
        <f>IF(AND(K9&lt;=$B$180,K9&gt;$C$180),Heat_map!K9,0)</f>
        <v>0</v>
      </c>
      <c r="L185">
        <f>IF(AND(L9&lt;=$B$180,L9&gt;$C$180),Heat_map!L9,0)</f>
        <v>0</v>
      </c>
      <c r="M185">
        <f>IF(AND(M9&lt;=$B$180,M9&gt;$C$180),Heat_map!M9,0)</f>
        <v>0</v>
      </c>
      <c r="N185">
        <f>IF(AND(N9&lt;=$B$180,N9&gt;$C$180),Heat_map!N9,0)</f>
        <v>0</v>
      </c>
      <c r="O185">
        <f>IF(AND(O9&lt;=$B$180,O9&gt;$C$180),Heat_map!O9,0)</f>
        <v>0</v>
      </c>
      <c r="P185">
        <f>IF(AND(P9&lt;=$B$180,P9&gt;$C$180),Heat_map!P9,0)</f>
        <v>0</v>
      </c>
      <c r="Q185">
        <f>IF(AND(Q9&lt;=$B$180,Q9&gt;$C$180),Heat_map!Q9,0)</f>
        <v>0</v>
      </c>
      <c r="R185">
        <f>IF(AND(R9&lt;=$B$180,R9&gt;$C$180),Heat_map!R9,0)</f>
        <v>0</v>
      </c>
      <c r="S185">
        <f>IF(AND(S9&lt;=$B$180,S9&gt;$C$180),Heat_map!S9,0)</f>
        <v>0</v>
      </c>
      <c r="T185">
        <f>IF(AND(T9&lt;=$B$180,T9&gt;$C$180),Heat_map!T9,0)</f>
        <v>0</v>
      </c>
      <c r="U185">
        <f>IF(AND(U9&lt;=$B$180,U9&gt;$C$180),Heat_map!U9,0)</f>
        <v>0</v>
      </c>
      <c r="V185">
        <f>IF(AND(V9&lt;=$B$180,V9&gt;$C$180),Heat_map!V9,0)</f>
        <v>0</v>
      </c>
      <c r="W185">
        <f>IF(AND(W9&lt;=$B$180,W9&gt;$C$180),Heat_map!W9,0)</f>
        <v>0</v>
      </c>
      <c r="X185">
        <f>IF(AND(X9&lt;=$B$180,X9&gt;$C$180),Heat_map!X9,0)</f>
        <v>0</v>
      </c>
      <c r="Y185">
        <f>IF(AND(Y9&lt;=$B$180,Y9&gt;$C$180),Heat_map!Y9,0)</f>
        <v>0</v>
      </c>
      <c r="Z185">
        <f>IF(AND(Z9&lt;=$B$180,Z9&gt;$C$180),Heat_map!Z9,0)</f>
        <v>0</v>
      </c>
      <c r="AA185">
        <f>IF(AND(AA9&lt;=$B$180,AA9&gt;$C$180),Heat_map!AA9,0)</f>
        <v>0</v>
      </c>
      <c r="AB185">
        <f>IF(AND(AB9&lt;=$B$180,AB9&gt;$C$180),Heat_map!AB9,0)</f>
        <v>0</v>
      </c>
      <c r="AC185">
        <f>IF(AND(AC9&lt;=$B$180,AC9&gt;$C$180),Heat_map!AC9,0)</f>
        <v>0</v>
      </c>
      <c r="AD185">
        <f>IF(AND(AD9&lt;=$B$180,AD9&gt;$C$180),Heat_map!AD9,0)</f>
        <v>0</v>
      </c>
      <c r="AE185">
        <f>IF(AND(AE9&lt;=$B$180,AE9&gt;$C$180),Heat_map!AE9,0)</f>
        <v>0</v>
      </c>
      <c r="AF185">
        <f>IF(AND(AF9&lt;=$B$180,AF9&gt;$C$180),Heat_map!AF9,0)</f>
        <v>0</v>
      </c>
    </row>
    <row r="186" spans="1:32" x14ac:dyDescent="0.2">
      <c r="A186" s="29">
        <f t="shared" si="63"/>
        <v>47.5</v>
      </c>
      <c r="B186">
        <f>IF(AND(B10&lt;=$B$180,B10&gt;$C$180),Heat_map!B10,0)</f>
        <v>0</v>
      </c>
      <c r="C186">
        <f>IF(AND(C10&lt;=$B$180,C10&gt;$C$180),Heat_map!C10,0)</f>
        <v>0</v>
      </c>
      <c r="D186">
        <f>IF(AND(D10&lt;=$B$180,D10&gt;$C$180),Heat_map!D10,0)</f>
        <v>0</v>
      </c>
      <c r="E186">
        <f>IF(AND(E10&lt;=$B$180,E10&gt;$C$180),Heat_map!E10,0)</f>
        <v>0</v>
      </c>
      <c r="F186">
        <f>IF(AND(F10&lt;=$B$180,F10&gt;$C$180),Heat_map!F10,0)</f>
        <v>0</v>
      </c>
      <c r="G186">
        <f>IF(AND(G10&lt;=$B$180,G10&gt;$C$180),Heat_map!G10,0)</f>
        <v>0</v>
      </c>
      <c r="H186">
        <f>IF(AND(H10&lt;=$B$180,H10&gt;$C$180),Heat_map!H10,0)</f>
        <v>0</v>
      </c>
      <c r="I186">
        <f>IF(AND(I10&lt;=$B$180,I10&gt;$C$180),Heat_map!I10,0)</f>
        <v>0</v>
      </c>
      <c r="J186">
        <f>IF(AND(J10&lt;=$B$180,J10&gt;$C$180),Heat_map!J10,0)</f>
        <v>0</v>
      </c>
      <c r="K186">
        <f>IF(AND(K10&lt;=$B$180,K10&gt;$C$180),Heat_map!K10,0)</f>
        <v>0</v>
      </c>
      <c r="L186">
        <f>IF(AND(L10&lt;=$B$180,L10&gt;$C$180),Heat_map!L10,0)</f>
        <v>0</v>
      </c>
      <c r="M186">
        <f>IF(AND(M10&lt;=$B$180,M10&gt;$C$180),Heat_map!M10,0)</f>
        <v>0</v>
      </c>
      <c r="N186">
        <f>IF(AND(N10&lt;=$B$180,N10&gt;$C$180),Heat_map!N10,0)</f>
        <v>0</v>
      </c>
      <c r="O186">
        <f>IF(AND(O10&lt;=$B$180,O10&gt;$C$180),Heat_map!O10,0)</f>
        <v>0</v>
      </c>
      <c r="P186">
        <f>IF(AND(P10&lt;=$B$180,P10&gt;$C$180),Heat_map!P10,0)</f>
        <v>0</v>
      </c>
      <c r="Q186">
        <f>IF(AND(Q10&lt;=$B$180,Q10&gt;$C$180),Heat_map!Q10,0)</f>
        <v>0</v>
      </c>
      <c r="R186">
        <f>IF(AND(R10&lt;=$B$180,R10&gt;$C$180),Heat_map!R10,0)</f>
        <v>0</v>
      </c>
      <c r="S186">
        <f>IF(AND(S10&lt;=$B$180,S10&gt;$C$180),Heat_map!S10,0)</f>
        <v>0</v>
      </c>
      <c r="T186">
        <f>IF(AND(T10&lt;=$B$180,T10&gt;$C$180),Heat_map!T10,0)</f>
        <v>0</v>
      </c>
      <c r="U186">
        <f>IF(AND(U10&lt;=$B$180,U10&gt;$C$180),Heat_map!U10,0)</f>
        <v>0</v>
      </c>
      <c r="V186">
        <f>IF(AND(V10&lt;=$B$180,V10&gt;$C$180),Heat_map!V10,0)</f>
        <v>0</v>
      </c>
      <c r="W186">
        <f>IF(AND(W10&lt;=$B$180,W10&gt;$C$180),Heat_map!W10,0)</f>
        <v>0</v>
      </c>
      <c r="X186">
        <f>IF(AND(X10&lt;=$B$180,X10&gt;$C$180),Heat_map!X10,0)</f>
        <v>0</v>
      </c>
      <c r="Y186">
        <f>IF(AND(Y10&lt;=$B$180,Y10&gt;$C$180),Heat_map!Y10,0)</f>
        <v>0</v>
      </c>
      <c r="Z186">
        <f>IF(AND(Z10&lt;=$B$180,Z10&gt;$C$180),Heat_map!Z10,0)</f>
        <v>0</v>
      </c>
      <c r="AA186">
        <f>IF(AND(AA10&lt;=$B$180,AA10&gt;$C$180),Heat_map!AA10,0)</f>
        <v>0</v>
      </c>
      <c r="AB186">
        <f>IF(AND(AB10&lt;=$B$180,AB10&gt;$C$180),Heat_map!AB10,0)</f>
        <v>0</v>
      </c>
      <c r="AC186">
        <f>IF(AND(AC10&lt;=$B$180,AC10&gt;$C$180),Heat_map!AC10,0)</f>
        <v>0</v>
      </c>
      <c r="AD186">
        <f>IF(AND(AD10&lt;=$B$180,AD10&gt;$C$180),Heat_map!AD10,0)</f>
        <v>0</v>
      </c>
      <c r="AE186">
        <f>IF(AND(AE10&lt;=$B$180,AE10&gt;$C$180),Heat_map!AE10,0)</f>
        <v>0</v>
      </c>
      <c r="AF186">
        <f>IF(AND(AF10&lt;=$B$180,AF10&gt;$C$180),Heat_map!AF10,0)</f>
        <v>0</v>
      </c>
    </row>
    <row r="187" spans="1:32" x14ac:dyDescent="0.2">
      <c r="A187" s="29">
        <f t="shared" si="63"/>
        <v>52.5</v>
      </c>
      <c r="B187">
        <f>IF(AND(B11&lt;=$B$180,B11&gt;$C$180),Heat_map!B11,0)</f>
        <v>0</v>
      </c>
      <c r="C187">
        <f>IF(AND(C11&lt;=$B$180,C11&gt;$C$180),Heat_map!C11,0)</f>
        <v>0</v>
      </c>
      <c r="D187">
        <f>IF(AND(D11&lt;=$B$180,D11&gt;$C$180),Heat_map!D11,0)</f>
        <v>0</v>
      </c>
      <c r="E187">
        <f>IF(AND(E11&lt;=$B$180,E11&gt;$C$180),Heat_map!E11,0)</f>
        <v>0</v>
      </c>
      <c r="F187">
        <f>IF(AND(F11&lt;=$B$180,F11&gt;$C$180),Heat_map!F11,0)</f>
        <v>0</v>
      </c>
      <c r="G187">
        <f>IF(AND(G11&lt;=$B$180,G11&gt;$C$180),Heat_map!G11,0)</f>
        <v>0</v>
      </c>
      <c r="H187">
        <f>IF(AND(H11&lt;=$B$180,H11&gt;$C$180),Heat_map!H11,0)</f>
        <v>0</v>
      </c>
      <c r="I187">
        <f>IF(AND(I11&lt;=$B$180,I11&gt;$C$180),Heat_map!I11,0)</f>
        <v>0</v>
      </c>
      <c r="J187">
        <f>IF(AND(J11&lt;=$B$180,J11&gt;$C$180),Heat_map!J11,0)</f>
        <v>0</v>
      </c>
      <c r="K187">
        <f>IF(AND(K11&lt;=$B$180,K11&gt;$C$180),Heat_map!K11,0)</f>
        <v>0</v>
      </c>
      <c r="L187">
        <f>IF(AND(L11&lt;=$B$180,L11&gt;$C$180),Heat_map!L11,0)</f>
        <v>0</v>
      </c>
      <c r="M187">
        <f>IF(AND(M11&lt;=$B$180,M11&gt;$C$180),Heat_map!M11,0)</f>
        <v>0</v>
      </c>
      <c r="N187">
        <f>IF(AND(N11&lt;=$B$180,N11&gt;$C$180),Heat_map!N11,0)</f>
        <v>0</v>
      </c>
      <c r="O187">
        <f>IF(AND(O11&lt;=$B$180,O11&gt;$C$180),Heat_map!O11,0)</f>
        <v>0</v>
      </c>
      <c r="P187">
        <f>IF(AND(P11&lt;=$B$180,P11&gt;$C$180),Heat_map!P11,0)</f>
        <v>0</v>
      </c>
      <c r="Q187">
        <f>IF(AND(Q11&lt;=$B$180,Q11&gt;$C$180),Heat_map!Q11,0)</f>
        <v>0</v>
      </c>
      <c r="R187">
        <f>IF(AND(R11&lt;=$B$180,R11&gt;$C$180),Heat_map!R11,0)</f>
        <v>0</v>
      </c>
      <c r="S187">
        <f>IF(AND(S11&lt;=$B$180,S11&gt;$C$180),Heat_map!S11,0)</f>
        <v>0</v>
      </c>
      <c r="T187">
        <f>IF(AND(T11&lt;=$B$180,T11&gt;$C$180),Heat_map!T11,0)</f>
        <v>0</v>
      </c>
      <c r="U187">
        <f>IF(AND(U11&lt;=$B$180,U11&gt;$C$180),Heat_map!U11,0)</f>
        <v>0</v>
      </c>
      <c r="V187">
        <f>IF(AND(V11&lt;=$B$180,V11&gt;$C$180),Heat_map!V11,0)</f>
        <v>0</v>
      </c>
      <c r="W187">
        <f>IF(AND(W11&lt;=$B$180,W11&gt;$C$180),Heat_map!W11,0)</f>
        <v>0</v>
      </c>
      <c r="X187">
        <f>IF(AND(X11&lt;=$B$180,X11&gt;$C$180),Heat_map!X11,0)</f>
        <v>0</v>
      </c>
      <c r="Y187">
        <f>IF(AND(Y11&lt;=$B$180,Y11&gt;$C$180),Heat_map!Y11,0)</f>
        <v>0</v>
      </c>
      <c r="Z187">
        <f>IF(AND(Z11&lt;=$B$180,Z11&gt;$C$180),Heat_map!Z11,0)</f>
        <v>0</v>
      </c>
      <c r="AA187">
        <f>IF(AND(AA11&lt;=$B$180,AA11&gt;$C$180),Heat_map!AA11,0)</f>
        <v>0</v>
      </c>
      <c r="AB187">
        <f>IF(AND(AB11&lt;=$B$180,AB11&gt;$C$180),Heat_map!AB11,0)</f>
        <v>0</v>
      </c>
      <c r="AC187">
        <f>IF(AND(AC11&lt;=$B$180,AC11&gt;$C$180),Heat_map!AC11,0)</f>
        <v>0</v>
      </c>
      <c r="AD187">
        <f>IF(AND(AD11&lt;=$B$180,AD11&gt;$C$180),Heat_map!AD11,0)</f>
        <v>0</v>
      </c>
      <c r="AE187">
        <f>IF(AND(AE11&lt;=$B$180,AE11&gt;$C$180),Heat_map!AE11,0)</f>
        <v>0</v>
      </c>
      <c r="AF187">
        <f>IF(AND(AF11&lt;=$B$180,AF11&gt;$C$180),Heat_map!AF11,0)</f>
        <v>0</v>
      </c>
    </row>
    <row r="188" spans="1:32" x14ac:dyDescent="0.2">
      <c r="A188" s="29">
        <f t="shared" si="63"/>
        <v>57.5</v>
      </c>
      <c r="B188">
        <f>IF(AND(B12&lt;=$B$180,B12&gt;$C$180),Heat_map!B12,0)</f>
        <v>0</v>
      </c>
      <c r="C188">
        <f>IF(AND(C12&lt;=$B$180,C12&gt;$C$180),Heat_map!C12,0)</f>
        <v>0</v>
      </c>
      <c r="D188">
        <f>IF(AND(D12&lt;=$B$180,D12&gt;$C$180),Heat_map!D12,0)</f>
        <v>0</v>
      </c>
      <c r="E188">
        <f>IF(AND(E12&lt;=$B$180,E12&gt;$C$180),Heat_map!E12,0)</f>
        <v>0</v>
      </c>
      <c r="F188">
        <f>IF(AND(F12&lt;=$B$180,F12&gt;$C$180),Heat_map!F12,0)</f>
        <v>0</v>
      </c>
      <c r="G188">
        <f>IF(AND(G12&lt;=$B$180,G12&gt;$C$180),Heat_map!G12,0)</f>
        <v>0</v>
      </c>
      <c r="H188">
        <f>IF(AND(H12&lt;=$B$180,H12&gt;$C$180),Heat_map!H12,0)</f>
        <v>0</v>
      </c>
      <c r="I188">
        <f>IF(AND(I12&lt;=$B$180,I12&gt;$C$180),Heat_map!I12,0)</f>
        <v>0</v>
      </c>
      <c r="J188">
        <f>IF(AND(J12&lt;=$B$180,J12&gt;$C$180),Heat_map!J12,0)</f>
        <v>0</v>
      </c>
      <c r="K188">
        <f>IF(AND(K12&lt;=$B$180,K12&gt;$C$180),Heat_map!K12,0)</f>
        <v>0</v>
      </c>
      <c r="L188">
        <f>IF(AND(L12&lt;=$B$180,L12&gt;$C$180),Heat_map!L12,0)</f>
        <v>0</v>
      </c>
      <c r="M188">
        <f>IF(AND(M12&lt;=$B$180,M12&gt;$C$180),Heat_map!M12,0)</f>
        <v>0</v>
      </c>
      <c r="N188">
        <f>IF(AND(N12&lt;=$B$180,N12&gt;$C$180),Heat_map!N12,0)</f>
        <v>0</v>
      </c>
      <c r="O188">
        <f>IF(AND(O12&lt;=$B$180,O12&gt;$C$180),Heat_map!O12,0)</f>
        <v>0</v>
      </c>
      <c r="P188">
        <f>IF(AND(P12&lt;=$B$180,P12&gt;$C$180),Heat_map!P12,0)</f>
        <v>0</v>
      </c>
      <c r="Q188">
        <f>IF(AND(Q12&lt;=$B$180,Q12&gt;$C$180),Heat_map!Q12,0)</f>
        <v>0</v>
      </c>
      <c r="R188">
        <f>IF(AND(R12&lt;=$B$180,R12&gt;$C$180),Heat_map!R12,0)</f>
        <v>0</v>
      </c>
      <c r="S188">
        <f>IF(AND(S12&lt;=$B$180,S12&gt;$C$180),Heat_map!S12,0)</f>
        <v>0</v>
      </c>
      <c r="T188">
        <f>IF(AND(T12&lt;=$B$180,T12&gt;$C$180),Heat_map!T12,0)</f>
        <v>0</v>
      </c>
      <c r="U188">
        <f>IF(AND(U12&lt;=$B$180,U12&gt;$C$180),Heat_map!U12,0)</f>
        <v>0</v>
      </c>
      <c r="V188">
        <f>IF(AND(V12&lt;=$B$180,V12&gt;$C$180),Heat_map!V12,0)</f>
        <v>0</v>
      </c>
      <c r="W188">
        <f>IF(AND(W12&lt;=$B$180,W12&gt;$C$180),Heat_map!W12,0)</f>
        <v>0</v>
      </c>
      <c r="X188">
        <f>IF(AND(X12&lt;=$B$180,X12&gt;$C$180),Heat_map!X12,0)</f>
        <v>0</v>
      </c>
      <c r="Y188">
        <f>IF(AND(Y12&lt;=$B$180,Y12&gt;$C$180),Heat_map!Y12,0)</f>
        <v>0</v>
      </c>
      <c r="Z188">
        <f>IF(AND(Z12&lt;=$B$180,Z12&gt;$C$180),Heat_map!Z12,0)</f>
        <v>0</v>
      </c>
      <c r="AA188">
        <f>IF(AND(AA12&lt;=$B$180,AA12&gt;$C$180),Heat_map!AA12,0)</f>
        <v>0</v>
      </c>
      <c r="AB188">
        <f>IF(AND(AB12&lt;=$B$180,AB12&gt;$C$180),Heat_map!AB12,0)</f>
        <v>0</v>
      </c>
      <c r="AC188">
        <f>IF(AND(AC12&lt;=$B$180,AC12&gt;$C$180),Heat_map!AC12,0)</f>
        <v>0</v>
      </c>
      <c r="AD188">
        <f>IF(AND(AD12&lt;=$B$180,AD12&gt;$C$180),Heat_map!AD12,0)</f>
        <v>0</v>
      </c>
      <c r="AE188">
        <f>IF(AND(AE12&lt;=$B$180,AE12&gt;$C$180),Heat_map!AE12,0)</f>
        <v>0</v>
      </c>
      <c r="AF188">
        <f>IF(AND(AF12&lt;=$B$180,AF12&gt;$C$180),Heat_map!AF12,0)</f>
        <v>0</v>
      </c>
    </row>
    <row r="189" spans="1:32" x14ac:dyDescent="0.2">
      <c r="A189" s="29">
        <f t="shared" si="63"/>
        <v>62.5</v>
      </c>
      <c r="B189">
        <f>IF(AND(B13&lt;=$B$180,B13&gt;$C$180),Heat_map!B13,0)</f>
        <v>0</v>
      </c>
      <c r="C189">
        <f>IF(AND(C13&lt;=$B$180,C13&gt;$C$180),Heat_map!C13,0)</f>
        <v>0</v>
      </c>
      <c r="D189">
        <f>IF(AND(D13&lt;=$B$180,D13&gt;$C$180),Heat_map!D13,0)</f>
        <v>0</v>
      </c>
      <c r="E189">
        <f>IF(AND(E13&lt;=$B$180,E13&gt;$C$180),Heat_map!E13,0)</f>
        <v>0</v>
      </c>
      <c r="F189">
        <f>IF(AND(F13&lt;=$B$180,F13&gt;$C$180),Heat_map!F13,0)</f>
        <v>0</v>
      </c>
      <c r="G189">
        <f>IF(AND(G13&lt;=$B$180,G13&gt;$C$180),Heat_map!G13,0)</f>
        <v>0</v>
      </c>
      <c r="H189">
        <f>IF(AND(H13&lt;=$B$180,H13&gt;$C$180),Heat_map!H13,0)</f>
        <v>0</v>
      </c>
      <c r="I189">
        <f>IF(AND(I13&lt;=$B$180,I13&gt;$C$180),Heat_map!I13,0)</f>
        <v>0</v>
      </c>
      <c r="J189">
        <f>IF(AND(J13&lt;=$B$180,J13&gt;$C$180),Heat_map!J13,0)</f>
        <v>0</v>
      </c>
      <c r="K189">
        <f>IF(AND(K13&lt;=$B$180,K13&gt;$C$180),Heat_map!K13,0)</f>
        <v>0</v>
      </c>
      <c r="L189">
        <f>IF(AND(L13&lt;=$B$180,L13&gt;$C$180),Heat_map!L13,0)</f>
        <v>0</v>
      </c>
      <c r="M189">
        <f>IF(AND(M13&lt;=$B$180,M13&gt;$C$180),Heat_map!M13,0)</f>
        <v>0</v>
      </c>
      <c r="N189">
        <f>IF(AND(N13&lt;=$B$180,N13&gt;$C$180),Heat_map!N13,0)</f>
        <v>0</v>
      </c>
      <c r="O189">
        <f>IF(AND(O13&lt;=$B$180,O13&gt;$C$180),Heat_map!O13,0)</f>
        <v>0</v>
      </c>
      <c r="P189">
        <f>IF(AND(P13&lt;=$B$180,P13&gt;$C$180),Heat_map!P13,0)</f>
        <v>0</v>
      </c>
      <c r="Q189">
        <f>IF(AND(Q13&lt;=$B$180,Q13&gt;$C$180),Heat_map!Q13,0)</f>
        <v>0</v>
      </c>
      <c r="R189">
        <f>IF(AND(R13&lt;=$B$180,R13&gt;$C$180),Heat_map!R13,0)</f>
        <v>0</v>
      </c>
      <c r="S189">
        <f>IF(AND(S13&lt;=$B$180,S13&gt;$C$180),Heat_map!S13,0)</f>
        <v>0</v>
      </c>
      <c r="T189">
        <f>IF(AND(T13&lt;=$B$180,T13&gt;$C$180),Heat_map!T13,0)</f>
        <v>0</v>
      </c>
      <c r="U189">
        <f>IF(AND(U13&lt;=$B$180,U13&gt;$C$180),Heat_map!U13,0)</f>
        <v>0</v>
      </c>
      <c r="V189">
        <f>IF(AND(V13&lt;=$B$180,V13&gt;$C$180),Heat_map!V13,0)</f>
        <v>0</v>
      </c>
      <c r="W189">
        <f>IF(AND(W13&lt;=$B$180,W13&gt;$C$180),Heat_map!W13,0)</f>
        <v>0</v>
      </c>
      <c r="X189">
        <f>IF(AND(X13&lt;=$B$180,X13&gt;$C$180),Heat_map!X13,0)</f>
        <v>0</v>
      </c>
      <c r="Y189">
        <f>IF(AND(Y13&lt;=$B$180,Y13&gt;$C$180),Heat_map!Y13,0)</f>
        <v>0</v>
      </c>
      <c r="Z189">
        <f>IF(AND(Z13&lt;=$B$180,Z13&gt;$C$180),Heat_map!Z13,0)</f>
        <v>0</v>
      </c>
      <c r="AA189">
        <f>IF(AND(AA13&lt;=$B$180,AA13&gt;$C$180),Heat_map!AA13,0)</f>
        <v>0</v>
      </c>
      <c r="AB189">
        <f>IF(AND(AB13&lt;=$B$180,AB13&gt;$C$180),Heat_map!AB13,0)</f>
        <v>0</v>
      </c>
      <c r="AC189">
        <f>IF(AND(AC13&lt;=$B$180,AC13&gt;$C$180),Heat_map!AC13,0)</f>
        <v>0</v>
      </c>
      <c r="AD189">
        <f>IF(AND(AD13&lt;=$B$180,AD13&gt;$C$180),Heat_map!AD13,0)</f>
        <v>0</v>
      </c>
      <c r="AE189">
        <f>IF(AND(AE13&lt;=$B$180,AE13&gt;$C$180),Heat_map!AE13,0)</f>
        <v>0</v>
      </c>
      <c r="AF189">
        <f>IF(AND(AF13&lt;=$B$180,AF13&gt;$C$180),Heat_map!AF13,0)</f>
        <v>0</v>
      </c>
    </row>
    <row r="190" spans="1:32" x14ac:dyDescent="0.2">
      <c r="A190" s="29">
        <f t="shared" si="63"/>
        <v>65.5</v>
      </c>
      <c r="B190">
        <f>IF(AND(B14&lt;=$B$180,B14&gt;$C$180),Heat_map!B14,0)</f>
        <v>0</v>
      </c>
      <c r="C190">
        <f>IF(AND(C14&lt;=$B$180,C14&gt;$C$180),Heat_map!C14,0)</f>
        <v>0</v>
      </c>
      <c r="D190">
        <f>IF(AND(D14&lt;=$B$180,D14&gt;$C$180),Heat_map!D14,0)</f>
        <v>0</v>
      </c>
      <c r="E190">
        <f>IF(AND(E14&lt;=$B$180,E14&gt;$C$180),Heat_map!E14,0)</f>
        <v>0</v>
      </c>
      <c r="F190">
        <f>IF(AND(F14&lt;=$B$180,F14&gt;$C$180),Heat_map!F14,0)</f>
        <v>0</v>
      </c>
      <c r="G190">
        <f>IF(AND(G14&lt;=$B$180,G14&gt;$C$180),Heat_map!G14,0)</f>
        <v>0</v>
      </c>
      <c r="H190">
        <f>IF(AND(H14&lt;=$B$180,H14&gt;$C$180),Heat_map!H14,0)</f>
        <v>0</v>
      </c>
      <c r="I190">
        <f>IF(AND(I14&lt;=$B$180,I14&gt;$C$180),Heat_map!I14,0)</f>
        <v>0</v>
      </c>
      <c r="J190">
        <f>IF(AND(J14&lt;=$B$180,J14&gt;$C$180),Heat_map!J14,0)</f>
        <v>0</v>
      </c>
      <c r="K190">
        <f>IF(AND(K14&lt;=$B$180,K14&gt;$C$180),Heat_map!K14,0)</f>
        <v>0</v>
      </c>
      <c r="L190">
        <f>IF(AND(L14&lt;=$B$180,L14&gt;$C$180),Heat_map!L14,0)</f>
        <v>0</v>
      </c>
      <c r="M190">
        <f>IF(AND(M14&lt;=$B$180,M14&gt;$C$180),Heat_map!M14,0)</f>
        <v>0</v>
      </c>
      <c r="N190">
        <f>IF(AND(N14&lt;=$B$180,N14&gt;$C$180),Heat_map!N14,0)</f>
        <v>0</v>
      </c>
      <c r="O190">
        <f>IF(AND(O14&lt;=$B$180,O14&gt;$C$180),Heat_map!O14,0)</f>
        <v>0</v>
      </c>
      <c r="P190">
        <f>IF(AND(P14&lt;=$B$180,P14&gt;$C$180),Heat_map!P14,0)</f>
        <v>0</v>
      </c>
      <c r="Q190">
        <f>IF(AND(Q14&lt;=$B$180,Q14&gt;$C$180),Heat_map!Q14,0)</f>
        <v>0</v>
      </c>
      <c r="R190">
        <f>IF(AND(R14&lt;=$B$180,R14&gt;$C$180),Heat_map!R14,0)</f>
        <v>0</v>
      </c>
      <c r="S190">
        <f>IF(AND(S14&lt;=$B$180,S14&gt;$C$180),Heat_map!S14,0)</f>
        <v>0</v>
      </c>
      <c r="T190">
        <f>IF(AND(T14&lt;=$B$180,T14&gt;$C$180),Heat_map!T14,0)</f>
        <v>0</v>
      </c>
      <c r="U190">
        <f>IF(AND(U14&lt;=$B$180,U14&gt;$C$180),Heat_map!U14,0)</f>
        <v>0</v>
      </c>
      <c r="V190">
        <f>IF(AND(V14&lt;=$B$180,V14&gt;$C$180),Heat_map!V14,0)</f>
        <v>0</v>
      </c>
      <c r="W190">
        <f>IF(AND(W14&lt;=$B$180,W14&gt;$C$180),Heat_map!W14,0)</f>
        <v>0</v>
      </c>
      <c r="X190">
        <f>IF(AND(X14&lt;=$B$180,X14&gt;$C$180),Heat_map!X14,0)</f>
        <v>0</v>
      </c>
      <c r="Y190">
        <f>IF(AND(Y14&lt;=$B$180,Y14&gt;$C$180),Heat_map!Y14,0)</f>
        <v>0</v>
      </c>
      <c r="Z190">
        <f>IF(AND(Z14&lt;=$B$180,Z14&gt;$C$180),Heat_map!Z14,0)</f>
        <v>0</v>
      </c>
      <c r="AA190">
        <f>IF(AND(AA14&lt;=$B$180,AA14&gt;$C$180),Heat_map!AA14,0)</f>
        <v>0</v>
      </c>
      <c r="AB190">
        <f>IF(AND(AB14&lt;=$B$180,AB14&gt;$C$180),Heat_map!AB14,0)</f>
        <v>0</v>
      </c>
      <c r="AC190">
        <f>IF(AND(AC14&lt;=$B$180,AC14&gt;$C$180),Heat_map!AC14,0)</f>
        <v>0</v>
      </c>
      <c r="AD190">
        <f>IF(AND(AD14&lt;=$B$180,AD14&gt;$C$180),Heat_map!AD14,0)</f>
        <v>0</v>
      </c>
      <c r="AE190">
        <f>IF(AND(AE14&lt;=$B$180,AE14&gt;$C$180),Heat_map!AE14,0)</f>
        <v>0</v>
      </c>
      <c r="AF190">
        <f>IF(AND(AF14&lt;=$B$180,AF14&gt;$C$180),Heat_map!AF14,0)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11"/>
  <sheetViews>
    <sheetView topLeftCell="P1" workbookViewId="0">
      <selection activeCell="AE1" sqref="AE1:AE1048576"/>
    </sheetView>
  </sheetViews>
  <sheetFormatPr baseColWidth="10" defaultRowHeight="16" x14ac:dyDescent="0.2"/>
  <cols>
    <col min="1" max="8" width="10.83203125" style="16"/>
    <col min="9" max="9" width="10.83203125" style="118"/>
    <col min="18" max="18" width="10.83203125" style="36"/>
    <col min="19" max="19" width="10.83203125" style="19"/>
    <col min="26" max="26" width="10.83203125" style="36"/>
    <col min="27" max="27" width="10.83203125" style="40"/>
    <col min="28" max="28" width="10.83203125" style="36"/>
    <col min="30" max="30" width="10.83203125" style="18"/>
    <col min="31" max="31" width="10.83203125" style="29"/>
  </cols>
  <sheetData>
    <row r="1" spans="1:35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17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37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2" t="s">
        <v>23</v>
      </c>
      <c r="AC1" s="4"/>
      <c r="AD1" s="100" t="s">
        <v>74</v>
      </c>
      <c r="AE1" s="101" t="s">
        <v>75</v>
      </c>
      <c r="AF1" s="20" t="s">
        <v>24</v>
      </c>
      <c r="AG1" s="4"/>
      <c r="AH1" s="7"/>
      <c r="AI1" s="2"/>
    </row>
    <row r="2" spans="1:35" x14ac:dyDescent="0.2">
      <c r="A2" s="16">
        <v>1999</v>
      </c>
      <c r="B2" s="16">
        <v>2500</v>
      </c>
      <c r="C2" s="16">
        <v>0.04</v>
      </c>
      <c r="D2" s="16">
        <v>2.5000000000000001E-2</v>
      </c>
      <c r="E2" s="16">
        <v>2040</v>
      </c>
      <c r="F2" s="16">
        <v>1650</v>
      </c>
      <c r="G2" s="16">
        <v>2040</v>
      </c>
      <c r="H2" s="16">
        <v>1490</v>
      </c>
      <c r="I2" s="118">
        <f>Inputs_refs!$B$1-'cpi_2.5'!A2</f>
        <v>22.5</v>
      </c>
      <c r="J2" s="9">
        <f t="shared" ref="J2:J3" si="0">-(E2-F2)/E2</f>
        <v>-0.19117647058823528</v>
      </c>
      <c r="K2" s="10">
        <f t="shared" ref="K2:K3" si="1">F2/E2</f>
        <v>0.80882352941176472</v>
      </c>
      <c r="L2" s="11">
        <f t="shared" ref="L2:L3" si="2">F2-E2</f>
        <v>-390</v>
      </c>
      <c r="N2" s="9">
        <f t="shared" ref="N2:N3" si="3">(G2-H2)/G2</f>
        <v>0.26960784313725489</v>
      </c>
      <c r="O2" s="12">
        <f t="shared" ref="O2:O3" si="4">H2/G2</f>
        <v>0.73039215686274506</v>
      </c>
      <c r="P2" s="11">
        <f t="shared" ref="P2:P3" si="5">H2-G2</f>
        <v>-550</v>
      </c>
      <c r="R2" s="35">
        <f t="shared" ref="R2:R3" si="6">20*(L2+P2)/2</f>
        <v>-9400</v>
      </c>
      <c r="S2" s="38">
        <f>(R2)/(E2*20)</f>
        <v>-0.23039215686274508</v>
      </c>
      <c r="V2" s="13">
        <f>1.02/(1+D2)</f>
        <v>0.9951219512195123</v>
      </c>
      <c r="W2" s="11">
        <f t="shared" ref="W2:W3" si="7">F2*$V$2^(19)</f>
        <v>1503.6050139354163</v>
      </c>
      <c r="X2" s="11">
        <f t="shared" ref="X2:X3" si="8">(W2-H2)/H2</f>
        <v>9.1308818358498724E-3</v>
      </c>
      <c r="Z2" s="35">
        <f t="shared" ref="Z2:Z65" si="9">-(E2*20-F2*(1-$V$2^(20))/(1-$V$2))</f>
        <v>-9285.4228428242677</v>
      </c>
      <c r="AA2" s="44">
        <f>(Z2)/(E2*20)</f>
        <v>-0.22758389320647715</v>
      </c>
      <c r="AB2" s="43">
        <f t="shared" ref="AB2:AB65" si="10">(R2-Z2)/Z2</f>
        <v>1.2339465753493066E-2</v>
      </c>
      <c r="AC2" s="9"/>
      <c r="AD2" s="17">
        <f>(R2-Z2)/Z2</f>
        <v>1.2339465753493066E-2</v>
      </c>
      <c r="AE2" s="102">
        <f>S2-AA2</f>
        <v>-2.8082636562679342E-3</v>
      </c>
      <c r="AF2" s="21">
        <f t="shared" ref="AF2:AF65" si="11">(F2-H2)/F2</f>
        <v>9.696969696969697E-2</v>
      </c>
      <c r="AG2" s="9">
        <f>1-(1-AF2)^(1/20)</f>
        <v>5.0869756897269358E-3</v>
      </c>
      <c r="AH2" s="12"/>
    </row>
    <row r="3" spans="1:35" x14ac:dyDescent="0.2">
      <c r="A3" s="16">
        <v>1999</v>
      </c>
      <c r="B3" s="16">
        <v>7500</v>
      </c>
      <c r="C3" s="16">
        <v>0.04</v>
      </c>
      <c r="D3" s="16">
        <v>2.5000000000000001E-2</v>
      </c>
      <c r="E3" s="16">
        <v>6120</v>
      </c>
      <c r="F3" s="16">
        <v>4960</v>
      </c>
      <c r="G3" s="16">
        <v>6120</v>
      </c>
      <c r="H3" s="16">
        <v>4500</v>
      </c>
      <c r="I3" s="118">
        <f>Inputs_refs!$B$1-'cpi_2.5'!A3</f>
        <v>22.5</v>
      </c>
      <c r="J3" s="9">
        <f t="shared" si="0"/>
        <v>-0.18954248366013071</v>
      </c>
      <c r="K3" s="10">
        <f t="shared" si="1"/>
        <v>0.81045751633986929</v>
      </c>
      <c r="L3" s="11">
        <f t="shared" si="2"/>
        <v>-1160</v>
      </c>
      <c r="N3" s="9">
        <f t="shared" si="3"/>
        <v>0.26470588235294118</v>
      </c>
      <c r="O3" s="12">
        <f t="shared" si="4"/>
        <v>0.73529411764705888</v>
      </c>
      <c r="P3" s="11">
        <f t="shared" si="5"/>
        <v>-1620</v>
      </c>
      <c r="R3" s="35">
        <f t="shared" si="6"/>
        <v>-27800</v>
      </c>
      <c r="S3" s="38">
        <f t="shared" ref="S3" si="12">(R3)/(E3*20)</f>
        <v>-0.22712418300653595</v>
      </c>
      <c r="V3" s="10"/>
      <c r="W3" s="11">
        <f t="shared" si="7"/>
        <v>4519.9277994664635</v>
      </c>
      <c r="X3" s="11">
        <f t="shared" si="8"/>
        <v>4.4283998814363358E-3</v>
      </c>
      <c r="Z3" s="35">
        <f t="shared" si="9"/>
        <v>-27665.271091156581</v>
      </c>
      <c r="AA3" s="44">
        <f t="shared" ref="AA3:AA66" si="13">(Z3)/(E3*20)</f>
        <v>-0.22602345662709625</v>
      </c>
      <c r="AB3" s="43">
        <f t="shared" si="10"/>
        <v>4.8699652499153059E-3</v>
      </c>
      <c r="AC3" s="9"/>
      <c r="AD3" s="17">
        <f t="shared" ref="AD3:AD65" si="14">(R3-Z3)/Z3</f>
        <v>4.8699652499153059E-3</v>
      </c>
      <c r="AE3" s="102">
        <f t="shared" ref="AE3:AE66" si="15">S3-AA3</f>
        <v>-1.1007263794396982E-3</v>
      </c>
      <c r="AF3" s="21">
        <f t="shared" si="11"/>
        <v>9.2741935483870969E-2</v>
      </c>
      <c r="AG3" s="9">
        <f t="shared" ref="AG3" si="16">1-(1-AF3)^(1/20)</f>
        <v>4.8545953742719083E-3</v>
      </c>
      <c r="AH3" s="12"/>
    </row>
    <row r="4" spans="1:35" x14ac:dyDescent="0.2">
      <c r="A4" s="16">
        <v>1999</v>
      </c>
      <c r="B4" s="16">
        <v>12500</v>
      </c>
      <c r="C4" s="16">
        <v>0.04</v>
      </c>
      <c r="D4" s="16">
        <v>2.5000000000000001E-2</v>
      </c>
      <c r="E4" s="16">
        <v>10220</v>
      </c>
      <c r="F4" s="16">
        <v>8280</v>
      </c>
      <c r="G4" s="16">
        <v>10220</v>
      </c>
      <c r="H4" s="16">
        <v>7520</v>
      </c>
      <c r="I4" s="118">
        <f>Inputs_refs!$B$1-'cpi_2.5'!A4</f>
        <v>22.5</v>
      </c>
      <c r="J4" s="9">
        <f t="shared" ref="J4:J67" si="17">-(E4-F4)/E4</f>
        <v>-0.18982387475538159</v>
      </c>
      <c r="K4" s="10">
        <f t="shared" ref="K4:K67" si="18">F4/E4</f>
        <v>0.81017612524461835</v>
      </c>
      <c r="L4" s="11">
        <f t="shared" ref="L4:L67" si="19">F4-E4</f>
        <v>-1940</v>
      </c>
      <c r="N4" s="9">
        <f t="shared" ref="N4:N67" si="20">(G4-H4)/G4</f>
        <v>0.26418786692759294</v>
      </c>
      <c r="O4" s="12">
        <f t="shared" ref="O4:O67" si="21">H4/G4</f>
        <v>0.735812133072407</v>
      </c>
      <c r="P4" s="11">
        <f t="shared" ref="P4:P67" si="22">H4-G4</f>
        <v>-2700</v>
      </c>
      <c r="R4" s="35">
        <f t="shared" ref="R4:R67" si="23">20*(L4+P4)/2</f>
        <v>-46400</v>
      </c>
      <c r="S4" s="38">
        <f t="shared" ref="S4:S67" si="24">(R4)/(E4*20)</f>
        <v>-0.22700587084148727</v>
      </c>
      <c r="V4" s="10"/>
      <c r="W4" s="11">
        <f t="shared" ref="W4:W67" si="25">F4*$V$2^(19)</f>
        <v>7545.3633426577253</v>
      </c>
      <c r="X4" s="11">
        <f t="shared" ref="X4:X67" si="26">(W4-H4)/H4</f>
        <v>3.3727849278890024E-3</v>
      </c>
      <c r="Z4" s="35">
        <f t="shared" si="9"/>
        <v>-46254.121902172687</v>
      </c>
      <c r="AA4" s="44">
        <f t="shared" si="13"/>
        <v>-0.2262921815174789</v>
      </c>
      <c r="AB4" s="43">
        <f t="shared" si="10"/>
        <v>3.1538399569198427E-3</v>
      </c>
      <c r="AC4" s="9"/>
      <c r="AD4" s="17">
        <f t="shared" si="14"/>
        <v>3.1538399569198427E-3</v>
      </c>
      <c r="AE4" s="102">
        <f t="shared" si="15"/>
        <v>-7.1368932400836527E-4</v>
      </c>
      <c r="AF4" s="14">
        <f t="shared" si="11"/>
        <v>9.1787439613526575E-2</v>
      </c>
      <c r="AG4" s="14">
        <f t="shared" ref="AG4:AG67" si="27">1-(1-AF4)^(1/20)</f>
        <v>4.8022735562340824E-3</v>
      </c>
    </row>
    <row r="5" spans="1:35" x14ac:dyDescent="0.2">
      <c r="A5" s="16">
        <v>1999</v>
      </c>
      <c r="B5" s="16">
        <v>17500</v>
      </c>
      <c r="C5" s="16">
        <v>0.04</v>
      </c>
      <c r="D5" s="16">
        <v>2.5000000000000001E-2</v>
      </c>
      <c r="E5" s="16">
        <v>14310</v>
      </c>
      <c r="F5" s="16">
        <v>11580</v>
      </c>
      <c r="G5" s="16">
        <v>14310</v>
      </c>
      <c r="H5" s="16">
        <v>10520</v>
      </c>
      <c r="I5" s="118">
        <f>Inputs_refs!$B$1-'cpi_2.5'!A5</f>
        <v>22.5</v>
      </c>
      <c r="J5" s="9">
        <f t="shared" si="17"/>
        <v>-0.19077568134171907</v>
      </c>
      <c r="K5" s="10">
        <f t="shared" si="18"/>
        <v>0.80922431865828093</v>
      </c>
      <c r="L5" s="11">
        <f t="shared" si="19"/>
        <v>-2730</v>
      </c>
      <c r="N5" s="9">
        <f t="shared" si="20"/>
        <v>0.26484975541579314</v>
      </c>
      <c r="O5" s="12">
        <f t="shared" si="21"/>
        <v>0.73515024458420686</v>
      </c>
      <c r="P5" s="11">
        <f t="shared" si="22"/>
        <v>-3790</v>
      </c>
      <c r="R5" s="35">
        <f t="shared" si="23"/>
        <v>-65200</v>
      </c>
      <c r="S5" s="38">
        <f t="shared" si="24"/>
        <v>-0.22781271837875611</v>
      </c>
      <c r="V5" s="10"/>
      <c r="W5" s="11">
        <f t="shared" si="25"/>
        <v>10552.573370528558</v>
      </c>
      <c r="X5" s="11">
        <f t="shared" si="26"/>
        <v>3.096327997011252E-3</v>
      </c>
      <c r="Z5" s="35">
        <f t="shared" si="9"/>
        <v>-65024.967587821215</v>
      </c>
      <c r="AA5" s="44">
        <f t="shared" si="13"/>
        <v>-0.22720114461153465</v>
      </c>
      <c r="AB5" s="43">
        <f t="shared" si="10"/>
        <v>2.6917723863897447E-3</v>
      </c>
      <c r="AC5" s="9"/>
      <c r="AD5" s="17">
        <f t="shared" si="14"/>
        <v>2.6917723863897447E-3</v>
      </c>
      <c r="AE5" s="102">
        <f t="shared" si="15"/>
        <v>-6.1157376722145718E-4</v>
      </c>
      <c r="AF5" s="14">
        <f t="shared" si="11"/>
        <v>9.1537132987910191E-2</v>
      </c>
      <c r="AG5" s="14">
        <f t="shared" si="27"/>
        <v>4.7885613488319878E-3</v>
      </c>
    </row>
    <row r="6" spans="1:35" x14ac:dyDescent="0.2">
      <c r="A6" s="16">
        <v>1999</v>
      </c>
      <c r="B6" s="16">
        <v>22500</v>
      </c>
      <c r="C6" s="16">
        <v>0.04</v>
      </c>
      <c r="D6" s="16">
        <v>2.5000000000000001E-2</v>
      </c>
      <c r="E6" s="16">
        <v>18400</v>
      </c>
      <c r="F6" s="16">
        <v>14270</v>
      </c>
      <c r="G6" s="16">
        <v>18400</v>
      </c>
      <c r="H6" s="16">
        <v>12990</v>
      </c>
      <c r="I6" s="118">
        <f>Inputs_refs!$B$1-'cpi_2.5'!A6</f>
        <v>22.5</v>
      </c>
      <c r="J6" s="9">
        <f t="shared" si="17"/>
        <v>-0.22445652173913044</v>
      </c>
      <c r="K6" s="10">
        <f t="shared" si="18"/>
        <v>0.77554347826086956</v>
      </c>
      <c r="L6" s="11">
        <f t="shared" si="19"/>
        <v>-4130</v>
      </c>
      <c r="N6" s="9">
        <f t="shared" si="20"/>
        <v>0.29402173913043478</v>
      </c>
      <c r="O6" s="12">
        <f t="shared" si="21"/>
        <v>0.70597826086956517</v>
      </c>
      <c r="P6" s="11">
        <f t="shared" si="22"/>
        <v>-5410</v>
      </c>
      <c r="R6" s="35">
        <f t="shared" si="23"/>
        <v>-95400</v>
      </c>
      <c r="S6" s="38">
        <f t="shared" si="24"/>
        <v>-0.25923913043478258</v>
      </c>
      <c r="V6" s="10"/>
      <c r="W6" s="11">
        <f t="shared" si="25"/>
        <v>13003.905181126298</v>
      </c>
      <c r="X6" s="11">
        <f t="shared" si="26"/>
        <v>1.0704527425941474E-3</v>
      </c>
      <c r="Z6" s="35">
        <f t="shared" si="9"/>
        <v>-95446.656949758937</v>
      </c>
      <c r="AA6" s="44">
        <f t="shared" si="13"/>
        <v>-0.25936591562434491</v>
      </c>
      <c r="AB6" s="43">
        <f t="shared" si="10"/>
        <v>-4.8882749013929661E-4</v>
      </c>
      <c r="AC6" s="9"/>
      <c r="AD6" s="17">
        <f t="shared" si="14"/>
        <v>-4.8882749013929661E-4</v>
      </c>
      <c r="AE6" s="102">
        <f t="shared" si="15"/>
        <v>1.2678518956232843E-4</v>
      </c>
      <c r="AF6" s="14">
        <f t="shared" si="11"/>
        <v>8.9698668535388923E-2</v>
      </c>
      <c r="AG6" s="14">
        <f t="shared" si="27"/>
        <v>4.6879571058772163E-3</v>
      </c>
    </row>
    <row r="7" spans="1:35" x14ac:dyDescent="0.2">
      <c r="A7" s="16">
        <v>1999</v>
      </c>
      <c r="B7" s="16">
        <v>27500</v>
      </c>
      <c r="C7" s="16">
        <v>0.04</v>
      </c>
      <c r="D7" s="16">
        <v>2.5000000000000001E-2</v>
      </c>
      <c r="E7" s="16">
        <v>22490</v>
      </c>
      <c r="F7" s="16">
        <v>16390</v>
      </c>
      <c r="G7" s="16">
        <v>22490</v>
      </c>
      <c r="H7" s="16">
        <v>14980</v>
      </c>
      <c r="I7" s="118">
        <f>Inputs_refs!$B$1-'cpi_2.5'!A7</f>
        <v>22.5</v>
      </c>
      <c r="J7" s="9">
        <f t="shared" si="17"/>
        <v>-0.2712316585148955</v>
      </c>
      <c r="K7" s="10">
        <f t="shared" si="18"/>
        <v>0.7287683414851045</v>
      </c>
      <c r="L7" s="11">
        <f t="shared" si="19"/>
        <v>-6100</v>
      </c>
      <c r="N7" s="9">
        <f t="shared" si="20"/>
        <v>0.33392618941751889</v>
      </c>
      <c r="O7" s="12">
        <f t="shared" si="21"/>
        <v>0.66607381058248105</v>
      </c>
      <c r="P7" s="11">
        <f t="shared" si="22"/>
        <v>-7510</v>
      </c>
      <c r="R7" s="35">
        <f t="shared" si="23"/>
        <v>-136100</v>
      </c>
      <c r="S7" s="38">
        <f t="shared" si="24"/>
        <v>-0.30257892396620722</v>
      </c>
      <c r="V7" s="10"/>
      <c r="W7" s="11">
        <f t="shared" si="25"/>
        <v>14935.809805091802</v>
      </c>
      <c r="X7" s="11">
        <f t="shared" si="26"/>
        <v>-2.9499462555539696E-3</v>
      </c>
      <c r="Z7" s="35">
        <f t="shared" si="9"/>
        <v>-136755.20023872104</v>
      </c>
      <c r="AA7" s="44">
        <f t="shared" si="13"/>
        <v>-0.30403557189577823</v>
      </c>
      <c r="AB7" s="43">
        <f t="shared" si="10"/>
        <v>-4.7910444178891525E-3</v>
      </c>
      <c r="AC7" s="9"/>
      <c r="AD7" s="17">
        <f t="shared" si="14"/>
        <v>-4.7910444178891525E-3</v>
      </c>
      <c r="AE7" s="102">
        <f t="shared" si="15"/>
        <v>1.4566479295710089E-3</v>
      </c>
      <c r="AF7" s="14">
        <f t="shared" si="11"/>
        <v>8.6028065893837699E-2</v>
      </c>
      <c r="AG7" s="14">
        <f t="shared" si="27"/>
        <v>4.4876709104515466E-3</v>
      </c>
    </row>
    <row r="8" spans="1:35" x14ac:dyDescent="0.2">
      <c r="A8" s="16">
        <v>1999</v>
      </c>
      <c r="B8" s="16">
        <v>32500</v>
      </c>
      <c r="C8" s="16">
        <v>0.04</v>
      </c>
      <c r="D8" s="16">
        <v>2.5000000000000001E-2</v>
      </c>
      <c r="E8" s="16">
        <v>26560</v>
      </c>
      <c r="F8" s="16">
        <v>18210</v>
      </c>
      <c r="G8" s="16">
        <v>26560</v>
      </c>
      <c r="H8" s="16">
        <v>16730</v>
      </c>
      <c r="I8" s="118">
        <f>Inputs_refs!$B$1-'cpi_2.5'!A8</f>
        <v>22.5</v>
      </c>
      <c r="J8" s="9">
        <f t="shared" si="17"/>
        <v>-0.31438253012048195</v>
      </c>
      <c r="K8" s="10">
        <f t="shared" si="18"/>
        <v>0.6856174698795181</v>
      </c>
      <c r="L8" s="11">
        <f t="shared" si="19"/>
        <v>-8350</v>
      </c>
      <c r="N8" s="9">
        <f t="shared" si="20"/>
        <v>0.37010542168674698</v>
      </c>
      <c r="O8" s="12">
        <f t="shared" si="21"/>
        <v>0.62989457831325302</v>
      </c>
      <c r="P8" s="11">
        <f t="shared" si="22"/>
        <v>-9830</v>
      </c>
      <c r="R8" s="35">
        <f t="shared" si="23"/>
        <v>-181800</v>
      </c>
      <c r="S8" s="38">
        <f t="shared" si="24"/>
        <v>-0.34224397590361444</v>
      </c>
      <c r="V8" s="10"/>
      <c r="W8" s="11">
        <f t="shared" si="25"/>
        <v>16594.331699250866</v>
      </c>
      <c r="X8" s="11">
        <f t="shared" si="26"/>
        <v>-8.1092827704204295E-3</v>
      </c>
      <c r="Z8" s="35">
        <f t="shared" si="9"/>
        <v>-183393.66664716962</v>
      </c>
      <c r="AA8" s="44">
        <f t="shared" si="13"/>
        <v>-0.3452441013689187</v>
      </c>
      <c r="AB8" s="43">
        <f t="shared" si="10"/>
        <v>-8.6898674109377599E-3</v>
      </c>
      <c r="AC8" s="9"/>
      <c r="AD8" s="17">
        <f t="shared" si="14"/>
        <v>-8.6898674109377599E-3</v>
      </c>
      <c r="AE8" s="102">
        <f t="shared" si="15"/>
        <v>3.0001254653042597E-3</v>
      </c>
      <c r="AF8" s="14">
        <f t="shared" si="11"/>
        <v>8.1274025260845692E-2</v>
      </c>
      <c r="AG8" s="14">
        <f t="shared" si="27"/>
        <v>4.2293997274966966E-3</v>
      </c>
    </row>
    <row r="9" spans="1:35" x14ac:dyDescent="0.2">
      <c r="A9" s="16">
        <v>1999</v>
      </c>
      <c r="B9" s="16">
        <v>37500</v>
      </c>
      <c r="C9" s="16">
        <v>0.04</v>
      </c>
      <c r="D9" s="16">
        <v>2.5000000000000001E-2</v>
      </c>
      <c r="E9" s="16">
        <v>30050</v>
      </c>
      <c r="F9" s="16">
        <v>19890</v>
      </c>
      <c r="G9" s="16">
        <v>30050</v>
      </c>
      <c r="H9" s="16">
        <v>18390</v>
      </c>
      <c r="I9" s="118">
        <f>Inputs_refs!$B$1-'cpi_2.5'!A9</f>
        <v>22.5</v>
      </c>
      <c r="J9" s="9">
        <f t="shared" si="17"/>
        <v>-0.33810316139767055</v>
      </c>
      <c r="K9" s="10">
        <f t="shared" si="18"/>
        <v>0.6618968386023294</v>
      </c>
      <c r="L9" s="11">
        <f t="shared" si="19"/>
        <v>-10160</v>
      </c>
      <c r="N9" s="9">
        <f t="shared" si="20"/>
        <v>0.38801996672212979</v>
      </c>
      <c r="O9" s="12">
        <f t="shared" si="21"/>
        <v>0.61198003327787021</v>
      </c>
      <c r="P9" s="11">
        <f t="shared" si="22"/>
        <v>-11660</v>
      </c>
      <c r="R9" s="35">
        <f t="shared" si="23"/>
        <v>-218200</v>
      </c>
      <c r="S9" s="38">
        <f t="shared" si="24"/>
        <v>-0.36306156405990014</v>
      </c>
      <c r="V9" s="10"/>
      <c r="W9" s="11">
        <f t="shared" si="25"/>
        <v>18125.274986166929</v>
      </c>
      <c r="X9" s="11">
        <f t="shared" si="26"/>
        <v>-1.4395052410716204E-2</v>
      </c>
      <c r="Z9" s="35">
        <f t="shared" si="9"/>
        <v>-221106.09717804519</v>
      </c>
      <c r="AA9" s="44">
        <f t="shared" si="13"/>
        <v>-0.36789700029624822</v>
      </c>
      <c r="AB9" s="43">
        <f t="shared" si="10"/>
        <v>-1.3143451108474256E-2</v>
      </c>
      <c r="AC9" s="9"/>
      <c r="AD9" s="17">
        <f t="shared" si="14"/>
        <v>-1.3143451108474256E-2</v>
      </c>
      <c r="AE9" s="102">
        <f t="shared" si="15"/>
        <v>4.8354362363480785E-3</v>
      </c>
      <c r="AF9" s="14">
        <f t="shared" si="11"/>
        <v>7.5414781297134234E-2</v>
      </c>
      <c r="AG9" s="14">
        <f t="shared" si="27"/>
        <v>3.9128275751315611E-3</v>
      </c>
    </row>
    <row r="10" spans="1:35" x14ac:dyDescent="0.2">
      <c r="A10" s="16">
        <v>1999</v>
      </c>
      <c r="B10" s="16">
        <v>42500</v>
      </c>
      <c r="C10" s="16">
        <v>0.04</v>
      </c>
      <c r="D10" s="16">
        <v>2.5000000000000001E-2</v>
      </c>
      <c r="E10" s="16">
        <v>32870</v>
      </c>
      <c r="F10" s="16">
        <v>21510</v>
      </c>
      <c r="G10" s="16">
        <v>32870</v>
      </c>
      <c r="H10" s="16">
        <v>20010</v>
      </c>
      <c r="I10" s="118">
        <f>Inputs_refs!$B$1-'cpi_2.5'!A10</f>
        <v>22.5</v>
      </c>
      <c r="J10" s="9">
        <f t="shared" si="17"/>
        <v>-0.34560389412838455</v>
      </c>
      <c r="K10" s="10">
        <f t="shared" si="18"/>
        <v>0.65439610587161545</v>
      </c>
      <c r="L10" s="11">
        <f t="shared" si="19"/>
        <v>-11360</v>
      </c>
      <c r="N10" s="9">
        <f t="shared" si="20"/>
        <v>0.39123821113477336</v>
      </c>
      <c r="O10" s="12">
        <f t="shared" si="21"/>
        <v>0.60876178886522669</v>
      </c>
      <c r="P10" s="11">
        <f t="shared" si="22"/>
        <v>-12860</v>
      </c>
      <c r="R10" s="35">
        <f t="shared" si="23"/>
        <v>-242200</v>
      </c>
      <c r="S10" s="38">
        <f t="shared" si="24"/>
        <v>-0.36842105263157893</v>
      </c>
      <c r="V10" s="10"/>
      <c r="W10" s="11">
        <f t="shared" si="25"/>
        <v>19601.541727121701</v>
      </c>
      <c r="X10" s="11">
        <f t="shared" si="26"/>
        <v>-2.041270729026981E-2</v>
      </c>
      <c r="Z10" s="35">
        <f t="shared" si="9"/>
        <v>-246564.51233281818</v>
      </c>
      <c r="AA10" s="44">
        <f t="shared" si="13"/>
        <v>-0.37506010394404954</v>
      </c>
      <c r="AB10" s="43">
        <f t="shared" si="10"/>
        <v>-1.770129971878056E-2</v>
      </c>
      <c r="AC10" s="9"/>
      <c r="AD10" s="17">
        <f t="shared" si="14"/>
        <v>-1.770129971878056E-2</v>
      </c>
      <c r="AE10" s="102">
        <f t="shared" si="15"/>
        <v>6.6390513124706119E-3</v>
      </c>
      <c r="AF10" s="14">
        <f t="shared" si="11"/>
        <v>6.9735006973500699E-2</v>
      </c>
      <c r="AG10" s="14">
        <f t="shared" si="27"/>
        <v>3.607766050918948E-3</v>
      </c>
    </row>
    <row r="11" spans="1:35" x14ac:dyDescent="0.2">
      <c r="A11" s="16">
        <v>1999</v>
      </c>
      <c r="B11" s="16">
        <v>47500</v>
      </c>
      <c r="C11" s="16">
        <v>0.04</v>
      </c>
      <c r="D11" s="16">
        <v>2.5000000000000001E-2</v>
      </c>
      <c r="E11" s="16">
        <v>35220</v>
      </c>
      <c r="F11" s="16">
        <v>23130</v>
      </c>
      <c r="G11" s="16">
        <v>35220</v>
      </c>
      <c r="H11" s="16">
        <v>21630</v>
      </c>
      <c r="I11" s="118">
        <f>Inputs_refs!$B$1-'cpi_2.5'!A11</f>
        <v>22.5</v>
      </c>
      <c r="J11" s="9">
        <f t="shared" si="17"/>
        <v>-0.34327086882453151</v>
      </c>
      <c r="K11" s="10">
        <f t="shared" si="18"/>
        <v>0.65672913117546849</v>
      </c>
      <c r="L11" s="11">
        <f t="shared" si="19"/>
        <v>-12090</v>
      </c>
      <c r="N11" s="9">
        <f t="shared" si="20"/>
        <v>0.38586030664395232</v>
      </c>
      <c r="O11" s="12">
        <f t="shared" si="21"/>
        <v>0.61413969335604768</v>
      </c>
      <c r="P11" s="11">
        <f t="shared" si="22"/>
        <v>-13590</v>
      </c>
      <c r="R11" s="35">
        <f t="shared" si="23"/>
        <v>-256800</v>
      </c>
      <c r="S11" s="38">
        <f t="shared" si="24"/>
        <v>-0.36456558773424191</v>
      </c>
      <c r="V11" s="10"/>
      <c r="W11" s="11">
        <f t="shared" si="25"/>
        <v>21077.808468076473</v>
      </c>
      <c r="X11" s="11">
        <f t="shared" si="26"/>
        <v>-2.5528965877185703E-2</v>
      </c>
      <c r="Z11" s="35">
        <f t="shared" si="9"/>
        <v>-262622.92748759105</v>
      </c>
      <c r="AA11" s="44">
        <f t="shared" si="13"/>
        <v>-0.3728320946729004</v>
      </c>
      <c r="AB11" s="43">
        <f t="shared" si="10"/>
        <v>-2.2172197771522375E-2</v>
      </c>
      <c r="AC11" s="9"/>
      <c r="AD11" s="17">
        <f t="shared" si="14"/>
        <v>-2.2172197771522375E-2</v>
      </c>
      <c r="AE11" s="102">
        <f t="shared" si="15"/>
        <v>8.2665069386584911E-3</v>
      </c>
      <c r="AF11" s="14">
        <f t="shared" si="11"/>
        <v>6.4850843060959798E-2</v>
      </c>
      <c r="AG11" s="14">
        <f t="shared" si="27"/>
        <v>3.3468485882723886E-3</v>
      </c>
    </row>
    <row r="12" spans="1:35" x14ac:dyDescent="0.2">
      <c r="A12" s="16">
        <v>1999</v>
      </c>
      <c r="B12" s="16">
        <v>52500</v>
      </c>
      <c r="C12" s="16">
        <v>0.04</v>
      </c>
      <c r="D12" s="16">
        <v>2.5000000000000001E-2</v>
      </c>
      <c r="E12" s="16">
        <v>37240</v>
      </c>
      <c r="F12" s="16">
        <v>24760</v>
      </c>
      <c r="G12" s="16">
        <v>37240</v>
      </c>
      <c r="H12" s="16">
        <v>23260</v>
      </c>
      <c r="I12" s="118">
        <f>Inputs_refs!$B$1-'cpi_2.5'!A12</f>
        <v>22.5</v>
      </c>
      <c r="J12" s="9">
        <f t="shared" si="17"/>
        <v>-0.33512352309344789</v>
      </c>
      <c r="K12" s="10">
        <f t="shared" si="18"/>
        <v>0.66487647690655205</v>
      </c>
      <c r="L12" s="11">
        <f t="shared" si="19"/>
        <v>-12480</v>
      </c>
      <c r="N12" s="9">
        <f t="shared" si="20"/>
        <v>0.37540279269602578</v>
      </c>
      <c r="O12" s="12">
        <f t="shared" si="21"/>
        <v>0.62459720730397417</v>
      </c>
      <c r="P12" s="11">
        <f t="shared" si="22"/>
        <v>-13980</v>
      </c>
      <c r="R12" s="35">
        <f t="shared" si="23"/>
        <v>-264600</v>
      </c>
      <c r="S12" s="38">
        <f t="shared" si="24"/>
        <v>-0.35526315789473684</v>
      </c>
      <c r="V12" s="10"/>
      <c r="W12" s="11">
        <f t="shared" si="25"/>
        <v>22563.187966691461</v>
      </c>
      <c r="X12" s="11">
        <f t="shared" si="26"/>
        <v>-2.9957525077753181E-2</v>
      </c>
      <c r="Z12" s="35">
        <f t="shared" si="9"/>
        <v>-271890.34520504781</v>
      </c>
      <c r="AA12" s="44">
        <f t="shared" si="13"/>
        <v>-0.36505148389506958</v>
      </c>
      <c r="AB12" s="43">
        <f t="shared" si="10"/>
        <v>-2.681354940922874E-2</v>
      </c>
      <c r="AC12" s="9"/>
      <c r="AD12" s="17">
        <f t="shared" si="14"/>
        <v>-2.681354940922874E-2</v>
      </c>
      <c r="AE12" s="102">
        <f t="shared" si="15"/>
        <v>9.7883260003327477E-3</v>
      </c>
      <c r="AF12" s="14">
        <f t="shared" si="11"/>
        <v>6.0581583198707593E-2</v>
      </c>
      <c r="AG12" s="14">
        <f t="shared" si="27"/>
        <v>3.119838195166813E-3</v>
      </c>
    </row>
    <row r="13" spans="1:35" x14ac:dyDescent="0.2">
      <c r="A13" s="16">
        <v>1999</v>
      </c>
      <c r="B13" s="16">
        <v>57500</v>
      </c>
      <c r="C13" s="16">
        <v>0.04</v>
      </c>
      <c r="D13" s="16">
        <v>2.5000000000000001E-2</v>
      </c>
      <c r="E13" s="16">
        <v>39010</v>
      </c>
      <c r="F13" s="16">
        <v>26380</v>
      </c>
      <c r="G13" s="16">
        <v>39010</v>
      </c>
      <c r="H13" s="16">
        <v>24880</v>
      </c>
      <c r="I13" s="118">
        <f>Inputs_refs!$B$1-'cpi_2.5'!A13</f>
        <v>22.5</v>
      </c>
      <c r="J13" s="9">
        <f t="shared" si="17"/>
        <v>-0.32376313765701104</v>
      </c>
      <c r="K13" s="10">
        <f t="shared" si="18"/>
        <v>0.67623686234298896</v>
      </c>
      <c r="L13" s="11">
        <f t="shared" si="19"/>
        <v>-12630</v>
      </c>
      <c r="N13" s="9">
        <f t="shared" si="20"/>
        <v>0.36221481671366318</v>
      </c>
      <c r="O13" s="12">
        <f t="shared" si="21"/>
        <v>0.63778518328633682</v>
      </c>
      <c r="P13" s="11">
        <f t="shared" si="22"/>
        <v>-14130</v>
      </c>
      <c r="R13" s="35">
        <f t="shared" si="23"/>
        <v>-267600</v>
      </c>
      <c r="S13" s="38">
        <f t="shared" si="24"/>
        <v>-0.34298897718533711</v>
      </c>
      <c r="V13" s="10"/>
      <c r="W13" s="11">
        <f t="shared" si="25"/>
        <v>24039.454707646233</v>
      </c>
      <c r="X13" s="11">
        <f t="shared" si="26"/>
        <v>-3.3783974773061366E-2</v>
      </c>
      <c r="Z13" s="35">
        <f t="shared" si="9"/>
        <v>-276348.76035982068</v>
      </c>
      <c r="AA13" s="44">
        <f t="shared" si="13"/>
        <v>-0.35420246136864991</v>
      </c>
      <c r="AB13" s="43">
        <f t="shared" si="10"/>
        <v>-3.1658402767681421E-2</v>
      </c>
      <c r="AC13" s="9"/>
      <c r="AD13" s="17">
        <f t="shared" si="14"/>
        <v>-3.1658402767681421E-2</v>
      </c>
      <c r="AE13" s="102">
        <f t="shared" si="15"/>
        <v>1.1213484183312805E-2</v>
      </c>
      <c r="AF13" s="14">
        <f t="shared" si="11"/>
        <v>5.6861258529188781E-2</v>
      </c>
      <c r="AG13" s="14">
        <f t="shared" si="27"/>
        <v>2.9228142081265673E-3</v>
      </c>
    </row>
    <row r="14" spans="1:35" x14ac:dyDescent="0.2">
      <c r="A14" s="16">
        <v>1999</v>
      </c>
      <c r="B14" s="16">
        <v>62500</v>
      </c>
      <c r="C14" s="16">
        <v>0.04</v>
      </c>
      <c r="D14" s="16">
        <v>2.5000000000000001E-2</v>
      </c>
      <c r="E14" s="16">
        <v>40630</v>
      </c>
      <c r="F14" s="16">
        <v>27990</v>
      </c>
      <c r="G14" s="16">
        <v>40630</v>
      </c>
      <c r="H14" s="16">
        <v>26490</v>
      </c>
      <c r="I14" s="118">
        <f>Inputs_refs!$B$1-'cpi_2.5'!A14</f>
        <v>22.5</v>
      </c>
      <c r="J14" s="9">
        <f t="shared" si="17"/>
        <v>-0.31110017228648784</v>
      </c>
      <c r="K14" s="10">
        <f t="shared" si="18"/>
        <v>0.68889982771351221</v>
      </c>
      <c r="L14" s="11">
        <f t="shared" si="19"/>
        <v>-12640</v>
      </c>
      <c r="N14" s="9">
        <f t="shared" si="20"/>
        <v>0.34801870539010582</v>
      </c>
      <c r="O14" s="12">
        <f t="shared" si="21"/>
        <v>0.65198129460989418</v>
      </c>
      <c r="P14" s="11">
        <f t="shared" si="22"/>
        <v>-14140</v>
      </c>
      <c r="R14" s="35">
        <f t="shared" si="23"/>
        <v>-267800</v>
      </c>
      <c r="S14" s="38">
        <f t="shared" si="24"/>
        <v>-0.3295594388382968</v>
      </c>
      <c r="V14" s="10"/>
      <c r="W14" s="11">
        <f t="shared" si="25"/>
        <v>25506.60869094079</v>
      </c>
      <c r="X14" s="11">
        <f t="shared" si="26"/>
        <v>-3.7123114724772005E-2</v>
      </c>
      <c r="Z14" s="35">
        <f t="shared" si="9"/>
        <v>-277998.17295190983</v>
      </c>
      <c r="AA14" s="44">
        <f t="shared" si="13"/>
        <v>-0.34210949169568033</v>
      </c>
      <c r="AB14" s="43">
        <f t="shared" si="10"/>
        <v>-3.6684316460144452E-2</v>
      </c>
      <c r="AC14" s="9"/>
      <c r="AD14" s="17">
        <f t="shared" si="14"/>
        <v>-3.6684316460144452E-2</v>
      </c>
      <c r="AE14" s="102">
        <f t="shared" si="15"/>
        <v>1.2550052857383531E-2</v>
      </c>
      <c r="AF14" s="14">
        <f t="shared" si="11"/>
        <v>5.3590568060021437E-2</v>
      </c>
      <c r="AG14" s="14">
        <f t="shared" si="27"/>
        <v>2.7502112330329842E-3</v>
      </c>
    </row>
    <row r="15" spans="1:35" x14ac:dyDescent="0.2">
      <c r="A15" s="16">
        <v>1999</v>
      </c>
      <c r="B15" s="16">
        <v>67500</v>
      </c>
      <c r="C15" s="16">
        <v>0.04</v>
      </c>
      <c r="D15" s="16">
        <v>2.5000000000000001E-2</v>
      </c>
      <c r="E15" s="16">
        <v>42230</v>
      </c>
      <c r="F15" s="16">
        <v>29590</v>
      </c>
      <c r="G15" s="16">
        <v>42230</v>
      </c>
      <c r="H15" s="16">
        <v>28090</v>
      </c>
      <c r="I15" s="118">
        <f>Inputs_refs!$B$1-'cpi_2.5'!A15</f>
        <v>22.5</v>
      </c>
      <c r="J15" s="9">
        <f t="shared" si="17"/>
        <v>-0.29931328439497989</v>
      </c>
      <c r="K15" s="10">
        <f t="shared" si="18"/>
        <v>0.70068671560502016</v>
      </c>
      <c r="L15" s="11">
        <f t="shared" si="19"/>
        <v>-12640</v>
      </c>
      <c r="N15" s="9">
        <f t="shared" si="20"/>
        <v>0.33483305706843475</v>
      </c>
      <c r="O15" s="12">
        <f t="shared" si="21"/>
        <v>0.6651669429315652</v>
      </c>
      <c r="P15" s="11">
        <f t="shared" si="22"/>
        <v>-14140</v>
      </c>
      <c r="R15" s="35">
        <f t="shared" si="23"/>
        <v>-267800</v>
      </c>
      <c r="S15" s="38">
        <f t="shared" si="24"/>
        <v>-0.31707317073170732</v>
      </c>
      <c r="V15" s="10"/>
      <c r="W15" s="11">
        <f t="shared" si="25"/>
        <v>26964.649916575134</v>
      </c>
      <c r="X15" s="11">
        <f t="shared" si="26"/>
        <v>-4.006230272071435E-2</v>
      </c>
      <c r="Z15" s="35">
        <f t="shared" si="9"/>
        <v>-279438.58298131509</v>
      </c>
      <c r="AA15" s="44">
        <f t="shared" si="13"/>
        <v>-0.3308531647896224</v>
      </c>
      <c r="AB15" s="43">
        <f t="shared" si="10"/>
        <v>-4.164987832798063E-2</v>
      </c>
      <c r="AC15" s="9"/>
      <c r="AD15" s="17">
        <f t="shared" si="14"/>
        <v>-4.164987832798063E-2</v>
      </c>
      <c r="AE15" s="102">
        <f t="shared" si="15"/>
        <v>1.3779994057915079E-2</v>
      </c>
      <c r="AF15" s="14">
        <f t="shared" si="11"/>
        <v>5.0692801622169652E-2</v>
      </c>
      <c r="AG15" s="14">
        <f t="shared" si="27"/>
        <v>2.5977612281447016E-3</v>
      </c>
    </row>
    <row r="16" spans="1:35" x14ac:dyDescent="0.2">
      <c r="A16" s="16">
        <v>1999</v>
      </c>
      <c r="B16" s="16">
        <v>72500</v>
      </c>
      <c r="C16" s="16">
        <v>0.04</v>
      </c>
      <c r="D16" s="16">
        <v>2.5000000000000001E-2</v>
      </c>
      <c r="E16" s="16">
        <v>43830</v>
      </c>
      <c r="F16" s="16">
        <v>31190</v>
      </c>
      <c r="G16" s="16">
        <v>43830</v>
      </c>
      <c r="H16" s="16">
        <v>29690</v>
      </c>
      <c r="I16" s="118">
        <f>Inputs_refs!$B$1-'cpi_2.5'!A16</f>
        <v>22.5</v>
      </c>
      <c r="J16" s="9">
        <f t="shared" si="17"/>
        <v>-0.28838694957791466</v>
      </c>
      <c r="K16" s="10">
        <f t="shared" si="18"/>
        <v>0.71161305042208534</v>
      </c>
      <c r="L16" s="11">
        <f t="shared" si="19"/>
        <v>-12640</v>
      </c>
      <c r="N16" s="9">
        <f t="shared" si="20"/>
        <v>0.32261008441706596</v>
      </c>
      <c r="O16" s="12">
        <f t="shared" si="21"/>
        <v>0.67738991558293404</v>
      </c>
      <c r="P16" s="11">
        <f t="shared" si="22"/>
        <v>-14140</v>
      </c>
      <c r="R16" s="35">
        <f t="shared" si="23"/>
        <v>-267800</v>
      </c>
      <c r="S16" s="38">
        <f t="shared" si="24"/>
        <v>-0.30549851699749031</v>
      </c>
      <c r="V16" s="10"/>
      <c r="W16" s="11">
        <f t="shared" si="25"/>
        <v>28422.691142209474</v>
      </c>
      <c r="X16" s="11">
        <f t="shared" si="26"/>
        <v>-4.2684703866302645E-2</v>
      </c>
      <c r="Z16" s="35">
        <f t="shared" si="9"/>
        <v>-280878.99301072047</v>
      </c>
      <c r="AA16" s="44">
        <f t="shared" si="13"/>
        <v>-0.32041865504303041</v>
      </c>
      <c r="AB16" s="43">
        <f t="shared" si="10"/>
        <v>-4.6564511181586575E-2</v>
      </c>
      <c r="AC16" s="9"/>
      <c r="AD16" s="17">
        <f t="shared" si="14"/>
        <v>-4.6564511181586575E-2</v>
      </c>
      <c r="AE16" s="102">
        <f t="shared" si="15"/>
        <v>1.4920138045540099E-2</v>
      </c>
      <c r="AF16" s="14">
        <f t="shared" si="11"/>
        <v>4.8092337287592178E-2</v>
      </c>
      <c r="AG16" s="14">
        <f t="shared" si="27"/>
        <v>2.4613280447837171E-3</v>
      </c>
    </row>
    <row r="17" spans="1:33" x14ac:dyDescent="0.2">
      <c r="A17" s="16">
        <v>1999</v>
      </c>
      <c r="B17" s="16">
        <v>77500</v>
      </c>
      <c r="C17" s="16">
        <v>0.04</v>
      </c>
      <c r="D17" s="16">
        <v>2.5000000000000001E-2</v>
      </c>
      <c r="E17" s="16">
        <v>45430</v>
      </c>
      <c r="F17" s="16">
        <v>32790</v>
      </c>
      <c r="G17" s="16">
        <v>45430</v>
      </c>
      <c r="H17" s="16">
        <v>31290</v>
      </c>
      <c r="I17" s="118">
        <f>Inputs_refs!$B$1-'cpi_2.5'!A17</f>
        <v>22.5</v>
      </c>
      <c r="J17" s="9">
        <f t="shared" si="17"/>
        <v>-0.27823024433193927</v>
      </c>
      <c r="K17" s="10">
        <f t="shared" si="18"/>
        <v>0.72176975566806079</v>
      </c>
      <c r="L17" s="11">
        <f t="shared" si="19"/>
        <v>-12640</v>
      </c>
      <c r="N17" s="9">
        <f t="shared" si="20"/>
        <v>0.31124807395993837</v>
      </c>
      <c r="O17" s="12">
        <f t="shared" si="21"/>
        <v>0.68875192604006163</v>
      </c>
      <c r="P17" s="11">
        <f t="shared" si="22"/>
        <v>-14140</v>
      </c>
      <c r="R17" s="35">
        <f t="shared" si="23"/>
        <v>-267800</v>
      </c>
      <c r="S17" s="38">
        <f t="shared" si="24"/>
        <v>-0.29473915914593879</v>
      </c>
      <c r="V17" s="10"/>
      <c r="W17" s="11">
        <f t="shared" si="25"/>
        <v>29880.732367843819</v>
      </c>
      <c r="X17" s="11">
        <f t="shared" si="26"/>
        <v>-4.5038914418542061E-2</v>
      </c>
      <c r="Z17" s="35">
        <f t="shared" si="9"/>
        <v>-282319.40304012585</v>
      </c>
      <c r="AA17" s="44">
        <f t="shared" si="13"/>
        <v>-0.31071913167524307</v>
      </c>
      <c r="AB17" s="43">
        <f t="shared" si="10"/>
        <v>-5.1428994549348128E-2</v>
      </c>
      <c r="AC17" s="9"/>
      <c r="AD17" s="17">
        <f t="shared" si="14"/>
        <v>-5.1428994549348128E-2</v>
      </c>
      <c r="AE17" s="102">
        <f t="shared" si="15"/>
        <v>1.5979972529304276E-2</v>
      </c>
      <c r="AF17" s="14">
        <f t="shared" si="11"/>
        <v>4.5745654162854532E-2</v>
      </c>
      <c r="AG17" s="14">
        <f t="shared" si="27"/>
        <v>2.3385130667846754E-3</v>
      </c>
    </row>
    <row r="18" spans="1:33" x14ac:dyDescent="0.2">
      <c r="A18" s="16">
        <v>1999</v>
      </c>
      <c r="B18" s="16">
        <v>82500</v>
      </c>
      <c r="C18" s="16">
        <v>0.04</v>
      </c>
      <c r="D18" s="16">
        <v>2.5000000000000001E-2</v>
      </c>
      <c r="E18" s="16">
        <v>47030</v>
      </c>
      <c r="F18" s="16">
        <v>34390</v>
      </c>
      <c r="G18" s="16">
        <v>47030</v>
      </c>
      <c r="H18" s="16">
        <v>32890</v>
      </c>
      <c r="I18" s="118">
        <f>Inputs_refs!$B$1-'cpi_2.5'!A18</f>
        <v>22.5</v>
      </c>
      <c r="J18" s="9">
        <f t="shared" si="17"/>
        <v>-0.26876461832872633</v>
      </c>
      <c r="K18" s="10">
        <f t="shared" si="18"/>
        <v>0.73123538167127367</v>
      </c>
      <c r="L18" s="11">
        <f t="shared" si="19"/>
        <v>-12640</v>
      </c>
      <c r="N18" s="9">
        <f t="shared" si="20"/>
        <v>0.30065915373166063</v>
      </c>
      <c r="O18" s="12">
        <f t="shared" si="21"/>
        <v>0.69934084626833937</v>
      </c>
      <c r="P18" s="11">
        <f t="shared" si="22"/>
        <v>-14140</v>
      </c>
      <c r="R18" s="35">
        <f t="shared" si="23"/>
        <v>-267800</v>
      </c>
      <c r="S18" s="38">
        <f t="shared" si="24"/>
        <v>-0.28471188603019348</v>
      </c>
      <c r="V18" s="10"/>
      <c r="W18" s="11">
        <f t="shared" si="25"/>
        <v>31338.773593478163</v>
      </c>
      <c r="X18" s="11">
        <f t="shared" si="26"/>
        <v>-4.7164074384975281E-2</v>
      </c>
      <c r="Z18" s="35">
        <f t="shared" si="9"/>
        <v>-283759.81306953111</v>
      </c>
      <c r="AA18" s="44">
        <f t="shared" si="13"/>
        <v>-0.30167958012920593</v>
      </c>
      <c r="AB18" s="43">
        <f t="shared" si="10"/>
        <v>-5.6244092131609906E-2</v>
      </c>
      <c r="AC18" s="9"/>
      <c r="AD18" s="17">
        <f t="shared" si="14"/>
        <v>-5.6244092131609906E-2</v>
      </c>
      <c r="AE18" s="102">
        <f t="shared" si="15"/>
        <v>1.6967694099012443E-2</v>
      </c>
      <c r="AF18" s="14">
        <f t="shared" si="11"/>
        <v>4.3617330619366096E-2</v>
      </c>
      <c r="AG18" s="14">
        <f t="shared" si="27"/>
        <v>2.2273739252162139E-3</v>
      </c>
    </row>
    <row r="19" spans="1:33" x14ac:dyDescent="0.2">
      <c r="A19" s="16">
        <v>1999</v>
      </c>
      <c r="B19" s="16">
        <v>87500</v>
      </c>
      <c r="C19" s="16">
        <v>0.04</v>
      </c>
      <c r="D19" s="16">
        <v>2.5000000000000001E-2</v>
      </c>
      <c r="E19" s="16">
        <v>48630</v>
      </c>
      <c r="F19" s="16">
        <v>35990</v>
      </c>
      <c r="G19" s="16">
        <v>48630</v>
      </c>
      <c r="H19" s="16">
        <v>34490</v>
      </c>
      <c r="I19" s="118">
        <f>Inputs_refs!$B$1-'cpi_2.5'!A19</f>
        <v>22.5</v>
      </c>
      <c r="J19" s="9">
        <f t="shared" si="17"/>
        <v>-0.2599218589348139</v>
      </c>
      <c r="K19" s="10">
        <f t="shared" si="18"/>
        <v>0.7400781410651861</v>
      </c>
      <c r="L19" s="11">
        <f t="shared" si="19"/>
        <v>-12640</v>
      </c>
      <c r="N19" s="9">
        <f t="shared" si="20"/>
        <v>0.29076701624511619</v>
      </c>
      <c r="O19" s="12">
        <f t="shared" si="21"/>
        <v>0.70923298375488386</v>
      </c>
      <c r="P19" s="11">
        <f t="shared" si="22"/>
        <v>-14140</v>
      </c>
      <c r="R19" s="35">
        <f t="shared" si="23"/>
        <v>-267800</v>
      </c>
      <c r="S19" s="38">
        <f t="shared" si="24"/>
        <v>-0.27534443758996502</v>
      </c>
      <c r="V19" s="10"/>
      <c r="W19" s="11">
        <f t="shared" si="25"/>
        <v>32796.814819112507</v>
      </c>
      <c r="X19" s="11">
        <f t="shared" si="26"/>
        <v>-4.9092060912945566E-2</v>
      </c>
      <c r="Z19" s="35">
        <f t="shared" si="9"/>
        <v>-285200.22309893661</v>
      </c>
      <c r="AA19" s="44">
        <f t="shared" si="13"/>
        <v>-0.29323485821400019</v>
      </c>
      <c r="AB19" s="43">
        <f t="shared" si="10"/>
        <v>-6.101055220037619E-2</v>
      </c>
      <c r="AC19" s="9"/>
      <c r="AD19" s="17">
        <f t="shared" si="14"/>
        <v>-6.101055220037619E-2</v>
      </c>
      <c r="AE19" s="102">
        <f t="shared" si="15"/>
        <v>1.7890420624035175E-2</v>
      </c>
      <c r="AF19" s="14">
        <f t="shared" si="11"/>
        <v>4.1678243956654627E-2</v>
      </c>
      <c r="AG19" s="14">
        <f t="shared" si="27"/>
        <v>2.1263209271116246E-3</v>
      </c>
    </row>
    <row r="20" spans="1:33" x14ac:dyDescent="0.2">
      <c r="A20" s="16">
        <v>1999</v>
      </c>
      <c r="B20" s="16">
        <v>92500</v>
      </c>
      <c r="C20" s="16">
        <v>0.04</v>
      </c>
      <c r="D20" s="16">
        <v>2.5000000000000001E-2</v>
      </c>
      <c r="E20" s="16">
        <v>50230</v>
      </c>
      <c r="F20" s="16">
        <v>37590</v>
      </c>
      <c r="G20" s="16">
        <v>50230</v>
      </c>
      <c r="H20" s="16">
        <v>36090</v>
      </c>
      <c r="I20" s="118">
        <f>Inputs_refs!$B$1-'cpi_2.5'!A20</f>
        <v>22.5</v>
      </c>
      <c r="J20" s="9">
        <f t="shared" si="17"/>
        <v>-0.251642444754131</v>
      </c>
      <c r="K20" s="10">
        <f t="shared" si="18"/>
        <v>0.748357555245869</v>
      </c>
      <c r="L20" s="11">
        <f t="shared" si="19"/>
        <v>-12640</v>
      </c>
      <c r="N20" s="9">
        <f t="shared" si="20"/>
        <v>0.28150507664742186</v>
      </c>
      <c r="O20" s="12">
        <f t="shared" si="21"/>
        <v>0.71849492335257814</v>
      </c>
      <c r="P20" s="11">
        <f t="shared" si="22"/>
        <v>-14140</v>
      </c>
      <c r="R20" s="35">
        <f t="shared" si="23"/>
        <v>-267800</v>
      </c>
      <c r="S20" s="38">
        <f t="shared" si="24"/>
        <v>-0.26657376070077643</v>
      </c>
      <c r="V20" s="10"/>
      <c r="W20" s="11">
        <f t="shared" si="25"/>
        <v>34254.856044746848</v>
      </c>
      <c r="X20" s="11">
        <f t="shared" si="26"/>
        <v>-5.0849098233670044E-2</v>
      </c>
      <c r="Z20" s="35">
        <f t="shared" si="9"/>
        <v>-286640.63312834199</v>
      </c>
      <c r="AA20" s="44">
        <f t="shared" si="13"/>
        <v>-0.28532812375905037</v>
      </c>
      <c r="AB20" s="43">
        <f t="shared" si="10"/>
        <v>-6.5729107986955151E-2</v>
      </c>
      <c r="AC20" s="9"/>
      <c r="AD20" s="17">
        <f t="shared" si="14"/>
        <v>-6.5729107986955151E-2</v>
      </c>
      <c r="AE20" s="102">
        <f t="shared" si="15"/>
        <v>1.8754363058273937E-2</v>
      </c>
      <c r="AF20" s="14">
        <f t="shared" si="11"/>
        <v>3.9904229848363927E-2</v>
      </c>
      <c r="AG20" s="14">
        <f t="shared" si="27"/>
        <v>2.0340404762942965E-3</v>
      </c>
    </row>
    <row r="21" spans="1:33" x14ac:dyDescent="0.2">
      <c r="A21" s="16">
        <v>1999</v>
      </c>
      <c r="B21" s="16">
        <v>97500</v>
      </c>
      <c r="C21" s="16">
        <v>0.04</v>
      </c>
      <c r="D21" s="16">
        <v>2.5000000000000001E-2</v>
      </c>
      <c r="E21" s="16">
        <v>51830</v>
      </c>
      <c r="F21" s="16">
        <v>39190</v>
      </c>
      <c r="G21" s="16">
        <v>51830</v>
      </c>
      <c r="H21" s="16">
        <v>37690</v>
      </c>
      <c r="I21" s="118">
        <f>Inputs_refs!$B$1-'cpi_2.5'!A21</f>
        <v>22.5</v>
      </c>
      <c r="J21" s="9">
        <f t="shared" si="17"/>
        <v>-0.24387420412888289</v>
      </c>
      <c r="K21" s="10">
        <f t="shared" si="18"/>
        <v>0.75612579587111717</v>
      </c>
      <c r="L21" s="11">
        <f t="shared" si="19"/>
        <v>-12640</v>
      </c>
      <c r="N21" s="9">
        <f t="shared" si="20"/>
        <v>0.27281497202392435</v>
      </c>
      <c r="O21" s="12">
        <f t="shared" si="21"/>
        <v>0.72718502797607565</v>
      </c>
      <c r="P21" s="11">
        <f t="shared" si="22"/>
        <v>-14140</v>
      </c>
      <c r="R21" s="35">
        <f t="shared" si="23"/>
        <v>-267800</v>
      </c>
      <c r="S21" s="38">
        <f t="shared" si="24"/>
        <v>-0.25834458807640365</v>
      </c>
      <c r="V21" s="10"/>
      <c r="W21" s="11">
        <f t="shared" si="25"/>
        <v>35712.897270381189</v>
      </c>
      <c r="X21" s="11">
        <f t="shared" si="26"/>
        <v>-5.2456957538307543E-2</v>
      </c>
      <c r="Z21" s="35">
        <f t="shared" si="9"/>
        <v>-288081.04315774725</v>
      </c>
      <c r="AA21" s="44">
        <f t="shared" si="13"/>
        <v>-0.27790955349965968</v>
      </c>
      <c r="AB21" s="43">
        <f t="shared" si="10"/>
        <v>-7.0400478057980956E-2</v>
      </c>
      <c r="AC21" s="9"/>
      <c r="AD21" s="17">
        <f t="shared" si="14"/>
        <v>-7.0400478057980956E-2</v>
      </c>
      <c r="AE21" s="102">
        <f t="shared" si="15"/>
        <v>1.9564965423256031E-2</v>
      </c>
      <c r="AF21" s="14">
        <f t="shared" si="11"/>
        <v>3.8275070170961982E-2</v>
      </c>
      <c r="AG21" s="14">
        <f t="shared" si="27"/>
        <v>1.9494376200042129E-3</v>
      </c>
    </row>
    <row r="22" spans="1:33" x14ac:dyDescent="0.2">
      <c r="A22" s="16">
        <v>1999</v>
      </c>
      <c r="B22" s="16">
        <v>102500</v>
      </c>
      <c r="C22" s="16">
        <v>0.04</v>
      </c>
      <c r="D22" s="16">
        <v>2.5000000000000001E-2</v>
      </c>
      <c r="E22" s="16">
        <v>53430</v>
      </c>
      <c r="F22" s="16">
        <v>40790</v>
      </c>
      <c r="G22" s="16">
        <v>53430</v>
      </c>
      <c r="H22" s="16">
        <v>39290</v>
      </c>
      <c r="I22" s="118">
        <f>Inputs_refs!$B$1-'cpi_2.5'!A22</f>
        <v>22.5</v>
      </c>
      <c r="J22" s="9">
        <f t="shared" si="17"/>
        <v>-0.23657121467340445</v>
      </c>
      <c r="K22" s="10">
        <f t="shared" si="18"/>
        <v>0.76342878532659553</v>
      </c>
      <c r="L22" s="11">
        <f t="shared" si="19"/>
        <v>-12640</v>
      </c>
      <c r="N22" s="9">
        <f t="shared" si="20"/>
        <v>0.26464533033876098</v>
      </c>
      <c r="O22" s="12">
        <f t="shared" si="21"/>
        <v>0.73535466966123897</v>
      </c>
      <c r="P22" s="11">
        <f t="shared" si="22"/>
        <v>-14140</v>
      </c>
      <c r="R22" s="35">
        <f t="shared" si="23"/>
        <v>-267800</v>
      </c>
      <c r="S22" s="38">
        <f t="shared" si="24"/>
        <v>-0.25060827250608275</v>
      </c>
      <c r="V22" s="10"/>
      <c r="W22" s="11">
        <f t="shared" si="25"/>
        <v>37170.938496015537</v>
      </c>
      <c r="X22" s="11">
        <f t="shared" si="26"/>
        <v>-5.3933863679930347E-2</v>
      </c>
      <c r="Z22" s="35">
        <f t="shared" si="9"/>
        <v>-289521.45318715263</v>
      </c>
      <c r="AA22" s="44">
        <f t="shared" si="13"/>
        <v>-0.27093529214594109</v>
      </c>
      <c r="AB22" s="43">
        <f t="shared" si="10"/>
        <v>-7.50253666802074E-2</v>
      </c>
      <c r="AC22" s="9"/>
      <c r="AD22" s="17">
        <f t="shared" si="14"/>
        <v>-7.50253666802074E-2</v>
      </c>
      <c r="AE22" s="102">
        <f t="shared" si="15"/>
        <v>2.0327019639858335E-2</v>
      </c>
      <c r="AF22" s="14">
        <f t="shared" si="11"/>
        <v>3.6773719048786464E-2</v>
      </c>
      <c r="AG22" s="14">
        <f t="shared" si="27"/>
        <v>1.8715923705745485E-3</v>
      </c>
    </row>
    <row r="23" spans="1:33" x14ac:dyDescent="0.2">
      <c r="A23" s="16">
        <v>1999</v>
      </c>
      <c r="B23" s="16">
        <v>107500</v>
      </c>
      <c r="C23" s="16">
        <v>0.04</v>
      </c>
      <c r="D23" s="16">
        <v>2.5000000000000001E-2</v>
      </c>
      <c r="E23" s="16">
        <v>55030</v>
      </c>
      <c r="F23" s="16">
        <v>42390</v>
      </c>
      <c r="G23" s="16">
        <v>55030</v>
      </c>
      <c r="H23" s="16">
        <v>40890</v>
      </c>
      <c r="I23" s="118">
        <f>Inputs_refs!$B$1-'cpi_2.5'!A23</f>
        <v>22.5</v>
      </c>
      <c r="J23" s="9">
        <f t="shared" si="17"/>
        <v>-0.2296928947846629</v>
      </c>
      <c r="K23" s="10">
        <f t="shared" si="18"/>
        <v>0.77030710521533707</v>
      </c>
      <c r="L23" s="11">
        <f t="shared" si="19"/>
        <v>-12640</v>
      </c>
      <c r="N23" s="9">
        <f t="shared" si="20"/>
        <v>0.25695075413410867</v>
      </c>
      <c r="O23" s="12">
        <f t="shared" si="21"/>
        <v>0.74304924586589138</v>
      </c>
      <c r="P23" s="11">
        <f t="shared" si="22"/>
        <v>-14140</v>
      </c>
      <c r="R23" s="35">
        <f t="shared" si="23"/>
        <v>-267800</v>
      </c>
      <c r="S23" s="38">
        <f t="shared" si="24"/>
        <v>-0.2433218244593858</v>
      </c>
      <c r="V23" s="10"/>
      <c r="W23" s="11">
        <f t="shared" si="25"/>
        <v>38628.979721649877</v>
      </c>
      <c r="X23" s="11">
        <f t="shared" si="26"/>
        <v>-5.5295189003426823E-2</v>
      </c>
      <c r="Z23" s="35">
        <f t="shared" si="9"/>
        <v>-290961.86321655789</v>
      </c>
      <c r="AA23" s="44">
        <f t="shared" si="13"/>
        <v>-0.26436658478698699</v>
      </c>
      <c r="AB23" s="43">
        <f t="shared" si="10"/>
        <v>-7.9604464174464387E-2</v>
      </c>
      <c r="AC23" s="9"/>
      <c r="AD23" s="17">
        <f t="shared" si="14"/>
        <v>-7.9604464174464387E-2</v>
      </c>
      <c r="AE23" s="102">
        <f t="shared" si="15"/>
        <v>2.1044760327601192E-2</v>
      </c>
      <c r="AF23" s="14">
        <f t="shared" si="11"/>
        <v>3.5385704175513094E-2</v>
      </c>
      <c r="AG23" s="14">
        <f t="shared" si="27"/>
        <v>1.7997260966490236E-3</v>
      </c>
    </row>
    <row r="24" spans="1:33" x14ac:dyDescent="0.2">
      <c r="A24" s="16">
        <v>1999</v>
      </c>
      <c r="B24" s="16">
        <v>112500</v>
      </c>
      <c r="C24" s="16">
        <v>0.04</v>
      </c>
      <c r="D24" s="16">
        <v>2.5000000000000001E-2</v>
      </c>
      <c r="E24" s="16">
        <v>56630</v>
      </c>
      <c r="F24" s="16">
        <v>43990</v>
      </c>
      <c r="G24" s="16">
        <v>56630</v>
      </c>
      <c r="H24" s="16">
        <v>42490</v>
      </c>
      <c r="I24" s="118">
        <f>Inputs_refs!$B$1-'cpi_2.5'!A24</f>
        <v>22.5</v>
      </c>
      <c r="J24" s="9">
        <f t="shared" si="17"/>
        <v>-0.22320324916122197</v>
      </c>
      <c r="K24" s="10">
        <f t="shared" si="18"/>
        <v>0.77679675083877808</v>
      </c>
      <c r="L24" s="11">
        <f t="shared" si="19"/>
        <v>-12640</v>
      </c>
      <c r="N24" s="9">
        <f t="shared" si="20"/>
        <v>0.24969097651421507</v>
      </c>
      <c r="O24" s="12">
        <f t="shared" si="21"/>
        <v>0.75030902348578488</v>
      </c>
      <c r="P24" s="11">
        <f t="shared" si="22"/>
        <v>-14140</v>
      </c>
      <c r="R24" s="35">
        <f t="shared" si="23"/>
        <v>-267800</v>
      </c>
      <c r="S24" s="38">
        <f t="shared" si="24"/>
        <v>-0.23644711283771852</v>
      </c>
      <c r="V24" s="10"/>
      <c r="W24" s="11">
        <f t="shared" si="25"/>
        <v>40087.020947284218</v>
      </c>
      <c r="X24" s="11">
        <f t="shared" si="26"/>
        <v>-5.6553990414586537E-2</v>
      </c>
      <c r="Z24" s="35">
        <f t="shared" si="9"/>
        <v>-292402.27324596327</v>
      </c>
      <c r="AA24" s="44">
        <f t="shared" si="13"/>
        <v>-0.2581690563711489</v>
      </c>
      <c r="AB24" s="43">
        <f t="shared" si="10"/>
        <v>-8.4138447259157589E-2</v>
      </c>
      <c r="AC24" s="9"/>
      <c r="AD24" s="17">
        <f t="shared" si="14"/>
        <v>-8.4138447259157589E-2</v>
      </c>
      <c r="AE24" s="102">
        <f t="shared" si="15"/>
        <v>2.1721943533430377E-2</v>
      </c>
      <c r="AF24" s="14">
        <f t="shared" si="11"/>
        <v>3.4098658786087747E-2</v>
      </c>
      <c r="AG24" s="14">
        <f t="shared" si="27"/>
        <v>1.7331753755684964E-3</v>
      </c>
    </row>
    <row r="25" spans="1:33" x14ac:dyDescent="0.2">
      <c r="A25" s="16">
        <v>1999</v>
      </c>
      <c r="B25" s="16">
        <v>117500</v>
      </c>
      <c r="C25" s="16">
        <v>0.04</v>
      </c>
      <c r="D25" s="16">
        <v>2.5000000000000001E-2</v>
      </c>
      <c r="E25" s="16">
        <v>58230</v>
      </c>
      <c r="F25" s="16">
        <v>45590</v>
      </c>
      <c r="G25" s="16">
        <v>58230</v>
      </c>
      <c r="H25" s="16">
        <v>44090</v>
      </c>
      <c r="I25" s="118">
        <f>Inputs_refs!$B$1-'cpi_2.5'!A25</f>
        <v>22.5</v>
      </c>
      <c r="J25" s="9">
        <f t="shared" si="17"/>
        <v>-0.21707023870856948</v>
      </c>
      <c r="K25" s="10">
        <f t="shared" si="18"/>
        <v>0.78292976129143055</v>
      </c>
      <c r="L25" s="11">
        <f t="shared" si="19"/>
        <v>-12640</v>
      </c>
      <c r="N25" s="9">
        <f t="shared" si="20"/>
        <v>0.24283015627683324</v>
      </c>
      <c r="O25" s="12">
        <f t="shared" si="21"/>
        <v>0.75716984372316676</v>
      </c>
      <c r="P25" s="11">
        <f t="shared" si="22"/>
        <v>-14140</v>
      </c>
      <c r="R25" s="35">
        <f t="shared" si="23"/>
        <v>-267800</v>
      </c>
      <c r="S25" s="38">
        <f t="shared" si="24"/>
        <v>-0.22995019749270135</v>
      </c>
      <c r="V25" s="10"/>
      <c r="W25" s="11">
        <f t="shared" si="25"/>
        <v>41545.062172918566</v>
      </c>
      <c r="X25" s="11">
        <f t="shared" si="26"/>
        <v>-5.77214295096719E-2</v>
      </c>
      <c r="Z25" s="35">
        <f t="shared" si="9"/>
        <v>-293842.68327536865</v>
      </c>
      <c r="AA25" s="44">
        <f t="shared" si="13"/>
        <v>-0.25231210997369796</v>
      </c>
      <c r="AB25" s="43">
        <f t="shared" si="10"/>
        <v>-8.8627979383659794E-2</v>
      </c>
      <c r="AC25" s="9"/>
      <c r="AD25" s="17">
        <f t="shared" si="14"/>
        <v>-8.8627979383659794E-2</v>
      </c>
      <c r="AE25" s="102">
        <f t="shared" si="15"/>
        <v>2.2361912480996615E-2</v>
      </c>
      <c r="AF25" s="14">
        <f t="shared" si="11"/>
        <v>3.2901952182496162E-2</v>
      </c>
      <c r="AG25" s="14">
        <f t="shared" si="27"/>
        <v>1.6713714432553539E-3</v>
      </c>
    </row>
    <row r="26" spans="1:33" x14ac:dyDescent="0.2">
      <c r="A26" s="16">
        <v>1999</v>
      </c>
      <c r="B26" s="16">
        <v>122500</v>
      </c>
      <c r="C26" s="16">
        <v>0.04</v>
      </c>
      <c r="D26" s="16">
        <v>2.5000000000000001E-2</v>
      </c>
      <c r="E26" s="16">
        <v>59830</v>
      </c>
      <c r="F26" s="16">
        <v>47190</v>
      </c>
      <c r="G26" s="16">
        <v>59830</v>
      </c>
      <c r="H26" s="16">
        <v>45690</v>
      </c>
      <c r="I26" s="118">
        <f>Inputs_refs!$B$1-'cpi_2.5'!A26</f>
        <v>22.5</v>
      </c>
      <c r="J26" s="9">
        <f t="shared" si="17"/>
        <v>-0.21126525154604714</v>
      </c>
      <c r="K26" s="10">
        <f t="shared" si="18"/>
        <v>0.78873474845395286</v>
      </c>
      <c r="L26" s="11">
        <f t="shared" si="19"/>
        <v>-12640</v>
      </c>
      <c r="N26" s="9">
        <f t="shared" si="20"/>
        <v>0.23633628614407487</v>
      </c>
      <c r="O26" s="12">
        <f t="shared" si="21"/>
        <v>0.76366371385592513</v>
      </c>
      <c r="P26" s="11">
        <f t="shared" si="22"/>
        <v>-14140</v>
      </c>
      <c r="R26" s="35">
        <f t="shared" si="23"/>
        <v>-267800</v>
      </c>
      <c r="S26" s="38">
        <f t="shared" si="24"/>
        <v>-0.223800768845061</v>
      </c>
      <c r="V26" s="10"/>
      <c r="W26" s="11">
        <f t="shared" si="25"/>
        <v>43003.103398552907</v>
      </c>
      <c r="X26" s="11">
        <f t="shared" si="26"/>
        <v>-5.8807104430884077E-2</v>
      </c>
      <c r="Z26" s="35">
        <f t="shared" si="9"/>
        <v>-295283.09330477403</v>
      </c>
      <c r="AA26" s="44">
        <f t="shared" si="13"/>
        <v>-0.24676842161522147</v>
      </c>
      <c r="AB26" s="43">
        <f t="shared" si="10"/>
        <v>-9.3073711051948296E-2</v>
      </c>
      <c r="AC26" s="9"/>
      <c r="AD26" s="17">
        <f t="shared" si="14"/>
        <v>-9.3073711051948296E-2</v>
      </c>
      <c r="AE26" s="102">
        <f t="shared" si="15"/>
        <v>2.2967652770160468E-2</v>
      </c>
      <c r="AF26" s="14">
        <f t="shared" si="11"/>
        <v>3.1786395422759059E-2</v>
      </c>
      <c r="AG26" s="14">
        <f t="shared" si="27"/>
        <v>1.6138238916520997E-3</v>
      </c>
    </row>
    <row r="27" spans="1:33" x14ac:dyDescent="0.2">
      <c r="A27" s="16">
        <v>1999</v>
      </c>
      <c r="B27" s="16">
        <v>127500</v>
      </c>
      <c r="C27" s="16">
        <v>0.04</v>
      </c>
      <c r="D27" s="16">
        <v>2.5000000000000001E-2</v>
      </c>
      <c r="E27" s="16">
        <v>61430</v>
      </c>
      <c r="F27" s="16">
        <v>48790</v>
      </c>
      <c r="G27" s="16">
        <v>61430</v>
      </c>
      <c r="H27" s="16">
        <v>47290</v>
      </c>
      <c r="I27" s="118">
        <f>Inputs_refs!$B$1-'cpi_2.5'!A27</f>
        <v>22.5</v>
      </c>
      <c r="J27" s="9">
        <f t="shared" si="17"/>
        <v>-0.20576265668240273</v>
      </c>
      <c r="K27" s="10">
        <f t="shared" si="18"/>
        <v>0.79423734331759721</v>
      </c>
      <c r="L27" s="11">
        <f t="shared" si="19"/>
        <v>-12640</v>
      </c>
      <c r="N27" s="9">
        <f t="shared" si="20"/>
        <v>0.23018069347224482</v>
      </c>
      <c r="O27" s="12">
        <f t="shared" si="21"/>
        <v>0.76981930652775521</v>
      </c>
      <c r="P27" s="11">
        <f t="shared" si="22"/>
        <v>-14140</v>
      </c>
      <c r="R27" s="35">
        <f t="shared" si="23"/>
        <v>-267800</v>
      </c>
      <c r="S27" s="38">
        <f t="shared" si="24"/>
        <v>-0.21797167507732379</v>
      </c>
      <c r="V27" s="10"/>
      <c r="W27" s="11">
        <f t="shared" si="25"/>
        <v>44461.144624187247</v>
      </c>
      <c r="X27" s="11">
        <f t="shared" si="26"/>
        <v>-5.9819314354255713E-2</v>
      </c>
      <c r="Z27" s="35">
        <f t="shared" si="9"/>
        <v>-296723.50333417929</v>
      </c>
      <c r="AA27" s="44">
        <f t="shared" si="13"/>
        <v>-0.24151351402749413</v>
      </c>
      <c r="AB27" s="43">
        <f t="shared" si="10"/>
        <v>-9.7476280136813878E-2</v>
      </c>
      <c r="AC27" s="9"/>
      <c r="AD27" s="17">
        <f t="shared" si="14"/>
        <v>-9.7476280136813878E-2</v>
      </c>
      <c r="AE27" s="102">
        <f t="shared" si="15"/>
        <v>2.3541838950170341E-2</v>
      </c>
      <c r="AF27" s="14">
        <f t="shared" si="11"/>
        <v>3.0744004919040786E-2</v>
      </c>
      <c r="AG27" s="14">
        <f t="shared" si="27"/>
        <v>1.5601076234829092E-3</v>
      </c>
    </row>
    <row r="28" spans="1:33" x14ac:dyDescent="0.2">
      <c r="A28" s="16">
        <v>1999</v>
      </c>
      <c r="B28" s="16">
        <v>132500</v>
      </c>
      <c r="C28" s="16">
        <v>0.04</v>
      </c>
      <c r="D28" s="16">
        <v>2.5000000000000001E-2</v>
      </c>
      <c r="E28" s="16">
        <v>63030</v>
      </c>
      <c r="F28" s="16">
        <v>50390</v>
      </c>
      <c r="G28" s="16">
        <v>63030</v>
      </c>
      <c r="H28" s="16">
        <v>48890</v>
      </c>
      <c r="I28" s="118">
        <f>Inputs_refs!$B$1-'cpi_2.5'!A28</f>
        <v>22.5</v>
      </c>
      <c r="J28" s="9">
        <f t="shared" si="17"/>
        <v>-0.20053942567031571</v>
      </c>
      <c r="K28" s="10">
        <f t="shared" si="18"/>
        <v>0.79946057432968431</v>
      </c>
      <c r="L28" s="11">
        <f t="shared" si="19"/>
        <v>-12640</v>
      </c>
      <c r="N28" s="9">
        <f t="shared" si="20"/>
        <v>0.22433761700777408</v>
      </c>
      <c r="O28" s="12">
        <f t="shared" si="21"/>
        <v>0.7756623829922259</v>
      </c>
      <c r="P28" s="11">
        <f t="shared" si="22"/>
        <v>-14140</v>
      </c>
      <c r="R28" s="35">
        <f t="shared" si="23"/>
        <v>-267800</v>
      </c>
      <c r="S28" s="38">
        <f t="shared" si="24"/>
        <v>-0.21243852133904489</v>
      </c>
      <c r="V28" s="10"/>
      <c r="W28" s="11">
        <f t="shared" si="25"/>
        <v>45919.185849821595</v>
      </c>
      <c r="X28" s="11">
        <f t="shared" si="26"/>
        <v>-6.076527204292094E-2</v>
      </c>
      <c r="Z28" s="35">
        <f t="shared" si="9"/>
        <v>-298163.91336358467</v>
      </c>
      <c r="AA28" s="44">
        <f t="shared" si="13"/>
        <v>-0.23652539533839811</v>
      </c>
      <c r="AB28" s="43">
        <f t="shared" si="10"/>
        <v>-0.10183631218496433</v>
      </c>
      <c r="AC28" s="9"/>
      <c r="AD28" s="17">
        <f t="shared" si="14"/>
        <v>-0.10183631218496433</v>
      </c>
      <c r="AE28" s="102">
        <f t="shared" si="15"/>
        <v>2.408687399935322E-2</v>
      </c>
      <c r="AF28" s="14">
        <f t="shared" si="11"/>
        <v>2.9767811073625718E-2</v>
      </c>
      <c r="AG28" s="14">
        <f t="shared" si="27"/>
        <v>1.509852329454775E-3</v>
      </c>
    </row>
    <row r="29" spans="1:33" x14ac:dyDescent="0.2">
      <c r="A29" s="16">
        <v>1999</v>
      </c>
      <c r="B29" s="16">
        <v>137500</v>
      </c>
      <c r="C29" s="16">
        <v>0.04</v>
      </c>
      <c r="D29" s="16">
        <v>2.5000000000000001E-2</v>
      </c>
      <c r="E29" s="16">
        <v>64630</v>
      </c>
      <c r="F29" s="16">
        <v>51990</v>
      </c>
      <c r="G29" s="16">
        <v>64630</v>
      </c>
      <c r="H29" s="16">
        <v>50490</v>
      </c>
      <c r="I29" s="118">
        <f>Inputs_refs!$B$1-'cpi_2.5'!A29</f>
        <v>22.5</v>
      </c>
      <c r="J29" s="9">
        <f t="shared" si="17"/>
        <v>-0.19557481045953892</v>
      </c>
      <c r="K29" s="10">
        <f t="shared" si="18"/>
        <v>0.80442518954046105</v>
      </c>
      <c r="L29" s="11">
        <f t="shared" si="19"/>
        <v>-12640</v>
      </c>
      <c r="N29" s="9">
        <f t="shared" si="20"/>
        <v>0.21878384651090824</v>
      </c>
      <c r="O29" s="12">
        <f t="shared" si="21"/>
        <v>0.78121615348909179</v>
      </c>
      <c r="P29" s="11">
        <f t="shared" si="22"/>
        <v>-14140</v>
      </c>
      <c r="R29" s="35">
        <f t="shared" si="23"/>
        <v>-267800</v>
      </c>
      <c r="S29" s="38">
        <f t="shared" si="24"/>
        <v>-0.20717932848522358</v>
      </c>
      <c r="V29" s="10"/>
      <c r="W29" s="11">
        <f t="shared" si="25"/>
        <v>47377.227075455936</v>
      </c>
      <c r="X29" s="11">
        <f t="shared" si="26"/>
        <v>-6.1651275986216364E-2</v>
      </c>
      <c r="Z29" s="35">
        <f t="shared" si="9"/>
        <v>-299604.32339299005</v>
      </c>
      <c r="AA29" s="44">
        <f t="shared" si="13"/>
        <v>-0.23178425142580075</v>
      </c>
      <c r="AB29" s="43">
        <f t="shared" si="10"/>
        <v>-0.10615442071332333</v>
      </c>
      <c r="AC29" s="9"/>
      <c r="AD29" s="17">
        <f t="shared" si="14"/>
        <v>-0.10615442071332333</v>
      </c>
      <c r="AE29" s="102">
        <f t="shared" si="15"/>
        <v>2.4604922940577173E-2</v>
      </c>
      <c r="AF29" s="14">
        <f t="shared" si="11"/>
        <v>2.8851702250432775E-2</v>
      </c>
      <c r="AG29" s="14">
        <f t="shared" si="27"/>
        <v>1.4627339365923531E-3</v>
      </c>
    </row>
    <row r="30" spans="1:33" x14ac:dyDescent="0.2">
      <c r="A30" s="16">
        <v>1999</v>
      </c>
      <c r="B30" s="16">
        <v>142500</v>
      </c>
      <c r="C30" s="16">
        <v>0.04</v>
      </c>
      <c r="D30" s="16">
        <v>2.5000000000000001E-2</v>
      </c>
      <c r="E30" s="16">
        <v>66230</v>
      </c>
      <c r="F30" s="16">
        <v>53590</v>
      </c>
      <c r="G30" s="16">
        <v>66230</v>
      </c>
      <c r="H30" s="16">
        <v>52090</v>
      </c>
      <c r="I30" s="118">
        <f>Inputs_refs!$B$1-'cpi_2.5'!A30</f>
        <v>22.5</v>
      </c>
      <c r="J30" s="9">
        <f t="shared" si="17"/>
        <v>-0.19085006794504</v>
      </c>
      <c r="K30" s="10">
        <f t="shared" si="18"/>
        <v>0.80914993205496</v>
      </c>
      <c r="L30" s="11">
        <f t="shared" si="19"/>
        <v>-12640</v>
      </c>
      <c r="N30" s="9">
        <f t="shared" si="20"/>
        <v>0.21349841461573305</v>
      </c>
      <c r="O30" s="12">
        <f t="shared" si="21"/>
        <v>0.78650158538426695</v>
      </c>
      <c r="P30" s="11">
        <f t="shared" si="22"/>
        <v>-14140</v>
      </c>
      <c r="R30" s="35">
        <f t="shared" si="23"/>
        <v>-267800</v>
      </c>
      <c r="S30" s="38">
        <f t="shared" si="24"/>
        <v>-0.20217424128038652</v>
      </c>
      <c r="V30" s="10"/>
      <c r="W30" s="11">
        <f t="shared" si="25"/>
        <v>48835.268301090277</v>
      </c>
      <c r="X30" s="11">
        <f t="shared" si="26"/>
        <v>-6.248285081416248E-2</v>
      </c>
      <c r="Z30" s="35">
        <f t="shared" si="9"/>
        <v>-301044.73342239542</v>
      </c>
      <c r="AA30" s="44">
        <f t="shared" si="13"/>
        <v>-0.22727218286455944</v>
      </c>
      <c r="AB30" s="43">
        <f t="shared" si="10"/>
        <v>-0.11043120749682668</v>
      </c>
      <c r="AC30" s="9"/>
      <c r="AD30" s="17">
        <f t="shared" si="14"/>
        <v>-0.11043120749682668</v>
      </c>
      <c r="AE30" s="102">
        <f t="shared" si="15"/>
        <v>2.5097941584172917E-2</v>
      </c>
      <c r="AF30" s="14">
        <f t="shared" si="11"/>
        <v>2.7990296697144989E-2</v>
      </c>
      <c r="AG30" s="14">
        <f t="shared" si="27"/>
        <v>1.4184676099466831E-3</v>
      </c>
    </row>
    <row r="31" spans="1:33" x14ac:dyDescent="0.2">
      <c r="A31" s="16">
        <v>1999</v>
      </c>
      <c r="B31" s="16">
        <v>147500</v>
      </c>
      <c r="C31" s="16">
        <v>0.04</v>
      </c>
      <c r="D31" s="16">
        <v>2.5000000000000001E-2</v>
      </c>
      <c r="E31" s="16">
        <v>67830</v>
      </c>
      <c r="F31" s="16">
        <v>55190</v>
      </c>
      <c r="G31" s="16">
        <v>67830</v>
      </c>
      <c r="H31" s="16">
        <v>53690</v>
      </c>
      <c r="I31" s="118">
        <f>Inputs_refs!$B$1-'cpi_2.5'!A31</f>
        <v>22.5</v>
      </c>
      <c r="J31" s="9">
        <f t="shared" si="17"/>
        <v>-0.18634822349992627</v>
      </c>
      <c r="K31" s="10">
        <f t="shared" si="18"/>
        <v>0.8136517765000737</v>
      </c>
      <c r="L31" s="11">
        <f t="shared" si="19"/>
        <v>-12640</v>
      </c>
      <c r="N31" s="9">
        <f t="shared" si="20"/>
        <v>0.20846233230134159</v>
      </c>
      <c r="O31" s="12">
        <f t="shared" si="21"/>
        <v>0.79153766769865841</v>
      </c>
      <c r="P31" s="11">
        <f t="shared" si="22"/>
        <v>-14140</v>
      </c>
      <c r="R31" s="35">
        <f t="shared" si="23"/>
        <v>-267800</v>
      </c>
      <c r="S31" s="38">
        <f t="shared" si="24"/>
        <v>-0.19740527790063395</v>
      </c>
      <c r="V31" s="10"/>
      <c r="W31" s="11">
        <f t="shared" si="25"/>
        <v>50293.309526724624</v>
      </c>
      <c r="X31" s="11">
        <f t="shared" si="26"/>
        <v>-6.3264862605240738E-2</v>
      </c>
      <c r="Z31" s="35">
        <f t="shared" si="9"/>
        <v>-302485.1434518008</v>
      </c>
      <c r="AA31" s="44">
        <f t="shared" si="13"/>
        <v>-0.22297297910349462</v>
      </c>
      <c r="AB31" s="43">
        <f t="shared" si="10"/>
        <v>-0.11466726284799396</v>
      </c>
      <c r="AC31" s="9"/>
      <c r="AD31" s="17">
        <f t="shared" si="14"/>
        <v>-0.11466726284799396</v>
      </c>
      <c r="AE31" s="102">
        <f t="shared" si="15"/>
        <v>2.5567701202860671E-2</v>
      </c>
      <c r="AF31" s="14">
        <f t="shared" si="11"/>
        <v>2.7178836745787281E-2</v>
      </c>
      <c r="AG31" s="14">
        <f t="shared" si="27"/>
        <v>1.3768019881421623E-3</v>
      </c>
    </row>
    <row r="32" spans="1:33" x14ac:dyDescent="0.2">
      <c r="A32" s="16">
        <v>1999</v>
      </c>
      <c r="B32" s="16">
        <v>200000</v>
      </c>
      <c r="C32" s="16">
        <v>0.04</v>
      </c>
      <c r="D32" s="16">
        <v>2.5000000000000001E-2</v>
      </c>
      <c r="E32" s="16">
        <v>84630</v>
      </c>
      <c r="F32" s="16">
        <v>71990</v>
      </c>
      <c r="G32" s="16">
        <v>84630</v>
      </c>
      <c r="H32" s="16">
        <v>70490</v>
      </c>
      <c r="I32" s="118">
        <f>Inputs_refs!$B$1-'cpi_2.5'!A32</f>
        <v>22.5</v>
      </c>
      <c r="J32" s="9">
        <f t="shared" si="17"/>
        <v>-0.14935602032376227</v>
      </c>
      <c r="K32" s="10">
        <f t="shared" si="18"/>
        <v>0.85064397967623773</v>
      </c>
      <c r="L32" s="11">
        <f t="shared" si="19"/>
        <v>-12640</v>
      </c>
      <c r="N32" s="9">
        <f t="shared" si="20"/>
        <v>0.16708023159636062</v>
      </c>
      <c r="O32" s="12">
        <f t="shared" si="21"/>
        <v>0.83291976840363935</v>
      </c>
      <c r="P32" s="11">
        <f t="shared" si="22"/>
        <v>-14140</v>
      </c>
      <c r="R32" s="35">
        <f t="shared" si="23"/>
        <v>-267800</v>
      </c>
      <c r="S32" s="38">
        <f t="shared" si="24"/>
        <v>-0.15821812596006143</v>
      </c>
      <c r="V32" s="10"/>
      <c r="W32" s="11">
        <f t="shared" si="25"/>
        <v>65602.742395885231</v>
      </c>
      <c r="X32" s="11">
        <f t="shared" si="26"/>
        <v>-6.9332637311884937E-2</v>
      </c>
      <c r="Z32" s="35">
        <f t="shared" si="9"/>
        <v>-317609.44876055676</v>
      </c>
      <c r="AA32" s="44">
        <f t="shared" si="13"/>
        <v>-0.18764589906685381</v>
      </c>
      <c r="AB32" s="43">
        <f t="shared" si="10"/>
        <v>-0.1568260924066768</v>
      </c>
      <c r="AC32" s="9"/>
      <c r="AD32" s="17">
        <f t="shared" si="14"/>
        <v>-0.1568260924066768</v>
      </c>
      <c r="AE32" s="102">
        <f t="shared" si="15"/>
        <v>2.9427773106792371E-2</v>
      </c>
      <c r="AF32" s="14">
        <f t="shared" si="11"/>
        <v>2.0836227253785249E-2</v>
      </c>
      <c r="AG32" s="14">
        <f t="shared" si="27"/>
        <v>1.0522642160977203E-3</v>
      </c>
    </row>
    <row r="33" spans="1:33" x14ac:dyDescent="0.2">
      <c r="A33" s="16">
        <v>1994</v>
      </c>
      <c r="B33" s="16">
        <v>2500</v>
      </c>
      <c r="C33" s="16">
        <v>0.04</v>
      </c>
      <c r="D33" s="16">
        <v>2.5000000000000001E-2</v>
      </c>
      <c r="E33" s="16">
        <v>1740</v>
      </c>
      <c r="F33" s="16">
        <v>1420</v>
      </c>
      <c r="G33" s="16">
        <v>1740</v>
      </c>
      <c r="H33" s="16">
        <v>1290</v>
      </c>
      <c r="I33" s="118">
        <f>Inputs_refs!$B$1-'cpi_2.5'!A33</f>
        <v>27.5</v>
      </c>
      <c r="J33" s="9">
        <f t="shared" si="17"/>
        <v>-0.18390804597701149</v>
      </c>
      <c r="K33" s="10">
        <f t="shared" si="18"/>
        <v>0.81609195402298851</v>
      </c>
      <c r="L33" s="11">
        <f t="shared" si="19"/>
        <v>-320</v>
      </c>
      <c r="N33" s="9">
        <f t="shared" si="20"/>
        <v>0.25862068965517243</v>
      </c>
      <c r="O33" s="12">
        <f t="shared" si="21"/>
        <v>0.74137931034482762</v>
      </c>
      <c r="P33" s="11">
        <f t="shared" si="22"/>
        <v>-450</v>
      </c>
      <c r="R33" s="35">
        <f t="shared" si="23"/>
        <v>-7700</v>
      </c>
      <c r="S33" s="38">
        <f t="shared" si="24"/>
        <v>-0.22126436781609196</v>
      </c>
      <c r="V33" s="10"/>
      <c r="W33" s="11">
        <f t="shared" si="25"/>
        <v>1294.0115877504795</v>
      </c>
      <c r="X33" s="11">
        <f t="shared" si="26"/>
        <v>3.1097579461081557E-3</v>
      </c>
      <c r="Z33" s="35">
        <f t="shared" si="9"/>
        <v>-7678.3639010972438</v>
      </c>
      <c r="AA33" s="44">
        <f t="shared" si="13"/>
        <v>-0.2206426408361277</v>
      </c>
      <c r="AB33" s="43">
        <f t="shared" si="10"/>
        <v>2.8178006644962983E-3</v>
      </c>
      <c r="AC33" s="9"/>
      <c r="AD33" s="17">
        <f t="shared" si="14"/>
        <v>2.8178006644962983E-3</v>
      </c>
      <c r="AE33" s="102">
        <f t="shared" si="15"/>
        <v>-6.2172697996426551E-4</v>
      </c>
      <c r="AF33" s="14">
        <f t="shared" si="11"/>
        <v>9.154929577464789E-2</v>
      </c>
      <c r="AG33" s="14">
        <f t="shared" si="27"/>
        <v>4.7892275632643866E-3</v>
      </c>
    </row>
    <row r="34" spans="1:33" x14ac:dyDescent="0.2">
      <c r="A34" s="16">
        <v>1994</v>
      </c>
      <c r="B34" s="16">
        <v>7500</v>
      </c>
      <c r="C34" s="16">
        <v>0.04</v>
      </c>
      <c r="D34" s="16">
        <v>2.5000000000000001E-2</v>
      </c>
      <c r="E34" s="16">
        <v>5220</v>
      </c>
      <c r="F34" s="16">
        <v>4270</v>
      </c>
      <c r="G34" s="16">
        <v>5220</v>
      </c>
      <c r="H34" s="16">
        <v>3880</v>
      </c>
      <c r="I34" s="118">
        <f>Inputs_refs!$B$1-'cpi_2.5'!A34</f>
        <v>27.5</v>
      </c>
      <c r="J34" s="9">
        <f t="shared" si="17"/>
        <v>-0.18199233716475097</v>
      </c>
      <c r="K34" s="10">
        <f t="shared" si="18"/>
        <v>0.81800766283524906</v>
      </c>
      <c r="L34" s="11">
        <f t="shared" si="19"/>
        <v>-950</v>
      </c>
      <c r="N34" s="9">
        <f t="shared" si="20"/>
        <v>0.25670498084291188</v>
      </c>
      <c r="O34" s="12">
        <f t="shared" si="21"/>
        <v>0.74329501915708818</v>
      </c>
      <c r="P34" s="11">
        <f t="shared" si="22"/>
        <v>-1340</v>
      </c>
      <c r="R34" s="35">
        <f t="shared" si="23"/>
        <v>-22900</v>
      </c>
      <c r="S34" s="38">
        <f t="shared" si="24"/>
        <v>-0.21934865900383141</v>
      </c>
      <c r="V34" s="10"/>
      <c r="W34" s="11">
        <f t="shared" si="25"/>
        <v>3891.1475209116529</v>
      </c>
      <c r="X34" s="11">
        <f t="shared" si="26"/>
        <v>2.873072399910546E-3</v>
      </c>
      <c r="Z34" s="35">
        <f t="shared" si="9"/>
        <v>-22844.094265975524</v>
      </c>
      <c r="AA34" s="44">
        <f t="shared" si="13"/>
        <v>-0.21881316346719851</v>
      </c>
      <c r="AB34" s="43">
        <f t="shared" si="10"/>
        <v>2.4472729526310633E-3</v>
      </c>
      <c r="AC34" s="9"/>
      <c r="AD34" s="17">
        <f t="shared" si="14"/>
        <v>2.4472729526310633E-3</v>
      </c>
      <c r="AE34" s="102">
        <f t="shared" si="15"/>
        <v>-5.3549553663290173E-4</v>
      </c>
      <c r="AF34" s="14">
        <f t="shared" si="11"/>
        <v>9.1334894613583142E-2</v>
      </c>
      <c r="AG34" s="14">
        <f t="shared" si="27"/>
        <v>4.7774850202860764E-3</v>
      </c>
    </row>
    <row r="35" spans="1:33" x14ac:dyDescent="0.2">
      <c r="A35" s="16">
        <v>1994</v>
      </c>
      <c r="B35" s="16">
        <v>12500</v>
      </c>
      <c r="C35" s="16">
        <v>0.04</v>
      </c>
      <c r="D35" s="16">
        <v>2.5000000000000001E-2</v>
      </c>
      <c r="E35" s="16">
        <v>8710</v>
      </c>
      <c r="F35" s="16">
        <v>7130</v>
      </c>
      <c r="G35" s="16">
        <v>8710</v>
      </c>
      <c r="H35" s="16">
        <v>6480</v>
      </c>
      <c r="I35" s="118">
        <f>Inputs_refs!$B$1-'cpi_2.5'!A35</f>
        <v>27.5</v>
      </c>
      <c r="J35" s="9">
        <f t="shared" si="17"/>
        <v>-0.18140068886337543</v>
      </c>
      <c r="K35" s="10">
        <f t="shared" si="18"/>
        <v>0.81859931113662454</v>
      </c>
      <c r="L35" s="11">
        <f t="shared" si="19"/>
        <v>-1580</v>
      </c>
      <c r="N35" s="9">
        <f t="shared" si="20"/>
        <v>0.25602755453501724</v>
      </c>
      <c r="O35" s="12">
        <f t="shared" si="21"/>
        <v>0.74397244546498276</v>
      </c>
      <c r="P35" s="11">
        <f t="shared" si="22"/>
        <v>-2230</v>
      </c>
      <c r="R35" s="35">
        <f t="shared" si="23"/>
        <v>-38100</v>
      </c>
      <c r="S35" s="38">
        <f t="shared" si="24"/>
        <v>-0.21871412169919632</v>
      </c>
      <c r="V35" s="10"/>
      <c r="W35" s="11">
        <f t="shared" si="25"/>
        <v>6497.3962117330411</v>
      </c>
      <c r="X35" s="11">
        <f t="shared" si="26"/>
        <v>2.6846005760865939E-3</v>
      </c>
      <c r="Z35" s="35">
        <f t="shared" si="9"/>
        <v>-38018.827193537581</v>
      </c>
      <c r="AA35" s="44">
        <f t="shared" si="13"/>
        <v>-0.21824814692042241</v>
      </c>
      <c r="AB35" s="43">
        <f t="shared" si="10"/>
        <v>2.1350686608296067E-3</v>
      </c>
      <c r="AC35" s="9"/>
      <c r="AD35" s="17">
        <f t="shared" si="14"/>
        <v>2.1350686608296067E-3</v>
      </c>
      <c r="AE35" s="102">
        <f t="shared" si="15"/>
        <v>-4.6597477877391436E-4</v>
      </c>
      <c r="AF35" s="14">
        <f t="shared" si="11"/>
        <v>9.1164095371669002E-2</v>
      </c>
      <c r="AG35" s="14">
        <f t="shared" si="27"/>
        <v>4.7681323954804622E-3</v>
      </c>
    </row>
    <row r="36" spans="1:33" x14ac:dyDescent="0.2">
      <c r="A36" s="16">
        <v>1994</v>
      </c>
      <c r="B36" s="16">
        <v>17500</v>
      </c>
      <c r="C36" s="16">
        <v>0.04</v>
      </c>
      <c r="D36" s="16">
        <v>2.5000000000000001E-2</v>
      </c>
      <c r="E36" s="16">
        <v>12210</v>
      </c>
      <c r="F36" s="16">
        <v>9990</v>
      </c>
      <c r="G36" s="16">
        <v>12210</v>
      </c>
      <c r="H36" s="16">
        <v>9080</v>
      </c>
      <c r="I36" s="118">
        <f>Inputs_refs!$B$1-'cpi_2.5'!A36</f>
        <v>27.5</v>
      </c>
      <c r="J36" s="9">
        <f t="shared" si="17"/>
        <v>-0.18181818181818182</v>
      </c>
      <c r="K36" s="10">
        <f t="shared" si="18"/>
        <v>0.81818181818181823</v>
      </c>
      <c r="L36" s="11">
        <f t="shared" si="19"/>
        <v>-2220</v>
      </c>
      <c r="N36" s="9">
        <f t="shared" si="20"/>
        <v>0.25634725634725636</v>
      </c>
      <c r="O36" s="12">
        <f t="shared" si="21"/>
        <v>0.7436527436527437</v>
      </c>
      <c r="P36" s="11">
        <f t="shared" si="22"/>
        <v>-3130</v>
      </c>
      <c r="R36" s="35">
        <f t="shared" si="23"/>
        <v>-53500</v>
      </c>
      <c r="S36" s="38">
        <f t="shared" si="24"/>
        <v>-0.21908271908271909</v>
      </c>
      <c r="V36" s="10"/>
      <c r="W36" s="11">
        <f t="shared" si="25"/>
        <v>9103.6449025544298</v>
      </c>
      <c r="X36" s="11">
        <f t="shared" si="26"/>
        <v>2.6040641579768492E-3</v>
      </c>
      <c r="Z36" s="35">
        <f t="shared" si="9"/>
        <v>-53393.560121099639</v>
      </c>
      <c r="AA36" s="44">
        <f t="shared" si="13"/>
        <v>-0.21864684734275036</v>
      </c>
      <c r="AB36" s="43">
        <f t="shared" si="10"/>
        <v>1.9934965688549154E-3</v>
      </c>
      <c r="AC36" s="9"/>
      <c r="AD36" s="17">
        <f t="shared" si="14"/>
        <v>1.9934965688549154E-3</v>
      </c>
      <c r="AE36" s="102">
        <f t="shared" si="15"/>
        <v>-4.3587173996872952E-4</v>
      </c>
      <c r="AF36" s="14">
        <f t="shared" si="11"/>
        <v>9.1091091091091092E-2</v>
      </c>
      <c r="AG36" s="14">
        <f t="shared" si="27"/>
        <v>4.7641353364927808E-3</v>
      </c>
    </row>
    <row r="37" spans="1:33" x14ac:dyDescent="0.2">
      <c r="A37" s="16">
        <v>1994</v>
      </c>
      <c r="B37" s="16">
        <v>22500</v>
      </c>
      <c r="C37" s="16">
        <v>0.04</v>
      </c>
      <c r="D37" s="16">
        <v>2.5000000000000001E-2</v>
      </c>
      <c r="E37" s="16">
        <v>15690</v>
      </c>
      <c r="F37" s="16">
        <v>12550</v>
      </c>
      <c r="G37" s="16">
        <v>15690</v>
      </c>
      <c r="H37" s="16">
        <v>11410</v>
      </c>
      <c r="I37" s="118">
        <f>Inputs_refs!$B$1-'cpi_2.5'!A37</f>
        <v>27.5</v>
      </c>
      <c r="J37" s="9">
        <f t="shared" si="17"/>
        <v>-0.20012746972594009</v>
      </c>
      <c r="K37" s="10">
        <f t="shared" si="18"/>
        <v>0.79987253027405991</v>
      </c>
      <c r="L37" s="11">
        <f t="shared" si="19"/>
        <v>-3140</v>
      </c>
      <c r="N37" s="9">
        <f t="shared" si="20"/>
        <v>0.27278521351179097</v>
      </c>
      <c r="O37" s="12">
        <f t="shared" si="21"/>
        <v>0.72721478648820903</v>
      </c>
      <c r="P37" s="11">
        <f t="shared" si="22"/>
        <v>-4280</v>
      </c>
      <c r="R37" s="35">
        <f t="shared" si="23"/>
        <v>-74200</v>
      </c>
      <c r="S37" s="38">
        <f t="shared" si="24"/>
        <v>-0.23645634161886553</v>
      </c>
      <c r="V37" s="10"/>
      <c r="W37" s="11">
        <f t="shared" si="25"/>
        <v>11436.510863569378</v>
      </c>
      <c r="X37" s="11">
        <f t="shared" si="26"/>
        <v>2.3234762111636951E-3</v>
      </c>
      <c r="Z37" s="35">
        <f t="shared" si="9"/>
        <v>-74098.216168148181</v>
      </c>
      <c r="AA37" s="44">
        <f t="shared" si="13"/>
        <v>-0.23613198269008343</v>
      </c>
      <c r="AB37" s="43">
        <f t="shared" si="10"/>
        <v>1.3736340375704156E-3</v>
      </c>
      <c r="AC37" s="9"/>
      <c r="AD37" s="17">
        <f t="shared" si="14"/>
        <v>1.3736340375704156E-3</v>
      </c>
      <c r="AE37" s="102">
        <f t="shared" si="15"/>
        <v>-3.2435892878210359E-4</v>
      </c>
      <c r="AF37" s="14">
        <f t="shared" si="11"/>
        <v>9.0836653386454178E-2</v>
      </c>
      <c r="AG37" s="14">
        <f t="shared" si="27"/>
        <v>4.7502069955368542E-3</v>
      </c>
    </row>
    <row r="38" spans="1:33" x14ac:dyDescent="0.2">
      <c r="A38" s="16">
        <v>1994</v>
      </c>
      <c r="B38" s="16">
        <v>27500</v>
      </c>
      <c r="C38" s="16">
        <v>0.04</v>
      </c>
      <c r="D38" s="16">
        <v>2.5000000000000001E-2</v>
      </c>
      <c r="E38" s="16">
        <v>19180</v>
      </c>
      <c r="F38" s="16">
        <v>14500</v>
      </c>
      <c r="G38" s="16">
        <v>19180</v>
      </c>
      <c r="H38" s="16">
        <v>13230</v>
      </c>
      <c r="I38" s="118">
        <f>Inputs_refs!$B$1-'cpi_2.5'!A38</f>
        <v>27.5</v>
      </c>
      <c r="J38" s="9">
        <f t="shared" si="17"/>
        <v>-0.24400417101147029</v>
      </c>
      <c r="K38" s="10">
        <f t="shared" si="18"/>
        <v>0.75599582898852968</v>
      </c>
      <c r="L38" s="11">
        <f t="shared" si="19"/>
        <v>-4680</v>
      </c>
      <c r="N38" s="9">
        <f t="shared" si="20"/>
        <v>0.31021897810218979</v>
      </c>
      <c r="O38" s="12">
        <f t="shared" si="21"/>
        <v>0.68978102189781021</v>
      </c>
      <c r="P38" s="11">
        <f t="shared" si="22"/>
        <v>-5950</v>
      </c>
      <c r="R38" s="35">
        <f t="shared" si="23"/>
        <v>-106300</v>
      </c>
      <c r="S38" s="38">
        <f t="shared" si="24"/>
        <v>-0.27711157455683005</v>
      </c>
      <c r="V38" s="10"/>
      <c r="W38" s="11">
        <f t="shared" si="25"/>
        <v>13213.498607311234</v>
      </c>
      <c r="X38" s="11">
        <f t="shared" si="26"/>
        <v>-1.2472708003602357E-3</v>
      </c>
      <c r="Z38" s="35">
        <f t="shared" si="9"/>
        <v>-106653.71589148598</v>
      </c>
      <c r="AA38" s="44">
        <f t="shared" si="13"/>
        <v>-0.27803367020721059</v>
      </c>
      <c r="AB38" s="43">
        <f t="shared" si="10"/>
        <v>-3.3164891492937871E-3</v>
      </c>
      <c r="AC38" s="9"/>
      <c r="AD38" s="17">
        <f t="shared" si="14"/>
        <v>-3.3164891492937871E-3</v>
      </c>
      <c r="AE38" s="102">
        <f t="shared" si="15"/>
        <v>9.2209565038053887E-4</v>
      </c>
      <c r="AF38" s="14">
        <f t="shared" si="11"/>
        <v>8.7586206896551722E-2</v>
      </c>
      <c r="AG38" s="14">
        <f t="shared" si="27"/>
        <v>4.5725972634832468E-3</v>
      </c>
    </row>
    <row r="39" spans="1:33" x14ac:dyDescent="0.2">
      <c r="A39" s="16">
        <v>1994</v>
      </c>
      <c r="B39" s="16">
        <v>32500</v>
      </c>
      <c r="C39" s="16">
        <v>0.04</v>
      </c>
      <c r="D39" s="16">
        <v>2.5000000000000001E-2</v>
      </c>
      <c r="E39" s="16">
        <v>22670</v>
      </c>
      <c r="F39" s="16">
        <v>16110</v>
      </c>
      <c r="G39" s="16">
        <v>22670</v>
      </c>
      <c r="H39" s="16">
        <v>14770</v>
      </c>
      <c r="I39" s="118">
        <f>Inputs_refs!$B$1-'cpi_2.5'!A39</f>
        <v>27.5</v>
      </c>
      <c r="J39" s="9">
        <f t="shared" si="17"/>
        <v>-0.28936921041023378</v>
      </c>
      <c r="K39" s="10">
        <f t="shared" si="18"/>
        <v>0.71063078958976622</v>
      </c>
      <c r="L39" s="11">
        <f t="shared" si="19"/>
        <v>-6560</v>
      </c>
      <c r="N39" s="9">
        <f t="shared" si="20"/>
        <v>0.34847816497573886</v>
      </c>
      <c r="O39" s="12">
        <f t="shared" si="21"/>
        <v>0.65152183502426109</v>
      </c>
      <c r="P39" s="11">
        <f t="shared" si="22"/>
        <v>-7900</v>
      </c>
      <c r="R39" s="35">
        <f t="shared" si="23"/>
        <v>-144600</v>
      </c>
      <c r="S39" s="38">
        <f t="shared" si="24"/>
        <v>-0.31892368769298635</v>
      </c>
      <c r="V39" s="10"/>
      <c r="W39" s="11">
        <f t="shared" si="25"/>
        <v>14680.652590605792</v>
      </c>
      <c r="X39" s="11">
        <f t="shared" si="26"/>
        <v>-6.0492491126748621E-3</v>
      </c>
      <c r="Z39" s="35">
        <f t="shared" si="9"/>
        <v>-145703.12848357507</v>
      </c>
      <c r="AA39" s="44">
        <f t="shared" si="13"/>
        <v>-0.32135670155177565</v>
      </c>
      <c r="AB39" s="43">
        <f t="shared" si="10"/>
        <v>-7.5710693041119194E-3</v>
      </c>
      <c r="AC39" s="9"/>
      <c r="AD39" s="17">
        <f t="shared" si="14"/>
        <v>-7.5710693041119194E-3</v>
      </c>
      <c r="AE39" s="102">
        <f t="shared" si="15"/>
        <v>2.4330138587893013E-3</v>
      </c>
      <c r="AF39" s="14">
        <f t="shared" si="11"/>
        <v>8.3178150217256358E-2</v>
      </c>
      <c r="AG39" s="14">
        <f t="shared" si="27"/>
        <v>4.3326917236774509E-3</v>
      </c>
    </row>
    <row r="40" spans="1:33" x14ac:dyDescent="0.2">
      <c r="A40" s="16">
        <v>1994</v>
      </c>
      <c r="B40" s="16">
        <v>37500</v>
      </c>
      <c r="C40" s="16">
        <v>0.04</v>
      </c>
      <c r="D40" s="16">
        <v>2.5000000000000001E-2</v>
      </c>
      <c r="E40" s="16">
        <v>25960</v>
      </c>
      <c r="F40" s="16">
        <v>17540</v>
      </c>
      <c r="G40" s="16">
        <v>25960</v>
      </c>
      <c r="H40" s="16">
        <v>16180</v>
      </c>
      <c r="I40" s="118">
        <f>Inputs_refs!$B$1-'cpi_2.5'!A40</f>
        <v>27.5</v>
      </c>
      <c r="J40" s="9">
        <f t="shared" si="17"/>
        <v>-0.32434514637904466</v>
      </c>
      <c r="K40" s="10">
        <f t="shared" si="18"/>
        <v>0.67565485362095534</v>
      </c>
      <c r="L40" s="11">
        <f t="shared" si="19"/>
        <v>-8420</v>
      </c>
      <c r="N40" s="9">
        <f t="shared" si="20"/>
        <v>0.37673343605546994</v>
      </c>
      <c r="O40" s="12">
        <f t="shared" si="21"/>
        <v>0.62326656394453006</v>
      </c>
      <c r="P40" s="11">
        <f t="shared" si="22"/>
        <v>-9780</v>
      </c>
      <c r="R40" s="35">
        <f t="shared" si="23"/>
        <v>-182000</v>
      </c>
      <c r="S40" s="38">
        <f t="shared" si="24"/>
        <v>-0.3505392912172573</v>
      </c>
      <c r="V40" s="10"/>
      <c r="W40" s="11">
        <f t="shared" si="25"/>
        <v>15983.776936016486</v>
      </c>
      <c r="X40" s="11">
        <f t="shared" si="26"/>
        <v>-1.2127507044716582E-2</v>
      </c>
      <c r="Z40" s="35">
        <f t="shared" si="9"/>
        <v>-184190.49494735611</v>
      </c>
      <c r="AA40" s="44">
        <f t="shared" si="13"/>
        <v>-0.35475827224067047</v>
      </c>
      <c r="AB40" s="43">
        <f t="shared" si="10"/>
        <v>-1.1892551502085838E-2</v>
      </c>
      <c r="AC40" s="9"/>
      <c r="AD40" s="17">
        <f t="shared" si="14"/>
        <v>-1.1892551502085838E-2</v>
      </c>
      <c r="AE40" s="102">
        <f t="shared" si="15"/>
        <v>4.2189810234131708E-3</v>
      </c>
      <c r="AF40" s="14">
        <f t="shared" si="11"/>
        <v>7.7537058152793617E-2</v>
      </c>
      <c r="AG40" s="14">
        <f t="shared" si="27"/>
        <v>4.0272724652791192E-3</v>
      </c>
    </row>
    <row r="41" spans="1:33" x14ac:dyDescent="0.2">
      <c r="A41" s="16">
        <v>1994</v>
      </c>
      <c r="B41" s="16">
        <v>42500</v>
      </c>
      <c r="C41" s="16">
        <v>0.04</v>
      </c>
      <c r="D41" s="16">
        <v>2.5000000000000001E-2</v>
      </c>
      <c r="E41" s="16">
        <v>28590</v>
      </c>
      <c r="F41" s="16">
        <v>18880</v>
      </c>
      <c r="G41" s="16">
        <v>28590</v>
      </c>
      <c r="H41" s="16">
        <v>17520</v>
      </c>
      <c r="I41" s="118">
        <f>Inputs_refs!$B$1-'cpi_2.5'!A41</f>
        <v>27.5</v>
      </c>
      <c r="J41" s="9">
        <f t="shared" si="17"/>
        <v>-0.33962924099335434</v>
      </c>
      <c r="K41" s="10">
        <f t="shared" si="18"/>
        <v>0.66037075900664566</v>
      </c>
      <c r="L41" s="11">
        <f t="shared" si="19"/>
        <v>-9710</v>
      </c>
      <c r="N41" s="9">
        <f t="shared" si="20"/>
        <v>0.38719832109129065</v>
      </c>
      <c r="O41" s="12">
        <f t="shared" si="21"/>
        <v>0.61280167890870929</v>
      </c>
      <c r="P41" s="11">
        <f t="shared" si="22"/>
        <v>-11070</v>
      </c>
      <c r="R41" s="35">
        <f t="shared" si="23"/>
        <v>-207800</v>
      </c>
      <c r="S41" s="38">
        <f t="shared" si="24"/>
        <v>-0.36341378104232247</v>
      </c>
      <c r="V41" s="10"/>
      <c r="W41" s="11">
        <f t="shared" si="25"/>
        <v>17204.886462485247</v>
      </c>
      <c r="X41" s="11">
        <f t="shared" si="26"/>
        <v>-1.7985932506549843E-2</v>
      </c>
      <c r="Z41" s="35">
        <f t="shared" si="9"/>
        <v>-211196.83834698313</v>
      </c>
      <c r="AA41" s="44">
        <f t="shared" si="13"/>
        <v>-0.36935438675582921</v>
      </c>
      <c r="AB41" s="43">
        <f t="shared" si="10"/>
        <v>-1.6083755673474334E-2</v>
      </c>
      <c r="AC41" s="9"/>
      <c r="AD41" s="17">
        <f t="shared" si="14"/>
        <v>-1.6083755673474334E-2</v>
      </c>
      <c r="AE41" s="102">
        <f t="shared" si="15"/>
        <v>5.9406057135067414E-3</v>
      </c>
      <c r="AF41" s="14">
        <f t="shared" si="11"/>
        <v>7.2033898305084748E-2</v>
      </c>
      <c r="AG41" s="14">
        <f t="shared" si="27"/>
        <v>3.7310261212536444E-3</v>
      </c>
    </row>
    <row r="42" spans="1:33" x14ac:dyDescent="0.2">
      <c r="A42" s="16">
        <v>1994</v>
      </c>
      <c r="B42" s="16">
        <v>47500</v>
      </c>
      <c r="C42" s="16">
        <v>0.04</v>
      </c>
      <c r="D42" s="16">
        <v>2.5000000000000001E-2</v>
      </c>
      <c r="E42" s="16">
        <v>30730</v>
      </c>
      <c r="F42" s="16">
        <v>20230</v>
      </c>
      <c r="G42" s="16">
        <v>30730</v>
      </c>
      <c r="H42" s="16">
        <v>18870</v>
      </c>
      <c r="I42" s="118">
        <f>Inputs_refs!$B$1-'cpi_2.5'!A42</f>
        <v>27.5</v>
      </c>
      <c r="J42" s="9">
        <f t="shared" si="17"/>
        <v>-0.34168564920273348</v>
      </c>
      <c r="K42" s="10">
        <f t="shared" si="18"/>
        <v>0.65831435079726652</v>
      </c>
      <c r="L42" s="11">
        <f t="shared" si="19"/>
        <v>-10500</v>
      </c>
      <c r="N42" s="9">
        <f t="shared" si="20"/>
        <v>0.38594207614708753</v>
      </c>
      <c r="O42" s="12">
        <f t="shared" si="21"/>
        <v>0.61405792385291247</v>
      </c>
      <c r="P42" s="11">
        <f t="shared" si="22"/>
        <v>-11860</v>
      </c>
      <c r="R42" s="35">
        <f t="shared" si="23"/>
        <v>-223600</v>
      </c>
      <c r="S42" s="38">
        <f t="shared" si="24"/>
        <v>-0.3638138626749105</v>
      </c>
      <c r="V42" s="10"/>
      <c r="W42" s="11">
        <f t="shared" si="25"/>
        <v>18435.108746614227</v>
      </c>
      <c r="X42" s="11">
        <f t="shared" si="26"/>
        <v>-2.3046701292303809E-2</v>
      </c>
      <c r="Z42" s="35">
        <f t="shared" si="9"/>
        <v>-228212.18430929387</v>
      </c>
      <c r="AA42" s="44">
        <f t="shared" si="13"/>
        <v>-0.37131823024616639</v>
      </c>
      <c r="AB42" s="43">
        <f t="shared" si="10"/>
        <v>-2.0210070392398569E-2</v>
      </c>
      <c r="AC42" s="9"/>
      <c r="AD42" s="17">
        <f t="shared" si="14"/>
        <v>-2.0210070392398569E-2</v>
      </c>
      <c r="AE42" s="102">
        <f t="shared" si="15"/>
        <v>7.5043675712558877E-3</v>
      </c>
      <c r="AF42" s="14">
        <f t="shared" si="11"/>
        <v>6.7226890756302518E-2</v>
      </c>
      <c r="AG42" s="14">
        <f t="shared" si="27"/>
        <v>3.4736175730273322E-3</v>
      </c>
    </row>
    <row r="43" spans="1:33" x14ac:dyDescent="0.2">
      <c r="A43" s="16">
        <v>1994</v>
      </c>
      <c r="B43" s="16">
        <v>52500</v>
      </c>
      <c r="C43" s="16">
        <v>0.04</v>
      </c>
      <c r="D43" s="16">
        <v>2.5000000000000001E-2</v>
      </c>
      <c r="E43" s="16">
        <v>32510</v>
      </c>
      <c r="F43" s="16">
        <v>21570</v>
      </c>
      <c r="G43" s="16">
        <v>32510</v>
      </c>
      <c r="H43" s="16">
        <v>20210</v>
      </c>
      <c r="I43" s="118">
        <f>Inputs_refs!$B$1-'cpi_2.5'!A43</f>
        <v>27.5</v>
      </c>
      <c r="J43" s="9">
        <f t="shared" si="17"/>
        <v>-0.33651184250999694</v>
      </c>
      <c r="K43" s="10">
        <f t="shared" si="18"/>
        <v>0.66348815749000312</v>
      </c>
      <c r="L43" s="11">
        <f t="shared" si="19"/>
        <v>-10940</v>
      </c>
      <c r="N43" s="9">
        <f t="shared" si="20"/>
        <v>0.37834512457705322</v>
      </c>
      <c r="O43" s="12">
        <f t="shared" si="21"/>
        <v>0.62165487542294684</v>
      </c>
      <c r="P43" s="11">
        <f t="shared" si="22"/>
        <v>-12300</v>
      </c>
      <c r="R43" s="35">
        <f t="shared" si="23"/>
        <v>-232400</v>
      </c>
      <c r="S43" s="38">
        <f t="shared" si="24"/>
        <v>-0.35742848354352508</v>
      </c>
      <c r="V43" s="10"/>
      <c r="W43" s="11">
        <f t="shared" si="25"/>
        <v>19656.218273082988</v>
      </c>
      <c r="X43" s="11">
        <f t="shared" si="26"/>
        <v>-2.7401371940475597E-2</v>
      </c>
      <c r="Z43" s="35">
        <f t="shared" si="9"/>
        <v>-238218.52770892088</v>
      </c>
      <c r="AA43" s="44">
        <f t="shared" si="13"/>
        <v>-0.3663773111487556</v>
      </c>
      <c r="AB43" s="43">
        <f t="shared" si="10"/>
        <v>-2.4425168625131204E-2</v>
      </c>
      <c r="AC43" s="9"/>
      <c r="AD43" s="17">
        <f t="shared" si="14"/>
        <v>-2.4425168625131204E-2</v>
      </c>
      <c r="AE43" s="102">
        <f t="shared" si="15"/>
        <v>8.9488276052305249E-3</v>
      </c>
      <c r="AF43" s="14">
        <f t="shared" si="11"/>
        <v>6.3050533147890594E-2</v>
      </c>
      <c r="AG43" s="14">
        <f t="shared" si="27"/>
        <v>3.251000465984033E-3</v>
      </c>
    </row>
    <row r="44" spans="1:33" x14ac:dyDescent="0.2">
      <c r="A44" s="16">
        <v>1994</v>
      </c>
      <c r="B44" s="16">
        <v>57500</v>
      </c>
      <c r="C44" s="16">
        <v>0.04</v>
      </c>
      <c r="D44" s="16">
        <v>2.5000000000000001E-2</v>
      </c>
      <c r="E44" s="16">
        <v>34020</v>
      </c>
      <c r="F44" s="16">
        <v>22910</v>
      </c>
      <c r="G44" s="16">
        <v>34020</v>
      </c>
      <c r="H44" s="16">
        <v>21550</v>
      </c>
      <c r="I44" s="118">
        <f>Inputs_refs!$B$1-'cpi_2.5'!A44</f>
        <v>27.5</v>
      </c>
      <c r="J44" s="9">
        <f t="shared" si="17"/>
        <v>-0.3265726043503821</v>
      </c>
      <c r="K44" s="10">
        <f t="shared" si="18"/>
        <v>0.67342739564961784</v>
      </c>
      <c r="L44" s="11">
        <f t="shared" si="19"/>
        <v>-11110</v>
      </c>
      <c r="N44" s="9">
        <f t="shared" si="20"/>
        <v>0.36654908877131098</v>
      </c>
      <c r="O44" s="12">
        <f t="shared" si="21"/>
        <v>0.63345091122868902</v>
      </c>
      <c r="P44" s="11">
        <f t="shared" si="22"/>
        <v>-12470</v>
      </c>
      <c r="R44" s="35">
        <f t="shared" si="23"/>
        <v>-235800</v>
      </c>
      <c r="S44" s="38">
        <f t="shared" si="24"/>
        <v>-0.34656084656084657</v>
      </c>
      <c r="V44" s="10"/>
      <c r="W44" s="11">
        <f t="shared" si="25"/>
        <v>20877.327799551749</v>
      </c>
      <c r="X44" s="11">
        <f t="shared" si="26"/>
        <v>-3.1214487259779621E-2</v>
      </c>
      <c r="Z44" s="35">
        <f t="shared" si="9"/>
        <v>-242824.87110854778</v>
      </c>
      <c r="AA44" s="44">
        <f t="shared" si="13"/>
        <v>-0.3568854660619456</v>
      </c>
      <c r="AB44" s="43">
        <f t="shared" si="10"/>
        <v>-2.8929784154636783E-2</v>
      </c>
      <c r="AC44" s="9"/>
      <c r="AD44" s="17">
        <f t="shared" si="14"/>
        <v>-2.8929784154636783E-2</v>
      </c>
      <c r="AE44" s="102">
        <f t="shared" si="15"/>
        <v>1.032461950109903E-2</v>
      </c>
      <c r="AF44" s="14">
        <f t="shared" si="11"/>
        <v>5.9362723701440419E-2</v>
      </c>
      <c r="AG44" s="14">
        <f t="shared" si="27"/>
        <v>3.0552073219910492E-3</v>
      </c>
    </row>
    <row r="45" spans="1:33" x14ac:dyDescent="0.2">
      <c r="A45" s="16">
        <v>1994</v>
      </c>
      <c r="B45" s="16">
        <v>62500</v>
      </c>
      <c r="C45" s="16">
        <v>0.04</v>
      </c>
      <c r="D45" s="16">
        <v>2.5000000000000001E-2</v>
      </c>
      <c r="E45" s="16">
        <v>35360</v>
      </c>
      <c r="F45" s="16">
        <v>24240</v>
      </c>
      <c r="G45" s="16">
        <v>35360</v>
      </c>
      <c r="H45" s="16">
        <v>22880</v>
      </c>
      <c r="I45" s="118">
        <f>Inputs_refs!$B$1-'cpi_2.5'!A45</f>
        <v>27.5</v>
      </c>
      <c r="J45" s="9">
        <f t="shared" si="17"/>
        <v>-0.31447963800904977</v>
      </c>
      <c r="K45" s="10">
        <f t="shared" si="18"/>
        <v>0.68552036199095023</v>
      </c>
      <c r="L45" s="11">
        <f t="shared" si="19"/>
        <v>-11120</v>
      </c>
      <c r="N45" s="9">
        <f t="shared" si="20"/>
        <v>0.35294117647058826</v>
      </c>
      <c r="O45" s="12">
        <f t="shared" si="21"/>
        <v>0.6470588235294118</v>
      </c>
      <c r="P45" s="11">
        <f t="shared" si="22"/>
        <v>-12480</v>
      </c>
      <c r="R45" s="35">
        <f t="shared" si="23"/>
        <v>-236000</v>
      </c>
      <c r="S45" s="38">
        <f t="shared" si="24"/>
        <v>-0.33371040723981898</v>
      </c>
      <c r="V45" s="10"/>
      <c r="W45" s="11">
        <f t="shared" si="25"/>
        <v>22089.324568360298</v>
      </c>
      <c r="X45" s="11">
        <f t="shared" si="26"/>
        <v>-3.4557492641595362E-2</v>
      </c>
      <c r="Z45" s="35">
        <f t="shared" si="9"/>
        <v>-244222.21194549109</v>
      </c>
      <c r="AA45" s="44">
        <f t="shared" si="13"/>
        <v>-0.34533683815821703</v>
      </c>
      <c r="AB45" s="43">
        <f t="shared" si="10"/>
        <v>-3.3666929309960694E-2</v>
      </c>
      <c r="AC45" s="9"/>
      <c r="AD45" s="17">
        <f t="shared" si="14"/>
        <v>-3.3666929309960694E-2</v>
      </c>
      <c r="AE45" s="102">
        <f t="shared" si="15"/>
        <v>1.1626430918398045E-2</v>
      </c>
      <c r="AF45" s="14">
        <f t="shared" si="11"/>
        <v>5.6105610561056105E-2</v>
      </c>
      <c r="AG45" s="14">
        <f t="shared" si="27"/>
        <v>2.8828862141183631E-3</v>
      </c>
    </row>
    <row r="46" spans="1:33" x14ac:dyDescent="0.2">
      <c r="A46" s="16">
        <v>1994</v>
      </c>
      <c r="B46" s="16">
        <v>67500</v>
      </c>
      <c r="C46" s="16">
        <v>0.04</v>
      </c>
      <c r="D46" s="16">
        <v>2.5000000000000001E-2</v>
      </c>
      <c r="E46" s="16">
        <v>36680</v>
      </c>
      <c r="F46" s="16">
        <v>25560</v>
      </c>
      <c r="G46" s="16">
        <v>36680</v>
      </c>
      <c r="H46" s="16">
        <v>24200</v>
      </c>
      <c r="I46" s="118">
        <f>Inputs_refs!$B$1-'cpi_2.5'!A46</f>
        <v>27.5</v>
      </c>
      <c r="J46" s="9">
        <f t="shared" si="17"/>
        <v>-0.30316248636859322</v>
      </c>
      <c r="K46" s="10">
        <f t="shared" si="18"/>
        <v>0.69683751363140678</v>
      </c>
      <c r="L46" s="11">
        <f t="shared" si="19"/>
        <v>-11120</v>
      </c>
      <c r="N46" s="9">
        <f t="shared" si="20"/>
        <v>0.34023991275899673</v>
      </c>
      <c r="O46" s="12">
        <f t="shared" si="21"/>
        <v>0.65976008724100332</v>
      </c>
      <c r="P46" s="11">
        <f t="shared" si="22"/>
        <v>-12480</v>
      </c>
      <c r="R46" s="35">
        <f t="shared" si="23"/>
        <v>-236000</v>
      </c>
      <c r="S46" s="38">
        <f t="shared" si="24"/>
        <v>-0.321701199563795</v>
      </c>
      <c r="V46" s="10"/>
      <c r="W46" s="11">
        <f t="shared" si="25"/>
        <v>23292.208579508631</v>
      </c>
      <c r="X46" s="11">
        <f t="shared" si="26"/>
        <v>-3.751204216906482E-2</v>
      </c>
      <c r="Z46" s="35">
        <f t="shared" si="9"/>
        <v>-245410.5502197505</v>
      </c>
      <c r="AA46" s="44">
        <f t="shared" si="13"/>
        <v>-0.33452910335298597</v>
      </c>
      <c r="AB46" s="43">
        <f t="shared" si="10"/>
        <v>-3.8346151831385865E-2</v>
      </c>
      <c r="AC46" s="9"/>
      <c r="AD46" s="17">
        <f t="shared" si="14"/>
        <v>-3.8346151831385865E-2</v>
      </c>
      <c r="AE46" s="102">
        <f t="shared" si="15"/>
        <v>1.2827903789190964E-2</v>
      </c>
      <c r="AF46" s="14">
        <f t="shared" si="11"/>
        <v>5.3208137715179966E-2</v>
      </c>
      <c r="AG46" s="14">
        <f t="shared" si="27"/>
        <v>2.7300663895369892E-3</v>
      </c>
    </row>
    <row r="47" spans="1:33" x14ac:dyDescent="0.2">
      <c r="A47" s="16">
        <v>1994</v>
      </c>
      <c r="B47" s="16">
        <v>72500</v>
      </c>
      <c r="C47" s="16">
        <v>0.04</v>
      </c>
      <c r="D47" s="16">
        <v>2.5000000000000001E-2</v>
      </c>
      <c r="E47" s="16">
        <v>38000</v>
      </c>
      <c r="F47" s="16">
        <v>26880</v>
      </c>
      <c r="G47" s="16">
        <v>38000</v>
      </c>
      <c r="H47" s="16">
        <v>25520</v>
      </c>
      <c r="I47" s="118">
        <f>Inputs_refs!$B$1-'cpi_2.5'!A47</f>
        <v>27.5</v>
      </c>
      <c r="J47" s="9">
        <f t="shared" si="17"/>
        <v>-0.29263157894736841</v>
      </c>
      <c r="K47" s="10">
        <f t="shared" si="18"/>
        <v>0.70736842105263154</v>
      </c>
      <c r="L47" s="11">
        <f t="shared" si="19"/>
        <v>-11120</v>
      </c>
      <c r="N47" s="9">
        <f t="shared" si="20"/>
        <v>0.32842105263157895</v>
      </c>
      <c r="O47" s="12">
        <f t="shared" si="21"/>
        <v>0.67157894736842105</v>
      </c>
      <c r="P47" s="11">
        <f t="shared" si="22"/>
        <v>-12480</v>
      </c>
      <c r="R47" s="35">
        <f t="shared" si="23"/>
        <v>-236000</v>
      </c>
      <c r="S47" s="38">
        <f t="shared" si="24"/>
        <v>-0.31052631578947371</v>
      </c>
      <c r="V47" s="10"/>
      <c r="W47" s="11">
        <f t="shared" si="25"/>
        <v>24495.092590656965</v>
      </c>
      <c r="X47" s="11">
        <f t="shared" si="26"/>
        <v>-4.0160948641968473E-2</v>
      </c>
      <c r="Z47" s="35">
        <f t="shared" si="9"/>
        <v>-246598.88849400979</v>
      </c>
      <c r="AA47" s="44">
        <f t="shared" si="13"/>
        <v>-0.32447222170264445</v>
      </c>
      <c r="AB47" s="43">
        <f t="shared" si="10"/>
        <v>-4.2980276832299075E-2</v>
      </c>
      <c r="AC47" s="9"/>
      <c r="AD47" s="17">
        <f t="shared" si="14"/>
        <v>-4.2980276832299075E-2</v>
      </c>
      <c r="AE47" s="102">
        <f t="shared" si="15"/>
        <v>1.3945905913170742E-2</v>
      </c>
      <c r="AF47" s="14">
        <f t="shared" si="11"/>
        <v>5.0595238095238096E-2</v>
      </c>
      <c r="AG47" s="14">
        <f t="shared" si="27"/>
        <v>2.5926361574485357E-3</v>
      </c>
    </row>
    <row r="48" spans="1:33" x14ac:dyDescent="0.2">
      <c r="A48" s="16">
        <v>1994</v>
      </c>
      <c r="B48" s="16">
        <v>77500</v>
      </c>
      <c r="C48" s="16">
        <v>0.04</v>
      </c>
      <c r="D48" s="16">
        <v>2.5000000000000001E-2</v>
      </c>
      <c r="E48" s="16">
        <v>39310</v>
      </c>
      <c r="F48" s="16">
        <v>28190</v>
      </c>
      <c r="G48" s="16">
        <v>39310</v>
      </c>
      <c r="H48" s="16">
        <v>26830</v>
      </c>
      <c r="I48" s="118">
        <f>Inputs_refs!$B$1-'cpi_2.5'!A48</f>
        <v>27.5</v>
      </c>
      <c r="J48" s="9">
        <f t="shared" si="17"/>
        <v>-0.28287967438310863</v>
      </c>
      <c r="K48" s="10">
        <f t="shared" si="18"/>
        <v>0.71712032561689143</v>
      </c>
      <c r="L48" s="11">
        <f t="shared" si="19"/>
        <v>-11120</v>
      </c>
      <c r="N48" s="9">
        <f t="shared" si="20"/>
        <v>0.31747646909183413</v>
      </c>
      <c r="O48" s="12">
        <f t="shared" si="21"/>
        <v>0.68252353090816587</v>
      </c>
      <c r="P48" s="11">
        <f t="shared" si="22"/>
        <v>-12480</v>
      </c>
      <c r="R48" s="35">
        <f t="shared" si="23"/>
        <v>-236000</v>
      </c>
      <c r="S48" s="38">
        <f t="shared" si="24"/>
        <v>-0.30017807173747141</v>
      </c>
      <c r="V48" s="10"/>
      <c r="W48" s="11">
        <f t="shared" si="25"/>
        <v>25688.863844145082</v>
      </c>
      <c r="X48" s="11">
        <f t="shared" si="26"/>
        <v>-4.2532096751953706E-2</v>
      </c>
      <c r="Z48" s="35">
        <f t="shared" si="9"/>
        <v>-247778.22420558543</v>
      </c>
      <c r="AA48" s="44">
        <f t="shared" si="13"/>
        <v>-0.31515927779901481</v>
      </c>
      <c r="AB48" s="43">
        <f t="shared" si="10"/>
        <v>-4.7535348367872932E-2</v>
      </c>
      <c r="AC48" s="9"/>
      <c r="AD48" s="17">
        <f t="shared" si="14"/>
        <v>-4.7535348367872932E-2</v>
      </c>
      <c r="AE48" s="102">
        <f t="shared" si="15"/>
        <v>1.4981206061543406E-2</v>
      </c>
      <c r="AF48" s="14">
        <f t="shared" si="11"/>
        <v>4.8244058176658389E-2</v>
      </c>
      <c r="AG48" s="14">
        <f t="shared" si="27"/>
        <v>2.469278338681824E-3</v>
      </c>
    </row>
    <row r="49" spans="1:33" x14ac:dyDescent="0.2">
      <c r="A49" s="16">
        <v>1994</v>
      </c>
      <c r="B49" s="16">
        <v>82500</v>
      </c>
      <c r="C49" s="16">
        <v>0.04</v>
      </c>
      <c r="D49" s="16">
        <v>2.5000000000000001E-2</v>
      </c>
      <c r="E49" s="16">
        <v>40630</v>
      </c>
      <c r="F49" s="16">
        <v>29510</v>
      </c>
      <c r="G49" s="16">
        <v>40630</v>
      </c>
      <c r="H49" s="16">
        <v>28150</v>
      </c>
      <c r="I49" s="118">
        <f>Inputs_refs!$B$1-'cpi_2.5'!A49</f>
        <v>27.5</v>
      </c>
      <c r="J49" s="9">
        <f t="shared" si="17"/>
        <v>-0.27368939207482157</v>
      </c>
      <c r="K49" s="10">
        <f t="shared" si="18"/>
        <v>0.72631060792517843</v>
      </c>
      <c r="L49" s="11">
        <f t="shared" si="19"/>
        <v>-11120</v>
      </c>
      <c r="N49" s="9">
        <f t="shared" si="20"/>
        <v>0.30716219542210188</v>
      </c>
      <c r="O49" s="12">
        <f t="shared" si="21"/>
        <v>0.69283780457789812</v>
      </c>
      <c r="P49" s="11">
        <f t="shared" si="22"/>
        <v>-12480</v>
      </c>
      <c r="R49" s="35">
        <f t="shared" si="23"/>
        <v>-236000</v>
      </c>
      <c r="S49" s="38">
        <f t="shared" si="24"/>
        <v>-0.29042579374846172</v>
      </c>
      <c r="V49" s="10"/>
      <c r="W49" s="11">
        <f t="shared" si="25"/>
        <v>26891.747855293415</v>
      </c>
      <c r="X49" s="11">
        <f t="shared" si="26"/>
        <v>-4.4698122369683291E-2</v>
      </c>
      <c r="Z49" s="35">
        <f t="shared" si="9"/>
        <v>-248966.5624798449</v>
      </c>
      <c r="AA49" s="44">
        <f t="shared" si="13"/>
        <v>-0.30638267595353791</v>
      </c>
      <c r="AB49" s="43">
        <f t="shared" si="10"/>
        <v>-5.2081541997811884E-2</v>
      </c>
      <c r="AC49" s="9"/>
      <c r="AD49" s="17">
        <f t="shared" si="14"/>
        <v>-5.2081541997811884E-2</v>
      </c>
      <c r="AE49" s="102">
        <f t="shared" si="15"/>
        <v>1.5956882205076184E-2</v>
      </c>
      <c r="AF49" s="14">
        <f t="shared" si="11"/>
        <v>4.608607251779058E-2</v>
      </c>
      <c r="AG49" s="14">
        <f t="shared" si="27"/>
        <v>2.3563112484803472E-3</v>
      </c>
    </row>
    <row r="50" spans="1:33" x14ac:dyDescent="0.2">
      <c r="A50" s="16">
        <v>1994</v>
      </c>
      <c r="B50" s="16">
        <v>87500</v>
      </c>
      <c r="C50" s="16">
        <v>0.04</v>
      </c>
      <c r="D50" s="16">
        <v>2.5000000000000001E-2</v>
      </c>
      <c r="E50" s="16">
        <v>41950</v>
      </c>
      <c r="F50" s="16">
        <v>30830</v>
      </c>
      <c r="G50" s="16">
        <v>41950</v>
      </c>
      <c r="H50" s="16">
        <v>29470</v>
      </c>
      <c r="I50" s="118">
        <f>Inputs_refs!$B$1-'cpi_2.5'!A50</f>
        <v>27.5</v>
      </c>
      <c r="J50" s="9">
        <f t="shared" si="17"/>
        <v>-0.26507747318235997</v>
      </c>
      <c r="K50" s="10">
        <f t="shared" si="18"/>
        <v>0.73492252681764003</v>
      </c>
      <c r="L50" s="11">
        <f t="shared" si="19"/>
        <v>-11120</v>
      </c>
      <c r="N50" s="9">
        <f t="shared" si="20"/>
        <v>0.29749702026221692</v>
      </c>
      <c r="O50" s="12">
        <f t="shared" si="21"/>
        <v>0.70250297973778308</v>
      </c>
      <c r="P50" s="11">
        <f t="shared" si="22"/>
        <v>-12480</v>
      </c>
      <c r="R50" s="35">
        <f t="shared" si="23"/>
        <v>-236000</v>
      </c>
      <c r="S50" s="38">
        <f t="shared" si="24"/>
        <v>-0.28128724672228844</v>
      </c>
      <c r="V50" s="10"/>
      <c r="W50" s="11">
        <f t="shared" si="25"/>
        <v>28094.631866441749</v>
      </c>
      <c r="X50" s="11">
        <f t="shared" si="26"/>
        <v>-4.6670109723727565E-2</v>
      </c>
      <c r="Z50" s="35">
        <f t="shared" si="9"/>
        <v>-250154.90075410425</v>
      </c>
      <c r="AA50" s="44">
        <f t="shared" si="13"/>
        <v>-0.29815840375936142</v>
      </c>
      <c r="AB50" s="43">
        <f t="shared" si="10"/>
        <v>-5.6584543062852689E-2</v>
      </c>
      <c r="AC50" s="9"/>
      <c r="AD50" s="17">
        <f t="shared" si="14"/>
        <v>-5.6584543062852689E-2</v>
      </c>
      <c r="AE50" s="102">
        <f t="shared" si="15"/>
        <v>1.6871157037072981E-2</v>
      </c>
      <c r="AF50" s="14">
        <f t="shared" si="11"/>
        <v>4.4112877067791115E-2</v>
      </c>
      <c r="AG50" s="14">
        <f t="shared" si="27"/>
        <v>2.2532299151917234E-3</v>
      </c>
    </row>
    <row r="51" spans="1:33" x14ac:dyDescent="0.2">
      <c r="A51" s="16">
        <v>1994</v>
      </c>
      <c r="B51" s="16">
        <v>92500</v>
      </c>
      <c r="C51" s="16">
        <v>0.04</v>
      </c>
      <c r="D51" s="16">
        <v>2.5000000000000001E-2</v>
      </c>
      <c r="E51" s="16">
        <v>43270</v>
      </c>
      <c r="F51" s="16">
        <v>32150</v>
      </c>
      <c r="G51" s="16">
        <v>43270</v>
      </c>
      <c r="H51" s="16">
        <v>30790</v>
      </c>
      <c r="I51" s="118">
        <f>Inputs_refs!$B$1-'cpi_2.5'!A51</f>
        <v>27.5</v>
      </c>
      <c r="J51" s="9">
        <f t="shared" si="17"/>
        <v>-0.25699098682690086</v>
      </c>
      <c r="K51" s="10">
        <f t="shared" si="18"/>
        <v>0.7430090131730992</v>
      </c>
      <c r="L51" s="11">
        <f t="shared" si="19"/>
        <v>-11120</v>
      </c>
      <c r="N51" s="9">
        <f t="shared" si="20"/>
        <v>0.28842153917263691</v>
      </c>
      <c r="O51" s="12">
        <f t="shared" si="21"/>
        <v>0.71157846082736309</v>
      </c>
      <c r="P51" s="11">
        <f t="shared" si="22"/>
        <v>-12480</v>
      </c>
      <c r="R51" s="35">
        <f t="shared" si="23"/>
        <v>-236000</v>
      </c>
      <c r="S51" s="38">
        <f t="shared" si="24"/>
        <v>-0.27270626299976891</v>
      </c>
      <c r="V51" s="10"/>
      <c r="W51" s="11">
        <f t="shared" si="25"/>
        <v>29297.515877590082</v>
      </c>
      <c r="X51" s="11">
        <f t="shared" si="26"/>
        <v>-4.8473014693404294E-2</v>
      </c>
      <c r="Z51" s="35">
        <f t="shared" si="9"/>
        <v>-251343.23902836372</v>
      </c>
      <c r="AA51" s="44">
        <f t="shared" si="13"/>
        <v>-0.2904359129054353</v>
      </c>
      <c r="AB51" s="43">
        <f t="shared" si="10"/>
        <v>-6.1044964199861607E-2</v>
      </c>
      <c r="AC51" s="9"/>
      <c r="AD51" s="17">
        <f t="shared" si="14"/>
        <v>-6.1044964199861607E-2</v>
      </c>
      <c r="AE51" s="102">
        <f t="shared" si="15"/>
        <v>1.7729649905666389E-2</v>
      </c>
      <c r="AF51" s="14">
        <f t="shared" si="11"/>
        <v>4.2301710730948676E-2</v>
      </c>
      <c r="AG51" s="14">
        <f t="shared" si="27"/>
        <v>2.1587908892760632E-3</v>
      </c>
    </row>
    <row r="52" spans="1:33" x14ac:dyDescent="0.2">
      <c r="A52" s="16">
        <v>1994</v>
      </c>
      <c r="B52" s="16">
        <v>97500</v>
      </c>
      <c r="C52" s="16">
        <v>0.04</v>
      </c>
      <c r="D52" s="16">
        <v>2.5000000000000001E-2</v>
      </c>
      <c r="E52" s="16">
        <v>44580</v>
      </c>
      <c r="F52" s="16">
        <v>33460</v>
      </c>
      <c r="G52" s="16">
        <v>44580</v>
      </c>
      <c r="H52" s="16">
        <v>32100</v>
      </c>
      <c r="I52" s="118">
        <f>Inputs_refs!$B$1-'cpi_2.5'!A52</f>
        <v>27.5</v>
      </c>
      <c r="J52" s="9">
        <f t="shared" si="17"/>
        <v>-0.24943921040825481</v>
      </c>
      <c r="K52" s="10">
        <f t="shared" si="18"/>
        <v>0.75056078959174521</v>
      </c>
      <c r="L52" s="11">
        <f t="shared" si="19"/>
        <v>-11120</v>
      </c>
      <c r="N52" s="9">
        <f t="shared" si="20"/>
        <v>0.27994616419919244</v>
      </c>
      <c r="O52" s="12">
        <f t="shared" si="21"/>
        <v>0.72005383580080751</v>
      </c>
      <c r="P52" s="11">
        <f t="shared" si="22"/>
        <v>-12480</v>
      </c>
      <c r="R52" s="35">
        <f t="shared" si="23"/>
        <v>-236000</v>
      </c>
      <c r="S52" s="38">
        <f t="shared" si="24"/>
        <v>-0.26469268730372364</v>
      </c>
      <c r="V52" s="10"/>
      <c r="W52" s="11">
        <f t="shared" si="25"/>
        <v>30491.287131078199</v>
      </c>
      <c r="X52" s="11">
        <f t="shared" si="26"/>
        <v>-5.0115665698498464E-2</v>
      </c>
      <c r="Z52" s="35">
        <f t="shared" si="9"/>
        <v>-252522.5747399393</v>
      </c>
      <c r="AA52" s="44">
        <f t="shared" si="13"/>
        <v>-0.28322406318970311</v>
      </c>
      <c r="AB52" s="43">
        <f t="shared" si="10"/>
        <v>-6.5430089792784252E-2</v>
      </c>
      <c r="AC52" s="9"/>
      <c r="AD52" s="17">
        <f t="shared" si="14"/>
        <v>-6.5430089792784252E-2</v>
      </c>
      <c r="AE52" s="102">
        <f t="shared" si="15"/>
        <v>1.8531375885979473E-2</v>
      </c>
      <c r="AF52" s="14">
        <f t="shared" si="11"/>
        <v>4.0645546921697549E-2</v>
      </c>
      <c r="AG52" s="14">
        <f t="shared" si="27"/>
        <v>2.0725824997449571E-3</v>
      </c>
    </row>
    <row r="53" spans="1:33" x14ac:dyDescent="0.2">
      <c r="A53" s="16">
        <v>1994</v>
      </c>
      <c r="B53" s="16">
        <v>102500</v>
      </c>
      <c r="C53" s="16">
        <v>0.04</v>
      </c>
      <c r="D53" s="16">
        <v>2.5000000000000001E-2</v>
      </c>
      <c r="E53" s="16">
        <v>45900</v>
      </c>
      <c r="F53" s="16">
        <v>34780</v>
      </c>
      <c r="G53" s="16">
        <v>45900</v>
      </c>
      <c r="H53" s="16">
        <v>33420</v>
      </c>
      <c r="I53" s="118">
        <f>Inputs_refs!$B$1-'cpi_2.5'!A53</f>
        <v>27.5</v>
      </c>
      <c r="J53" s="9">
        <f t="shared" si="17"/>
        <v>-0.24226579520697167</v>
      </c>
      <c r="K53" s="10">
        <f t="shared" si="18"/>
        <v>0.75773420479302833</v>
      </c>
      <c r="L53" s="11">
        <f t="shared" si="19"/>
        <v>-11120</v>
      </c>
      <c r="N53" s="9">
        <f t="shared" si="20"/>
        <v>0.27189542483660128</v>
      </c>
      <c r="O53" s="12">
        <f t="shared" si="21"/>
        <v>0.72810457516339866</v>
      </c>
      <c r="P53" s="11">
        <f t="shared" si="22"/>
        <v>-12480</v>
      </c>
      <c r="R53" s="35">
        <f t="shared" si="23"/>
        <v>-236000</v>
      </c>
      <c r="S53" s="38">
        <f t="shared" si="24"/>
        <v>-0.2570806100217865</v>
      </c>
      <c r="V53" s="10"/>
      <c r="W53" s="11">
        <f t="shared" si="25"/>
        <v>31694.171142226533</v>
      </c>
      <c r="X53" s="11">
        <f t="shared" si="26"/>
        <v>-5.1640600172754861E-2</v>
      </c>
      <c r="Z53" s="35">
        <f t="shared" si="9"/>
        <v>-253710.91301419877</v>
      </c>
      <c r="AA53" s="44">
        <f t="shared" si="13"/>
        <v>-0.27637354358845184</v>
      </c>
      <c r="AB53" s="43">
        <f t="shared" si="10"/>
        <v>-6.9807454491354851E-2</v>
      </c>
      <c r="AC53" s="9"/>
      <c r="AD53" s="17">
        <f t="shared" si="14"/>
        <v>-6.9807454491354851E-2</v>
      </c>
      <c r="AE53" s="102">
        <f t="shared" si="15"/>
        <v>1.9292933566665338E-2</v>
      </c>
      <c r="AF53" s="14">
        <f t="shared" si="11"/>
        <v>3.9102932719953999E-2</v>
      </c>
      <c r="AG53" s="14">
        <f t="shared" si="27"/>
        <v>1.9924117951888309E-3</v>
      </c>
    </row>
    <row r="54" spans="1:33" x14ac:dyDescent="0.2">
      <c r="A54" s="16">
        <v>1994</v>
      </c>
      <c r="B54" s="16">
        <v>107500</v>
      </c>
      <c r="C54" s="16">
        <v>0.04</v>
      </c>
      <c r="D54" s="16">
        <v>2.5000000000000001E-2</v>
      </c>
      <c r="E54" s="16">
        <v>47220</v>
      </c>
      <c r="F54" s="16">
        <v>36100</v>
      </c>
      <c r="G54" s="16">
        <v>47220</v>
      </c>
      <c r="H54" s="16">
        <v>34740</v>
      </c>
      <c r="I54" s="118">
        <f>Inputs_refs!$B$1-'cpi_2.5'!A54</f>
        <v>27.5</v>
      </c>
      <c r="J54" s="9">
        <f t="shared" si="17"/>
        <v>-0.23549343498517578</v>
      </c>
      <c r="K54" s="10">
        <f t="shared" si="18"/>
        <v>0.76450656501482428</v>
      </c>
      <c r="L54" s="11">
        <f t="shared" si="19"/>
        <v>-11120</v>
      </c>
      <c r="N54" s="9">
        <f t="shared" si="20"/>
        <v>0.26429479034307496</v>
      </c>
      <c r="O54" s="12">
        <f t="shared" si="21"/>
        <v>0.73570520965692499</v>
      </c>
      <c r="P54" s="11">
        <f t="shared" si="22"/>
        <v>-12480</v>
      </c>
      <c r="R54" s="35">
        <f t="shared" si="23"/>
        <v>-236000</v>
      </c>
      <c r="S54" s="38">
        <f t="shared" si="24"/>
        <v>-0.24989411266412537</v>
      </c>
      <c r="V54" s="10"/>
      <c r="W54" s="11">
        <f t="shared" si="25"/>
        <v>32897.055153374866</v>
      </c>
      <c r="X54" s="11">
        <f t="shared" si="26"/>
        <v>-5.304965016192096E-2</v>
      </c>
      <c r="Z54" s="35">
        <f t="shared" si="9"/>
        <v>-254899.25128845812</v>
      </c>
      <c r="AA54" s="44">
        <f t="shared" si="13"/>
        <v>-0.26990602635372524</v>
      </c>
      <c r="AB54" s="43">
        <f t="shared" si="10"/>
        <v>-7.4144004711377845E-2</v>
      </c>
      <c r="AC54" s="9"/>
      <c r="AD54" s="17">
        <f t="shared" si="14"/>
        <v>-7.4144004711377845E-2</v>
      </c>
      <c r="AE54" s="102">
        <f t="shared" si="15"/>
        <v>2.0011913689599869E-2</v>
      </c>
      <c r="AF54" s="14">
        <f t="shared" si="11"/>
        <v>3.7673130193905814E-2</v>
      </c>
      <c r="AG54" s="14">
        <f t="shared" si="27"/>
        <v>1.9182130994415125E-3</v>
      </c>
    </row>
    <row r="55" spans="1:33" x14ac:dyDescent="0.2">
      <c r="A55" s="16">
        <v>1994</v>
      </c>
      <c r="B55" s="16">
        <v>112500</v>
      </c>
      <c r="C55" s="16">
        <v>0.04</v>
      </c>
      <c r="D55" s="16">
        <v>2.5000000000000001E-2</v>
      </c>
      <c r="E55" s="16">
        <v>48530</v>
      </c>
      <c r="F55" s="16">
        <v>37410</v>
      </c>
      <c r="G55" s="16">
        <v>48530</v>
      </c>
      <c r="H55" s="16">
        <v>36050</v>
      </c>
      <c r="I55" s="118">
        <f>Inputs_refs!$B$1-'cpi_2.5'!A55</f>
        <v>27.5</v>
      </c>
      <c r="J55" s="9">
        <f t="shared" si="17"/>
        <v>-0.22913661652586029</v>
      </c>
      <c r="K55" s="10">
        <f t="shared" si="18"/>
        <v>0.77086338347413974</v>
      </c>
      <c r="L55" s="11">
        <f t="shared" si="19"/>
        <v>-11120</v>
      </c>
      <c r="N55" s="9">
        <f t="shared" si="20"/>
        <v>0.25716051926643313</v>
      </c>
      <c r="O55" s="12">
        <f t="shared" si="21"/>
        <v>0.74283948073356687</v>
      </c>
      <c r="P55" s="11">
        <f t="shared" si="22"/>
        <v>-12480</v>
      </c>
      <c r="R55" s="35">
        <f t="shared" si="23"/>
        <v>-236000</v>
      </c>
      <c r="S55" s="38">
        <f t="shared" si="24"/>
        <v>-0.24314856789614672</v>
      </c>
      <c r="V55" s="10"/>
      <c r="W55" s="11">
        <f t="shared" si="25"/>
        <v>34090.826406862987</v>
      </c>
      <c r="X55" s="11">
        <f t="shared" si="26"/>
        <v>-5.4346008131401197E-2</v>
      </c>
      <c r="Z55" s="35">
        <f t="shared" si="9"/>
        <v>-256078.58700003382</v>
      </c>
      <c r="AA55" s="44">
        <f t="shared" si="13"/>
        <v>-0.26383534617765692</v>
      </c>
      <c r="AB55" s="43">
        <f t="shared" si="10"/>
        <v>-7.8407910771669351E-2</v>
      </c>
      <c r="AC55" s="9"/>
      <c r="AD55" s="17">
        <f t="shared" si="14"/>
        <v>-7.8407910771669351E-2</v>
      </c>
      <c r="AE55" s="102">
        <f t="shared" si="15"/>
        <v>2.0686778281510193E-2</v>
      </c>
      <c r="AF55" s="14">
        <f t="shared" si="11"/>
        <v>3.6353916065223202E-2</v>
      </c>
      <c r="AG55" s="14">
        <f t="shared" si="27"/>
        <v>1.8498461531127885E-3</v>
      </c>
    </row>
    <row r="56" spans="1:33" x14ac:dyDescent="0.2">
      <c r="A56" s="16">
        <v>1994</v>
      </c>
      <c r="B56" s="16">
        <v>117500</v>
      </c>
      <c r="C56" s="16">
        <v>0.04</v>
      </c>
      <c r="D56" s="16">
        <v>2.5000000000000001E-2</v>
      </c>
      <c r="E56" s="16">
        <v>49850</v>
      </c>
      <c r="F56" s="16">
        <v>38730</v>
      </c>
      <c r="G56" s="16">
        <v>49850</v>
      </c>
      <c r="H56" s="16">
        <v>37370</v>
      </c>
      <c r="I56" s="118">
        <f>Inputs_refs!$B$1-'cpi_2.5'!A56</f>
        <v>27.5</v>
      </c>
      <c r="J56" s="9">
        <f t="shared" si="17"/>
        <v>-0.22306920762286861</v>
      </c>
      <c r="K56" s="10">
        <f t="shared" si="18"/>
        <v>0.77693079237713136</v>
      </c>
      <c r="L56" s="11">
        <f t="shared" si="19"/>
        <v>-11120</v>
      </c>
      <c r="N56" s="9">
        <f t="shared" si="20"/>
        <v>0.25035105315947842</v>
      </c>
      <c r="O56" s="12">
        <f t="shared" si="21"/>
        <v>0.74964894684052152</v>
      </c>
      <c r="P56" s="11">
        <f t="shared" si="22"/>
        <v>-12480</v>
      </c>
      <c r="R56" s="35">
        <f t="shared" si="23"/>
        <v>-236000</v>
      </c>
      <c r="S56" s="38">
        <f t="shared" si="24"/>
        <v>-0.23671013039117353</v>
      </c>
      <c r="V56" s="10"/>
      <c r="W56" s="11">
        <f t="shared" si="25"/>
        <v>35293.710418011317</v>
      </c>
      <c r="X56" s="11">
        <f t="shared" si="26"/>
        <v>-5.5560331334992871E-2</v>
      </c>
      <c r="Z56" s="35">
        <f t="shared" si="9"/>
        <v>-257266.92527429317</v>
      </c>
      <c r="AA56" s="44">
        <f t="shared" si="13"/>
        <v>-0.25804104841955183</v>
      </c>
      <c r="AB56" s="43">
        <f t="shared" si="10"/>
        <v>-8.2664824682064264E-2</v>
      </c>
      <c r="AC56" s="9"/>
      <c r="AD56" s="17">
        <f t="shared" si="14"/>
        <v>-8.2664824682064264E-2</v>
      </c>
      <c r="AE56" s="102">
        <f t="shared" si="15"/>
        <v>2.1330918028378304E-2</v>
      </c>
      <c r="AF56" s="14">
        <f t="shared" si="11"/>
        <v>3.5114898011877095E-2</v>
      </c>
      <c r="AG56" s="14">
        <f t="shared" si="27"/>
        <v>1.7857162096401868E-3</v>
      </c>
    </row>
    <row r="57" spans="1:33" x14ac:dyDescent="0.2">
      <c r="A57" s="16">
        <v>1994</v>
      </c>
      <c r="B57" s="16">
        <v>122500</v>
      </c>
      <c r="C57" s="16">
        <v>0.04</v>
      </c>
      <c r="D57" s="16">
        <v>2.5000000000000001E-2</v>
      </c>
      <c r="E57" s="16">
        <v>51170</v>
      </c>
      <c r="F57" s="16">
        <v>40050</v>
      </c>
      <c r="G57" s="16">
        <v>51170</v>
      </c>
      <c r="H57" s="16">
        <v>38690</v>
      </c>
      <c r="I57" s="118">
        <f>Inputs_refs!$B$1-'cpi_2.5'!A57</f>
        <v>27.5</v>
      </c>
      <c r="J57" s="9">
        <f t="shared" si="17"/>
        <v>-0.21731483290990816</v>
      </c>
      <c r="K57" s="10">
        <f t="shared" si="18"/>
        <v>0.78268516709009184</v>
      </c>
      <c r="L57" s="11">
        <f t="shared" si="19"/>
        <v>-11120</v>
      </c>
      <c r="N57" s="9">
        <f t="shared" si="20"/>
        <v>0.24389290599960914</v>
      </c>
      <c r="O57" s="12">
        <f t="shared" si="21"/>
        <v>0.75610709400039089</v>
      </c>
      <c r="P57" s="11">
        <f t="shared" si="22"/>
        <v>-12480</v>
      </c>
      <c r="R57" s="35">
        <f t="shared" si="23"/>
        <v>-236000</v>
      </c>
      <c r="S57" s="38">
        <f t="shared" si="24"/>
        <v>-0.23060386945475864</v>
      </c>
      <c r="V57" s="10"/>
      <c r="W57" s="11">
        <f t="shared" si="25"/>
        <v>36496.594429159653</v>
      </c>
      <c r="X57" s="11">
        <f t="shared" si="26"/>
        <v>-5.6691795576126816E-2</v>
      </c>
      <c r="Z57" s="35">
        <f t="shared" si="9"/>
        <v>-258455.26354855264</v>
      </c>
      <c r="AA57" s="44">
        <f t="shared" si="13"/>
        <v>-0.25254569430188845</v>
      </c>
      <c r="AB57" s="43">
        <f t="shared" si="10"/>
        <v>-8.6882593297753677E-2</v>
      </c>
      <c r="AC57" s="9"/>
      <c r="AD57" s="17">
        <f t="shared" si="14"/>
        <v>-8.6882593297753677E-2</v>
      </c>
      <c r="AE57" s="102">
        <f t="shared" si="15"/>
        <v>2.1941824847129809E-2</v>
      </c>
      <c r="AF57" s="14">
        <f t="shared" si="11"/>
        <v>3.3957553058676655E-2</v>
      </c>
      <c r="AG57" s="14">
        <f t="shared" si="27"/>
        <v>1.7258841861473861E-3</v>
      </c>
    </row>
    <row r="58" spans="1:33" x14ac:dyDescent="0.2">
      <c r="A58" s="16">
        <v>1994</v>
      </c>
      <c r="B58" s="16">
        <v>127500</v>
      </c>
      <c r="C58" s="16">
        <v>0.04</v>
      </c>
      <c r="D58" s="16">
        <v>2.5000000000000001E-2</v>
      </c>
      <c r="E58" s="16">
        <v>52490</v>
      </c>
      <c r="F58" s="16">
        <v>41370</v>
      </c>
      <c r="G58" s="16">
        <v>52490</v>
      </c>
      <c r="H58" s="16">
        <v>40010</v>
      </c>
      <c r="I58" s="118">
        <f>Inputs_refs!$B$1-'cpi_2.5'!A58</f>
        <v>27.5</v>
      </c>
      <c r="J58" s="9">
        <f t="shared" si="17"/>
        <v>-0.21184987616688894</v>
      </c>
      <c r="K58" s="10">
        <f t="shared" si="18"/>
        <v>0.78815012383311112</v>
      </c>
      <c r="L58" s="11">
        <f t="shared" si="19"/>
        <v>-11120</v>
      </c>
      <c r="N58" s="9">
        <f t="shared" si="20"/>
        <v>0.237759573252048</v>
      </c>
      <c r="O58" s="12">
        <f t="shared" si="21"/>
        <v>0.762240426747952</v>
      </c>
      <c r="P58" s="11">
        <f t="shared" si="22"/>
        <v>-12480</v>
      </c>
      <c r="R58" s="35">
        <f t="shared" si="23"/>
        <v>-236000</v>
      </c>
      <c r="S58" s="38">
        <f t="shared" si="24"/>
        <v>-0.22480472470946847</v>
      </c>
      <c r="V58" s="10"/>
      <c r="W58" s="11">
        <f t="shared" si="25"/>
        <v>37699.478440307983</v>
      </c>
      <c r="X58" s="11">
        <f t="shared" si="26"/>
        <v>-5.7748601841839969E-2</v>
      </c>
      <c r="Z58" s="35">
        <f t="shared" si="9"/>
        <v>-259643.60182281211</v>
      </c>
      <c r="AA58" s="44">
        <f t="shared" si="13"/>
        <v>-0.24732673063708527</v>
      </c>
      <c r="AB58" s="43">
        <f t="shared" si="10"/>
        <v>-9.1061754099941772E-2</v>
      </c>
      <c r="AC58" s="9"/>
      <c r="AD58" s="17">
        <f t="shared" si="14"/>
        <v>-9.1061754099941772E-2</v>
      </c>
      <c r="AE58" s="102">
        <f t="shared" si="15"/>
        <v>2.2522005927616801E-2</v>
      </c>
      <c r="AF58" s="14">
        <f t="shared" si="11"/>
        <v>3.2874063330916123E-2</v>
      </c>
      <c r="AG58" s="14">
        <f t="shared" si="27"/>
        <v>1.6699319895392417E-3</v>
      </c>
    </row>
    <row r="59" spans="1:33" x14ac:dyDescent="0.2">
      <c r="A59" s="16">
        <v>1994</v>
      </c>
      <c r="B59" s="16">
        <v>132500</v>
      </c>
      <c r="C59" s="16">
        <v>0.04</v>
      </c>
      <c r="D59" s="16">
        <v>2.5000000000000001E-2</v>
      </c>
      <c r="E59" s="16">
        <v>53800</v>
      </c>
      <c r="F59" s="16">
        <v>42680</v>
      </c>
      <c r="G59" s="16">
        <v>53800</v>
      </c>
      <c r="H59" s="16">
        <v>41320</v>
      </c>
      <c r="I59" s="118">
        <f>Inputs_refs!$B$1-'cpi_2.5'!A59</f>
        <v>27.5</v>
      </c>
      <c r="J59" s="9">
        <f t="shared" si="17"/>
        <v>-0.2066914498141264</v>
      </c>
      <c r="K59" s="10">
        <f t="shared" si="18"/>
        <v>0.79330855018587365</v>
      </c>
      <c r="L59" s="11">
        <f t="shared" si="19"/>
        <v>-11120</v>
      </c>
      <c r="N59" s="9">
        <f t="shared" si="20"/>
        <v>0.23197026022304831</v>
      </c>
      <c r="O59" s="12">
        <f t="shared" si="21"/>
        <v>0.76802973977695166</v>
      </c>
      <c r="P59" s="11">
        <f t="shared" si="22"/>
        <v>-12480</v>
      </c>
      <c r="R59" s="35">
        <f t="shared" si="23"/>
        <v>-236000</v>
      </c>
      <c r="S59" s="38">
        <f t="shared" si="24"/>
        <v>-0.21933085501858737</v>
      </c>
      <c r="V59" s="10"/>
      <c r="W59" s="11">
        <f t="shared" si="25"/>
        <v>38893.249693796104</v>
      </c>
      <c r="X59" s="11">
        <f t="shared" si="26"/>
        <v>-5.8730646326328552E-2</v>
      </c>
      <c r="Z59" s="35">
        <f t="shared" si="9"/>
        <v>-260822.93753438757</v>
      </c>
      <c r="AA59" s="44">
        <f t="shared" si="13"/>
        <v>-0.24240049956727469</v>
      </c>
      <c r="AB59" s="43">
        <f t="shared" si="10"/>
        <v>-9.5171604802261126E-2</v>
      </c>
      <c r="AC59" s="9"/>
      <c r="AD59" s="17">
        <f t="shared" si="14"/>
        <v>-9.5171604802261126E-2</v>
      </c>
      <c r="AE59" s="102">
        <f t="shared" si="15"/>
        <v>2.3069644548687318E-2</v>
      </c>
      <c r="AF59" s="14">
        <f t="shared" si="11"/>
        <v>3.1865042174320526E-2</v>
      </c>
      <c r="AG59" s="14">
        <f t="shared" si="27"/>
        <v>1.6178789296583673E-3</v>
      </c>
    </row>
    <row r="60" spans="1:33" x14ac:dyDescent="0.2">
      <c r="A60" s="16">
        <v>1994</v>
      </c>
      <c r="B60" s="16">
        <v>137500</v>
      </c>
      <c r="C60" s="16">
        <v>0.04</v>
      </c>
      <c r="D60" s="16">
        <v>2.5000000000000001E-2</v>
      </c>
      <c r="E60" s="16">
        <v>55120</v>
      </c>
      <c r="F60" s="16">
        <v>44000</v>
      </c>
      <c r="G60" s="16">
        <v>55120</v>
      </c>
      <c r="H60" s="16">
        <v>42640</v>
      </c>
      <c r="I60" s="118">
        <f>Inputs_refs!$B$1-'cpi_2.5'!A60</f>
        <v>27.5</v>
      </c>
      <c r="J60" s="9">
        <f t="shared" si="17"/>
        <v>-0.20174165457184326</v>
      </c>
      <c r="K60" s="10">
        <f t="shared" si="18"/>
        <v>0.79825834542815677</v>
      </c>
      <c r="L60" s="11">
        <f t="shared" si="19"/>
        <v>-11120</v>
      </c>
      <c r="N60" s="9">
        <f t="shared" si="20"/>
        <v>0.22641509433962265</v>
      </c>
      <c r="O60" s="12">
        <f t="shared" si="21"/>
        <v>0.77358490566037741</v>
      </c>
      <c r="P60" s="11">
        <f t="shared" si="22"/>
        <v>-12480</v>
      </c>
      <c r="R60" s="35">
        <f t="shared" si="23"/>
        <v>-236000</v>
      </c>
      <c r="S60" s="38">
        <f t="shared" si="24"/>
        <v>-0.21407837445573294</v>
      </c>
      <c r="V60" s="10"/>
      <c r="W60" s="11">
        <f t="shared" si="25"/>
        <v>40096.133704944434</v>
      </c>
      <c r="X60" s="11">
        <f t="shared" si="26"/>
        <v>-5.9659153261153057E-2</v>
      </c>
      <c r="Z60" s="35">
        <f t="shared" si="9"/>
        <v>-262011.27580864704</v>
      </c>
      <c r="AA60" s="44">
        <f t="shared" si="13"/>
        <v>-0.23767350853469435</v>
      </c>
      <c r="AB60" s="43">
        <f t="shared" si="10"/>
        <v>-9.9275406099864516E-2</v>
      </c>
      <c r="AC60" s="9"/>
      <c r="AD60" s="17">
        <f t="shared" si="14"/>
        <v>-9.9275406099864516E-2</v>
      </c>
      <c r="AE60" s="102">
        <f t="shared" si="15"/>
        <v>2.3595134078961411E-2</v>
      </c>
      <c r="AF60" s="14">
        <f t="shared" si="11"/>
        <v>3.090909090909091E-2</v>
      </c>
      <c r="AG60" s="14">
        <f t="shared" si="27"/>
        <v>1.5686111445127882E-3</v>
      </c>
    </row>
    <row r="61" spans="1:33" x14ac:dyDescent="0.2">
      <c r="A61" s="16">
        <v>1994</v>
      </c>
      <c r="B61" s="16">
        <v>142500</v>
      </c>
      <c r="C61" s="16">
        <v>0.04</v>
      </c>
      <c r="D61" s="16">
        <v>2.5000000000000001E-2</v>
      </c>
      <c r="E61" s="16">
        <v>56440</v>
      </c>
      <c r="F61" s="16">
        <v>45320</v>
      </c>
      <c r="G61" s="16">
        <v>56440</v>
      </c>
      <c r="H61" s="16">
        <v>43960</v>
      </c>
      <c r="I61" s="118">
        <f>Inputs_refs!$B$1-'cpi_2.5'!A61</f>
        <v>27.5</v>
      </c>
      <c r="J61" s="9">
        <f t="shared" si="17"/>
        <v>-0.19702338766832034</v>
      </c>
      <c r="K61" s="10">
        <f t="shared" si="18"/>
        <v>0.80297661233167961</v>
      </c>
      <c r="L61" s="11">
        <f t="shared" si="19"/>
        <v>-11120</v>
      </c>
      <c r="N61" s="9">
        <f t="shared" si="20"/>
        <v>0.22111977321048901</v>
      </c>
      <c r="O61" s="12">
        <f t="shared" si="21"/>
        <v>0.77888022678951097</v>
      </c>
      <c r="P61" s="11">
        <f t="shared" si="22"/>
        <v>-12480</v>
      </c>
      <c r="R61" s="35">
        <f t="shared" si="23"/>
        <v>-236000</v>
      </c>
      <c r="S61" s="38">
        <f t="shared" si="24"/>
        <v>-0.20907158043940469</v>
      </c>
      <c r="V61" s="10"/>
      <c r="W61" s="11">
        <f t="shared" si="25"/>
        <v>41299.017716092771</v>
      </c>
      <c r="X61" s="11">
        <f t="shared" si="26"/>
        <v>-6.0531899087971554E-2</v>
      </c>
      <c r="Z61" s="35">
        <f t="shared" si="9"/>
        <v>-263199.61408290651</v>
      </c>
      <c r="AA61" s="44">
        <f t="shared" si="13"/>
        <v>-0.23316762409896041</v>
      </c>
      <c r="AB61" s="43">
        <f t="shared" si="10"/>
        <v>-0.10334215032070213</v>
      </c>
      <c r="AC61" s="9"/>
      <c r="AD61" s="17">
        <f t="shared" si="14"/>
        <v>-0.10334215032070213</v>
      </c>
      <c r="AE61" s="102">
        <f t="shared" si="15"/>
        <v>2.4096043659555727E-2</v>
      </c>
      <c r="AF61" s="14">
        <f t="shared" si="11"/>
        <v>3.0008826125330981E-2</v>
      </c>
      <c r="AG61" s="14">
        <f t="shared" si="27"/>
        <v>1.5222555231148016E-3</v>
      </c>
    </row>
    <row r="62" spans="1:33" x14ac:dyDescent="0.2">
      <c r="A62" s="16">
        <v>1994</v>
      </c>
      <c r="B62" s="16">
        <v>147500</v>
      </c>
      <c r="C62" s="16">
        <v>0.04</v>
      </c>
      <c r="D62" s="16">
        <v>2.5000000000000001E-2</v>
      </c>
      <c r="E62" s="16">
        <v>57760</v>
      </c>
      <c r="F62" s="16">
        <v>46630</v>
      </c>
      <c r="G62" s="16">
        <v>57760</v>
      </c>
      <c r="H62" s="16">
        <v>45270</v>
      </c>
      <c r="I62" s="118">
        <f>Inputs_refs!$B$1-'cpi_2.5'!A62</f>
        <v>27.5</v>
      </c>
      <c r="J62" s="9">
        <f t="shared" si="17"/>
        <v>-0.19269390581717452</v>
      </c>
      <c r="K62" s="10">
        <f t="shared" si="18"/>
        <v>0.80730609418282551</v>
      </c>
      <c r="L62" s="11">
        <f t="shared" si="19"/>
        <v>-11130</v>
      </c>
      <c r="N62" s="9">
        <f t="shared" si="20"/>
        <v>0.21623961218836565</v>
      </c>
      <c r="O62" s="12">
        <f t="shared" si="21"/>
        <v>0.78376038781163437</v>
      </c>
      <c r="P62" s="11">
        <f t="shared" si="22"/>
        <v>-12490</v>
      </c>
      <c r="R62" s="35">
        <f t="shared" si="23"/>
        <v>-236200</v>
      </c>
      <c r="S62" s="38">
        <f t="shared" si="24"/>
        <v>-0.20446675900277009</v>
      </c>
      <c r="V62" s="10"/>
      <c r="W62" s="11">
        <f t="shared" si="25"/>
        <v>42492.788969580884</v>
      </c>
      <c r="X62" s="11">
        <f t="shared" si="26"/>
        <v>-6.134771438964249E-2</v>
      </c>
      <c r="Z62" s="35">
        <f t="shared" si="9"/>
        <v>-264578.94979448209</v>
      </c>
      <c r="AA62" s="44">
        <f t="shared" si="13"/>
        <v>-0.22903302440658077</v>
      </c>
      <c r="AB62" s="43">
        <f t="shared" si="10"/>
        <v>-0.10726079991067357</v>
      </c>
      <c r="AC62" s="9"/>
      <c r="AD62" s="17">
        <f t="shared" si="14"/>
        <v>-0.10726079991067357</v>
      </c>
      <c r="AE62" s="102">
        <f t="shared" si="15"/>
        <v>2.4566265403810683E-2</v>
      </c>
      <c r="AF62" s="14">
        <f t="shared" si="11"/>
        <v>2.9165773107441562E-2</v>
      </c>
      <c r="AG62" s="14">
        <f t="shared" si="27"/>
        <v>1.4788828420384537E-3</v>
      </c>
    </row>
    <row r="63" spans="1:33" x14ac:dyDescent="0.2">
      <c r="A63" s="16">
        <v>1994</v>
      </c>
      <c r="B63" s="16">
        <v>200000</v>
      </c>
      <c r="C63" s="16">
        <v>0.04</v>
      </c>
      <c r="D63" s="16">
        <v>2.5000000000000001E-2</v>
      </c>
      <c r="E63" s="16">
        <v>71590</v>
      </c>
      <c r="F63" s="16">
        <v>60470</v>
      </c>
      <c r="G63" s="16">
        <v>71590</v>
      </c>
      <c r="H63" s="16">
        <v>59110</v>
      </c>
      <c r="I63" s="118">
        <f>Inputs_refs!$B$1-'cpi_2.5'!A63</f>
        <v>27.5</v>
      </c>
      <c r="J63" s="9">
        <f t="shared" si="17"/>
        <v>-0.15532895655817852</v>
      </c>
      <c r="K63" s="10">
        <f t="shared" si="18"/>
        <v>0.84467104344182153</v>
      </c>
      <c r="L63" s="11">
        <f t="shared" si="19"/>
        <v>-11120</v>
      </c>
      <c r="N63" s="9">
        <f t="shared" si="20"/>
        <v>0.17432602318759605</v>
      </c>
      <c r="O63" s="12">
        <f t="shared" si="21"/>
        <v>0.82567397681240395</v>
      </c>
      <c r="P63" s="11">
        <f t="shared" si="22"/>
        <v>-12480</v>
      </c>
      <c r="R63" s="35">
        <f t="shared" si="23"/>
        <v>-236000</v>
      </c>
      <c r="S63" s="38">
        <f t="shared" si="24"/>
        <v>-0.16482748987288728</v>
      </c>
      <c r="V63" s="10"/>
      <c r="W63" s="11">
        <f t="shared" si="25"/>
        <v>55104.845571317957</v>
      </c>
      <c r="X63" s="11">
        <f t="shared" si="26"/>
        <v>-6.7757645553747969E-2</v>
      </c>
      <c r="Z63" s="35">
        <f t="shared" si="9"/>
        <v>-276838.49654883821</v>
      </c>
      <c r="AA63" s="44">
        <f t="shared" si="13"/>
        <v>-0.19334997663698716</v>
      </c>
      <c r="AB63" s="43">
        <f t="shared" si="10"/>
        <v>-0.14751740476105976</v>
      </c>
      <c r="AC63" s="9"/>
      <c r="AD63" s="17">
        <f t="shared" si="14"/>
        <v>-0.14751740476105976</v>
      </c>
      <c r="AE63" s="102">
        <f t="shared" si="15"/>
        <v>2.852248676409988E-2</v>
      </c>
      <c r="AF63" s="14">
        <f t="shared" si="11"/>
        <v>2.2490491152637671E-2</v>
      </c>
      <c r="AG63" s="14">
        <f t="shared" si="27"/>
        <v>1.1367164203213154E-3</v>
      </c>
    </row>
    <row r="64" spans="1:33" x14ac:dyDescent="0.2">
      <c r="A64" s="16">
        <v>1989</v>
      </c>
      <c r="B64" s="16">
        <v>2500</v>
      </c>
      <c r="C64" s="16">
        <v>0.04</v>
      </c>
      <c r="D64" s="16">
        <v>2.5000000000000001E-2</v>
      </c>
      <c r="E64" s="16">
        <v>1460</v>
      </c>
      <c r="F64" s="16">
        <v>1200</v>
      </c>
      <c r="G64" s="16">
        <v>1460</v>
      </c>
      <c r="H64" s="16">
        <v>1090</v>
      </c>
      <c r="I64" s="118">
        <f>Inputs_refs!$B$1-'cpi_2.5'!A64</f>
        <v>32.5</v>
      </c>
      <c r="J64" s="9">
        <f t="shared" si="17"/>
        <v>-0.17808219178082191</v>
      </c>
      <c r="K64" s="10">
        <f t="shared" si="18"/>
        <v>0.82191780821917804</v>
      </c>
      <c r="L64" s="11">
        <f t="shared" si="19"/>
        <v>-260</v>
      </c>
      <c r="N64" s="9">
        <f t="shared" si="20"/>
        <v>0.25342465753424659</v>
      </c>
      <c r="O64" s="12">
        <f t="shared" si="21"/>
        <v>0.74657534246575341</v>
      </c>
      <c r="P64" s="11">
        <f t="shared" si="22"/>
        <v>-370</v>
      </c>
      <c r="R64" s="35">
        <f t="shared" si="23"/>
        <v>-6300</v>
      </c>
      <c r="S64" s="38">
        <f t="shared" si="24"/>
        <v>-0.21575342465753425</v>
      </c>
      <c r="V64" s="10"/>
      <c r="W64" s="11">
        <f t="shared" si="25"/>
        <v>1093.5309192257573</v>
      </c>
      <c r="X64" s="11">
        <f t="shared" si="26"/>
        <v>3.2393754364746018E-3</v>
      </c>
      <c r="Z64" s="35">
        <f t="shared" si="9"/>
        <v>-6280.3075220540122</v>
      </c>
      <c r="AA64" s="44">
        <f t="shared" si="13"/>
        <v>-0.21507902472787713</v>
      </c>
      <c r="AB64" s="43">
        <f t="shared" si="10"/>
        <v>3.1355913507157738E-3</v>
      </c>
      <c r="AC64" s="9"/>
      <c r="AD64" s="17">
        <f t="shared" si="14"/>
        <v>3.1355913507157738E-3</v>
      </c>
      <c r="AE64" s="102">
        <f t="shared" si="15"/>
        <v>-6.7439992965712126E-4</v>
      </c>
      <c r="AF64" s="14">
        <f t="shared" si="11"/>
        <v>9.166666666666666E-2</v>
      </c>
      <c r="AG64" s="14">
        <f t="shared" si="27"/>
        <v>4.7956569680006611E-3</v>
      </c>
    </row>
    <row r="65" spans="1:33" x14ac:dyDescent="0.2">
      <c r="A65" s="16">
        <v>1989</v>
      </c>
      <c r="B65" s="16">
        <v>7500</v>
      </c>
      <c r="C65" s="16">
        <v>0.04</v>
      </c>
      <c r="D65" s="16">
        <v>2.5000000000000001E-2</v>
      </c>
      <c r="E65" s="16">
        <v>4380</v>
      </c>
      <c r="F65" s="16">
        <v>3620</v>
      </c>
      <c r="G65" s="16">
        <v>4380</v>
      </c>
      <c r="H65" s="16">
        <v>3290</v>
      </c>
      <c r="I65" s="118">
        <f>Inputs_refs!$B$1-'cpi_2.5'!A65</f>
        <v>32.5</v>
      </c>
      <c r="J65" s="9">
        <f t="shared" si="17"/>
        <v>-0.17351598173515981</v>
      </c>
      <c r="K65" s="10">
        <f t="shared" si="18"/>
        <v>0.82648401826484019</v>
      </c>
      <c r="L65" s="11">
        <f t="shared" si="19"/>
        <v>-760</v>
      </c>
      <c r="N65" s="9">
        <f t="shared" si="20"/>
        <v>0.24885844748858446</v>
      </c>
      <c r="O65" s="12">
        <f t="shared" si="21"/>
        <v>0.75114155251141557</v>
      </c>
      <c r="P65" s="11">
        <f t="shared" si="22"/>
        <v>-1090</v>
      </c>
      <c r="R65" s="35">
        <f t="shared" si="23"/>
        <v>-18500</v>
      </c>
      <c r="S65" s="38">
        <f t="shared" si="24"/>
        <v>-0.21118721461187215</v>
      </c>
      <c r="V65" s="10"/>
      <c r="W65" s="11">
        <f t="shared" si="25"/>
        <v>3298.8182729977011</v>
      </c>
      <c r="X65" s="11">
        <f t="shared" si="26"/>
        <v>2.6803261391188798E-3</v>
      </c>
      <c r="Z65" s="35">
        <f t="shared" si="9"/>
        <v>-18458.927691529607</v>
      </c>
      <c r="AA65" s="44">
        <f t="shared" si="13"/>
        <v>-0.21071835264303204</v>
      </c>
      <c r="AB65" s="43">
        <f t="shared" si="10"/>
        <v>2.2250647034735586E-3</v>
      </c>
      <c r="AC65" s="9"/>
      <c r="AD65" s="17">
        <f t="shared" si="14"/>
        <v>2.2250647034735586E-3</v>
      </c>
      <c r="AE65" s="102">
        <f t="shared" si="15"/>
        <v>-4.6886196884010634E-4</v>
      </c>
      <c r="AF65" s="14">
        <f t="shared" si="11"/>
        <v>9.1160220994475141E-2</v>
      </c>
      <c r="AG65" s="14">
        <f t="shared" si="27"/>
        <v>4.7679202617045835E-3</v>
      </c>
    </row>
    <row r="66" spans="1:33" x14ac:dyDescent="0.2">
      <c r="A66" s="16">
        <v>1989</v>
      </c>
      <c r="B66" s="16">
        <v>12500</v>
      </c>
      <c r="C66" s="16">
        <v>0.04</v>
      </c>
      <c r="D66" s="16">
        <v>2.5000000000000001E-2</v>
      </c>
      <c r="E66" s="16">
        <v>7310</v>
      </c>
      <c r="F66" s="16">
        <v>6050</v>
      </c>
      <c r="G66" s="16">
        <v>7310</v>
      </c>
      <c r="H66" s="16">
        <v>5500</v>
      </c>
      <c r="I66" s="118">
        <f>Inputs_refs!$B$1-'cpi_2.5'!A66</f>
        <v>32.5</v>
      </c>
      <c r="J66" s="9">
        <f t="shared" si="17"/>
        <v>-0.17236662106703146</v>
      </c>
      <c r="K66" s="10">
        <f t="shared" si="18"/>
        <v>0.82763337893296851</v>
      </c>
      <c r="L66" s="11">
        <f t="shared" si="19"/>
        <v>-1260</v>
      </c>
      <c r="N66" s="9">
        <f t="shared" si="20"/>
        <v>0.2476060191518468</v>
      </c>
      <c r="O66" s="12">
        <f t="shared" si="21"/>
        <v>0.75239398084815323</v>
      </c>
      <c r="P66" s="11">
        <f t="shared" si="22"/>
        <v>-1810</v>
      </c>
      <c r="R66" s="35">
        <f t="shared" si="23"/>
        <v>-30700</v>
      </c>
      <c r="S66" s="38">
        <f t="shared" si="24"/>
        <v>-0.20998632010943913</v>
      </c>
      <c r="V66" s="10"/>
      <c r="W66" s="11">
        <f t="shared" si="25"/>
        <v>5513.2183844298597</v>
      </c>
      <c r="X66" s="11">
        <f t="shared" si="26"/>
        <v>2.4033426236108593E-3</v>
      </c>
      <c r="Z66" s="35">
        <f t="shared" ref="Z66:Z129" si="28">-(E66*20-F66*(1-$V$2^(20))/(1-$V$2))</f>
        <v>-30646.550423688968</v>
      </c>
      <c r="AA66" s="44">
        <f t="shared" si="13"/>
        <v>-0.20962072793220909</v>
      </c>
      <c r="AB66" s="43">
        <f t="shared" ref="AB66:AB129" si="29">(R66-Z66)/Z66</f>
        <v>1.7440650113011286E-3</v>
      </c>
      <c r="AC66" s="9"/>
      <c r="AD66" s="17">
        <f t="shared" ref="AD66:AD129" si="30">(R66-Z66)/Z66</f>
        <v>1.7440650113011286E-3</v>
      </c>
      <c r="AE66" s="102">
        <f t="shared" si="15"/>
        <v>-3.6559217723003412E-4</v>
      </c>
      <c r="AF66" s="14">
        <f t="shared" ref="AF66:AF129" si="31">(F66-H66)/F66</f>
        <v>9.0909090909090912E-2</v>
      </c>
      <c r="AG66" s="14">
        <f t="shared" si="27"/>
        <v>4.7541719682911987E-3</v>
      </c>
    </row>
    <row r="67" spans="1:33" x14ac:dyDescent="0.2">
      <c r="A67" s="16">
        <v>1989</v>
      </c>
      <c r="B67" s="16">
        <v>17500</v>
      </c>
      <c r="C67" s="16">
        <v>0.04</v>
      </c>
      <c r="D67" s="16">
        <v>2.5000000000000001E-2</v>
      </c>
      <c r="E67" s="16">
        <v>10250</v>
      </c>
      <c r="F67" s="16">
        <v>8480</v>
      </c>
      <c r="G67" s="16">
        <v>10250</v>
      </c>
      <c r="H67" s="16">
        <v>7710</v>
      </c>
      <c r="I67" s="118">
        <f>Inputs_refs!$B$1-'cpi_2.5'!A67</f>
        <v>32.5</v>
      </c>
      <c r="J67" s="9">
        <f t="shared" si="17"/>
        <v>-0.17268292682926828</v>
      </c>
      <c r="K67" s="10">
        <f t="shared" si="18"/>
        <v>0.82731707317073166</v>
      </c>
      <c r="L67" s="11">
        <f t="shared" si="19"/>
        <v>-1770</v>
      </c>
      <c r="N67" s="9">
        <f t="shared" si="20"/>
        <v>0.24780487804878049</v>
      </c>
      <c r="O67" s="12">
        <f t="shared" si="21"/>
        <v>0.75219512195121951</v>
      </c>
      <c r="P67" s="11">
        <f t="shared" si="22"/>
        <v>-2540</v>
      </c>
      <c r="R67" s="35">
        <f t="shared" si="23"/>
        <v>-43100</v>
      </c>
      <c r="S67" s="38">
        <f t="shared" si="24"/>
        <v>-0.21024390243902438</v>
      </c>
      <c r="V67" s="10"/>
      <c r="W67" s="11">
        <f t="shared" si="25"/>
        <v>7727.6184958620188</v>
      </c>
      <c r="X67" s="11">
        <f t="shared" si="26"/>
        <v>2.2851486202359003E-3</v>
      </c>
      <c r="Z67" s="35">
        <f t="shared" si="28"/>
        <v>-43034.173155848344</v>
      </c>
      <c r="AA67" s="44">
        <f t="shared" ref="AA67:AA130" si="32">(Z67)/(E67*20)</f>
        <v>-0.20992279588218704</v>
      </c>
      <c r="AB67" s="43">
        <f t="shared" si="29"/>
        <v>1.5296411973169236E-3</v>
      </c>
      <c r="AC67" s="9"/>
      <c r="AD67" s="17">
        <f t="shared" si="30"/>
        <v>1.5296411973169236E-3</v>
      </c>
      <c r="AE67" s="102">
        <f t="shared" ref="AE67:AE130" si="33">S67-AA67</f>
        <v>-3.2110655683734168E-4</v>
      </c>
      <c r="AF67" s="14">
        <f t="shared" si="31"/>
        <v>9.0801886792452824E-2</v>
      </c>
      <c r="AG67" s="14">
        <f t="shared" si="27"/>
        <v>4.7483041022271522E-3</v>
      </c>
    </row>
    <row r="68" spans="1:33" x14ac:dyDescent="0.2">
      <c r="A68" s="16">
        <v>1989</v>
      </c>
      <c r="B68" s="16">
        <v>22500</v>
      </c>
      <c r="C68" s="16">
        <v>0.04</v>
      </c>
      <c r="D68" s="16">
        <v>2.5000000000000001E-2</v>
      </c>
      <c r="E68" s="16">
        <v>13170</v>
      </c>
      <c r="F68" s="16">
        <v>10810</v>
      </c>
      <c r="G68" s="16">
        <v>13170</v>
      </c>
      <c r="H68" s="16">
        <v>9830</v>
      </c>
      <c r="I68" s="118">
        <f>Inputs_refs!$B$1-'cpi_2.5'!A68</f>
        <v>32.5</v>
      </c>
      <c r="J68" s="9">
        <f t="shared" ref="J68:J131" si="34">-(E68-F68)/E68</f>
        <v>-0.1791951404707669</v>
      </c>
      <c r="K68" s="10">
        <f t="shared" ref="K68:K131" si="35">F68/E68</f>
        <v>0.8208048595292331</v>
      </c>
      <c r="L68" s="11">
        <f t="shared" ref="L68:L131" si="36">F68-E68</f>
        <v>-2360</v>
      </c>
      <c r="N68" s="9">
        <f t="shared" ref="N68:N131" si="37">(G68-H68)/G68</f>
        <v>0.25360668185269553</v>
      </c>
      <c r="O68" s="12">
        <f t="shared" ref="O68:O131" si="38">H68/G68</f>
        <v>0.74639331814730447</v>
      </c>
      <c r="P68" s="11">
        <f t="shared" ref="P68:P131" si="39">H68-G68</f>
        <v>-3340</v>
      </c>
      <c r="R68" s="35">
        <f t="shared" ref="R68:R131" si="40">20*(L68+P68)/2</f>
        <v>-57000</v>
      </c>
      <c r="S68" s="38">
        <f t="shared" ref="S68:S131" si="41">(R68)/(E68*20)</f>
        <v>-0.21640091116173121</v>
      </c>
      <c r="V68" s="10"/>
      <c r="W68" s="11">
        <f t="shared" ref="W68:W131" si="42">F68*$V$2^(19)</f>
        <v>9850.8910306920297</v>
      </c>
      <c r="X68" s="11">
        <f t="shared" ref="X68:X131" si="43">(W68-H68)/H68</f>
        <v>2.1252320134313068E-3</v>
      </c>
      <c r="Z68" s="35">
        <f t="shared" si="28"/>
        <v>-56931.770261169877</v>
      </c>
      <c r="AA68" s="44">
        <f t="shared" si="32"/>
        <v>-0.21614187646609673</v>
      </c>
      <c r="AB68" s="43">
        <f t="shared" si="29"/>
        <v>1.1984475191465979E-3</v>
      </c>
      <c r="AC68" s="9"/>
      <c r="AD68" s="17">
        <f t="shared" si="30"/>
        <v>1.1984475191465979E-3</v>
      </c>
      <c r="AE68" s="102">
        <f t="shared" si="33"/>
        <v>-2.5903469563448578E-4</v>
      </c>
      <c r="AF68" s="14">
        <f t="shared" si="31"/>
        <v>9.0656799259944493E-2</v>
      </c>
      <c r="AG68" s="14">
        <f t="shared" ref="AG68:AG131" si="44">1-(1-AF68)^(1/20)</f>
        <v>4.740363716820073E-3</v>
      </c>
    </row>
    <row r="69" spans="1:33" x14ac:dyDescent="0.2">
      <c r="A69" s="16">
        <v>1989</v>
      </c>
      <c r="B69" s="16">
        <v>27500</v>
      </c>
      <c r="C69" s="16">
        <v>0.04</v>
      </c>
      <c r="D69" s="16">
        <v>2.5000000000000001E-2</v>
      </c>
      <c r="E69" s="16">
        <v>16110</v>
      </c>
      <c r="F69" s="16">
        <v>12630</v>
      </c>
      <c r="G69" s="16">
        <v>16110</v>
      </c>
      <c r="H69" s="16">
        <v>11510</v>
      </c>
      <c r="I69" s="118">
        <f>Inputs_refs!$B$1-'cpi_2.5'!A69</f>
        <v>32.5</v>
      </c>
      <c r="J69" s="9">
        <f t="shared" si="34"/>
        <v>-0.21601489757914338</v>
      </c>
      <c r="K69" s="10">
        <f t="shared" si="35"/>
        <v>0.78398510242085662</v>
      </c>
      <c r="L69" s="11">
        <f t="shared" si="36"/>
        <v>-3480</v>
      </c>
      <c r="N69" s="9">
        <f t="shared" si="37"/>
        <v>0.2855369335816263</v>
      </c>
      <c r="O69" s="12">
        <f t="shared" si="38"/>
        <v>0.71446306641837365</v>
      </c>
      <c r="P69" s="11">
        <f t="shared" si="39"/>
        <v>-4600</v>
      </c>
      <c r="R69" s="35">
        <f t="shared" si="40"/>
        <v>-80800</v>
      </c>
      <c r="S69" s="38">
        <f t="shared" si="41"/>
        <v>-0.25077591558038487</v>
      </c>
      <c r="V69" s="10"/>
      <c r="W69" s="11">
        <f t="shared" si="42"/>
        <v>11509.412924851096</v>
      </c>
      <c r="X69" s="11">
        <f t="shared" si="43"/>
        <v>-5.1005660200152065E-5</v>
      </c>
      <c r="Z69" s="35">
        <f t="shared" si="28"/>
        <v>-80970.236669618462</v>
      </c>
      <c r="AA69" s="44">
        <f t="shared" si="32"/>
        <v>-0.25130427271762401</v>
      </c>
      <c r="AB69" s="43">
        <f t="shared" si="29"/>
        <v>-2.102459824998112E-3</v>
      </c>
      <c r="AC69" s="9"/>
      <c r="AD69" s="17">
        <f t="shared" si="30"/>
        <v>-2.102459824998112E-3</v>
      </c>
      <c r="AE69" s="102">
        <f t="shared" si="33"/>
        <v>5.2835713723914379E-4</v>
      </c>
      <c r="AF69" s="14">
        <f t="shared" si="31"/>
        <v>8.8677751385589865E-2</v>
      </c>
      <c r="AG69" s="14">
        <f t="shared" si="44"/>
        <v>4.6321739173943444E-3</v>
      </c>
    </row>
    <row r="70" spans="1:33" x14ac:dyDescent="0.2">
      <c r="A70" s="16">
        <v>1989</v>
      </c>
      <c r="B70" s="16">
        <v>32500</v>
      </c>
      <c r="C70" s="16">
        <v>0.04</v>
      </c>
      <c r="D70" s="16">
        <v>2.5000000000000001E-2</v>
      </c>
      <c r="E70" s="16">
        <v>19030</v>
      </c>
      <c r="F70" s="16">
        <v>14040</v>
      </c>
      <c r="G70" s="16">
        <v>19030</v>
      </c>
      <c r="H70" s="16">
        <v>12850</v>
      </c>
      <c r="I70" s="118">
        <f>Inputs_refs!$B$1-'cpi_2.5'!A70</f>
        <v>32.5</v>
      </c>
      <c r="J70" s="9">
        <f t="shared" si="34"/>
        <v>-0.26221755123489227</v>
      </c>
      <c r="K70" s="10">
        <f t="shared" si="35"/>
        <v>0.73778244876510768</v>
      </c>
      <c r="L70" s="11">
        <f t="shared" si="36"/>
        <v>-4990</v>
      </c>
      <c r="N70" s="9">
        <f t="shared" si="37"/>
        <v>0.32475039411455597</v>
      </c>
      <c r="O70" s="12">
        <f t="shared" si="38"/>
        <v>0.67524960588544403</v>
      </c>
      <c r="P70" s="11">
        <f t="shared" si="39"/>
        <v>-6180</v>
      </c>
      <c r="R70" s="35">
        <f t="shared" si="40"/>
        <v>-111700</v>
      </c>
      <c r="S70" s="38">
        <f t="shared" si="41"/>
        <v>-0.29348397267472415</v>
      </c>
      <c r="V70" s="10"/>
      <c r="W70" s="11">
        <f t="shared" si="42"/>
        <v>12794.31175494136</v>
      </c>
      <c r="X70" s="11">
        <f t="shared" si="43"/>
        <v>-4.3337155687657551E-3</v>
      </c>
      <c r="Z70" s="35">
        <f t="shared" si="28"/>
        <v>-112439.59800803196</v>
      </c>
      <c r="AA70" s="44">
        <f t="shared" si="32"/>
        <v>-0.29542721494490792</v>
      </c>
      <c r="AB70" s="43">
        <f t="shared" si="29"/>
        <v>-6.57773614575823E-3</v>
      </c>
      <c r="AC70" s="9"/>
      <c r="AD70" s="17">
        <f t="shared" si="30"/>
        <v>-6.57773614575823E-3</v>
      </c>
      <c r="AE70" s="102">
        <f t="shared" si="33"/>
        <v>1.9432422701837759E-3</v>
      </c>
      <c r="AF70" s="14">
        <f t="shared" si="31"/>
        <v>8.4757834757834757E-2</v>
      </c>
      <c r="AG70" s="14">
        <f t="shared" si="44"/>
        <v>4.418538769671021E-3</v>
      </c>
    </row>
    <row r="71" spans="1:33" x14ac:dyDescent="0.2">
      <c r="A71" s="16">
        <v>1989</v>
      </c>
      <c r="B71" s="16">
        <v>37500</v>
      </c>
      <c r="C71" s="16">
        <v>0.04</v>
      </c>
      <c r="D71" s="16">
        <v>2.5000000000000001E-2</v>
      </c>
      <c r="E71" s="16">
        <v>21940</v>
      </c>
      <c r="F71" s="16">
        <v>15250</v>
      </c>
      <c r="G71" s="16">
        <v>21940</v>
      </c>
      <c r="H71" s="16">
        <v>14040</v>
      </c>
      <c r="I71" s="118">
        <f>Inputs_refs!$B$1-'cpi_2.5'!A71</f>
        <v>32.5</v>
      </c>
      <c r="J71" s="9">
        <f t="shared" si="34"/>
        <v>-0.30492251595259801</v>
      </c>
      <c r="K71" s="10">
        <f t="shared" si="35"/>
        <v>0.69507748404740199</v>
      </c>
      <c r="L71" s="11">
        <f t="shared" si="36"/>
        <v>-6690</v>
      </c>
      <c r="N71" s="9">
        <f t="shared" si="37"/>
        <v>0.36007292616226072</v>
      </c>
      <c r="O71" s="12">
        <f t="shared" si="38"/>
        <v>0.63992707383773928</v>
      </c>
      <c r="P71" s="11">
        <f t="shared" si="39"/>
        <v>-7900</v>
      </c>
      <c r="R71" s="35">
        <f t="shared" si="40"/>
        <v>-145900</v>
      </c>
      <c r="S71" s="38">
        <f t="shared" si="41"/>
        <v>-0.33249772105742936</v>
      </c>
      <c r="V71" s="10"/>
      <c r="W71" s="11">
        <f t="shared" si="42"/>
        <v>13896.955431827333</v>
      </c>
      <c r="X71" s="11">
        <f t="shared" si="43"/>
        <v>-1.0188359556457758E-2</v>
      </c>
      <c r="Z71" s="35">
        <f t="shared" si="28"/>
        <v>-147528.90809276974</v>
      </c>
      <c r="AA71" s="44">
        <f t="shared" si="32"/>
        <v>-0.33620990905371406</v>
      </c>
      <c r="AB71" s="43">
        <f t="shared" si="29"/>
        <v>-1.1041280748485167E-2</v>
      </c>
      <c r="AC71" s="9"/>
      <c r="AD71" s="17">
        <f t="shared" si="30"/>
        <v>-1.1041280748485167E-2</v>
      </c>
      <c r="AE71" s="102">
        <f t="shared" si="33"/>
        <v>3.7121879962846993E-3</v>
      </c>
      <c r="AF71" s="14">
        <f t="shared" si="31"/>
        <v>7.9344262295081971E-2</v>
      </c>
      <c r="AG71" s="14">
        <f t="shared" si="44"/>
        <v>4.1249242549206144E-3</v>
      </c>
    </row>
    <row r="72" spans="1:33" x14ac:dyDescent="0.2">
      <c r="A72" s="16">
        <v>1989</v>
      </c>
      <c r="B72" s="16">
        <v>42500</v>
      </c>
      <c r="C72" s="16">
        <v>0.04</v>
      </c>
      <c r="D72" s="16">
        <v>2.5000000000000001E-2</v>
      </c>
      <c r="E72" s="16">
        <v>24410</v>
      </c>
      <c r="F72" s="16">
        <v>16350</v>
      </c>
      <c r="G72" s="16">
        <v>24410</v>
      </c>
      <c r="H72" s="16">
        <v>15130</v>
      </c>
      <c r="I72" s="118">
        <f>Inputs_refs!$B$1-'cpi_2.5'!A72</f>
        <v>32.5</v>
      </c>
      <c r="J72" s="9">
        <f t="shared" si="34"/>
        <v>-0.33019254403932813</v>
      </c>
      <c r="K72" s="10">
        <f t="shared" si="35"/>
        <v>0.66980745596067182</v>
      </c>
      <c r="L72" s="11">
        <f t="shared" si="36"/>
        <v>-8060</v>
      </c>
      <c r="N72" s="9">
        <f t="shared" si="37"/>
        <v>0.38017206063088899</v>
      </c>
      <c r="O72" s="12">
        <f t="shared" si="38"/>
        <v>0.61982793936911107</v>
      </c>
      <c r="P72" s="11">
        <f t="shared" si="39"/>
        <v>-9280</v>
      </c>
      <c r="R72" s="35">
        <f t="shared" si="40"/>
        <v>-173400</v>
      </c>
      <c r="S72" s="38">
        <f t="shared" si="41"/>
        <v>-0.35518230233510856</v>
      </c>
      <c r="V72" s="10"/>
      <c r="W72" s="11">
        <f t="shared" si="42"/>
        <v>14899.358774450944</v>
      </c>
      <c r="X72" s="11">
        <f t="shared" si="43"/>
        <v>-1.5243967319831849E-2</v>
      </c>
      <c r="Z72" s="35">
        <f t="shared" si="28"/>
        <v>-175919.18998798588</v>
      </c>
      <c r="AA72" s="44">
        <f t="shared" si="32"/>
        <v>-0.36034246208108539</v>
      </c>
      <c r="AB72" s="43">
        <f t="shared" si="29"/>
        <v>-1.4320154544583378E-2</v>
      </c>
      <c r="AC72" s="9"/>
      <c r="AD72" s="17">
        <f t="shared" si="30"/>
        <v>-1.4320154544583378E-2</v>
      </c>
      <c r="AE72" s="102">
        <f t="shared" si="33"/>
        <v>5.1601597459768334E-3</v>
      </c>
      <c r="AF72" s="14">
        <f t="shared" si="31"/>
        <v>7.4617737003058099E-2</v>
      </c>
      <c r="AG72" s="14">
        <f t="shared" si="44"/>
        <v>3.8699109964756007E-3</v>
      </c>
    </row>
    <row r="73" spans="1:33" x14ac:dyDescent="0.2">
      <c r="A73" s="16">
        <v>1989</v>
      </c>
      <c r="B73" s="16">
        <v>47500</v>
      </c>
      <c r="C73" s="16">
        <v>0.04</v>
      </c>
      <c r="D73" s="16">
        <v>2.5000000000000001E-2</v>
      </c>
      <c r="E73" s="16">
        <v>26370</v>
      </c>
      <c r="F73" s="16">
        <v>17450</v>
      </c>
      <c r="G73" s="16">
        <v>26370</v>
      </c>
      <c r="H73" s="16">
        <v>16230</v>
      </c>
      <c r="I73" s="118">
        <f>Inputs_refs!$B$1-'cpi_2.5'!A73</f>
        <v>32.5</v>
      </c>
      <c r="J73" s="9">
        <f t="shared" si="34"/>
        <v>-0.33826317785362153</v>
      </c>
      <c r="K73" s="10">
        <f t="shared" si="35"/>
        <v>0.66173682214637841</v>
      </c>
      <c r="L73" s="11">
        <f t="shared" si="36"/>
        <v>-8920</v>
      </c>
      <c r="N73" s="9">
        <f t="shared" si="37"/>
        <v>0.38452787258248011</v>
      </c>
      <c r="O73" s="12">
        <f t="shared" si="38"/>
        <v>0.61547212741751989</v>
      </c>
      <c r="P73" s="11">
        <f t="shared" si="39"/>
        <v>-10140</v>
      </c>
      <c r="R73" s="35">
        <f t="shared" si="40"/>
        <v>-190600</v>
      </c>
      <c r="S73" s="38">
        <f t="shared" si="41"/>
        <v>-0.36139552521805079</v>
      </c>
      <c r="V73" s="10"/>
      <c r="W73" s="11">
        <f t="shared" si="42"/>
        <v>15901.762117074555</v>
      </c>
      <c r="X73" s="11">
        <f t="shared" si="43"/>
        <v>-2.0224145589984279E-2</v>
      </c>
      <c r="Z73" s="35">
        <f t="shared" si="28"/>
        <v>-194109.47188320209</v>
      </c>
      <c r="AA73" s="44">
        <f t="shared" si="32"/>
        <v>-0.36804981396132364</v>
      </c>
      <c r="AB73" s="43">
        <f t="shared" si="29"/>
        <v>-1.8079859005096763E-2</v>
      </c>
      <c r="AC73" s="9"/>
      <c r="AD73" s="17">
        <f t="shared" si="30"/>
        <v>-1.8079859005096763E-2</v>
      </c>
      <c r="AE73" s="102">
        <f t="shared" si="33"/>
        <v>6.6542887432728404E-3</v>
      </c>
      <c r="AF73" s="14">
        <f t="shared" si="31"/>
        <v>6.9914040114613177E-2</v>
      </c>
      <c r="AG73" s="14">
        <f t="shared" si="44"/>
        <v>3.617354906899739E-3</v>
      </c>
    </row>
    <row r="74" spans="1:33" x14ac:dyDescent="0.2">
      <c r="A74" s="16">
        <v>1989</v>
      </c>
      <c r="B74" s="16">
        <v>52500</v>
      </c>
      <c r="C74" s="16">
        <v>0.04</v>
      </c>
      <c r="D74" s="16">
        <v>2.5000000000000001E-2</v>
      </c>
      <c r="E74" s="16">
        <v>27940</v>
      </c>
      <c r="F74" s="16">
        <v>18550</v>
      </c>
      <c r="G74" s="16">
        <v>27940</v>
      </c>
      <c r="H74" s="16">
        <v>17330</v>
      </c>
      <c r="I74" s="118">
        <f>Inputs_refs!$B$1-'cpi_2.5'!A74</f>
        <v>32.5</v>
      </c>
      <c r="J74" s="9">
        <f t="shared" si="34"/>
        <v>-0.3360773085182534</v>
      </c>
      <c r="K74" s="10">
        <f t="shared" si="35"/>
        <v>0.66392269148174665</v>
      </c>
      <c r="L74" s="11">
        <f t="shared" si="36"/>
        <v>-9390</v>
      </c>
      <c r="N74" s="9">
        <f t="shared" si="37"/>
        <v>0.37974230493915534</v>
      </c>
      <c r="O74" s="12">
        <f t="shared" si="38"/>
        <v>0.62025769506084472</v>
      </c>
      <c r="P74" s="11">
        <f t="shared" si="39"/>
        <v>-10610</v>
      </c>
      <c r="R74" s="35">
        <f t="shared" si="40"/>
        <v>-200000</v>
      </c>
      <c r="S74" s="38">
        <f t="shared" si="41"/>
        <v>-0.35790980672870437</v>
      </c>
      <c r="V74" s="10"/>
      <c r="W74" s="11">
        <f t="shared" si="42"/>
        <v>16904.165459698164</v>
      </c>
      <c r="X74" s="11">
        <f t="shared" si="43"/>
        <v>-2.4572102729476956E-2</v>
      </c>
      <c r="Z74" s="35">
        <f t="shared" si="28"/>
        <v>-204499.75377841824</v>
      </c>
      <c r="AA74" s="44">
        <f t="shared" si="32"/>
        <v>-0.36596233675450651</v>
      </c>
      <c r="AB74" s="43">
        <f t="shared" si="29"/>
        <v>-2.2003712450890559E-2</v>
      </c>
      <c r="AC74" s="9"/>
      <c r="AD74" s="17">
        <f t="shared" si="30"/>
        <v>-2.2003712450890559E-2</v>
      </c>
      <c r="AE74" s="102">
        <f t="shared" si="33"/>
        <v>8.0525300258021404E-3</v>
      </c>
      <c r="AF74" s="14">
        <f t="shared" si="31"/>
        <v>6.576819407008086E-2</v>
      </c>
      <c r="AG74" s="14">
        <f t="shared" si="44"/>
        <v>3.3957556025784319E-3</v>
      </c>
    </row>
    <row r="75" spans="1:33" x14ac:dyDescent="0.2">
      <c r="A75" s="16">
        <v>1989</v>
      </c>
      <c r="B75" s="16">
        <v>57500</v>
      </c>
      <c r="C75" s="16">
        <v>0.04</v>
      </c>
      <c r="D75" s="16">
        <v>2.5000000000000001E-2</v>
      </c>
      <c r="E75" s="16">
        <v>29230</v>
      </c>
      <c r="F75" s="16">
        <v>19650</v>
      </c>
      <c r="G75" s="16">
        <v>29230</v>
      </c>
      <c r="H75" s="16">
        <v>18430</v>
      </c>
      <c r="I75" s="118">
        <f>Inputs_refs!$B$1-'cpi_2.5'!A75</f>
        <v>32.5</v>
      </c>
      <c r="J75" s="9">
        <f t="shared" si="34"/>
        <v>-0.32774546698597329</v>
      </c>
      <c r="K75" s="10">
        <f t="shared" si="35"/>
        <v>0.67225453301402671</v>
      </c>
      <c r="L75" s="11">
        <f t="shared" si="36"/>
        <v>-9580</v>
      </c>
      <c r="N75" s="9">
        <f t="shared" si="37"/>
        <v>0.369483407458091</v>
      </c>
      <c r="O75" s="12">
        <f t="shared" si="38"/>
        <v>0.63051659254190895</v>
      </c>
      <c r="P75" s="11">
        <f t="shared" si="39"/>
        <v>-10800</v>
      </c>
      <c r="R75" s="35">
        <f t="shared" si="40"/>
        <v>-203800</v>
      </c>
      <c r="S75" s="38">
        <f t="shared" si="41"/>
        <v>-0.34861443722203217</v>
      </c>
      <c r="V75" s="10"/>
      <c r="W75" s="11">
        <f t="shared" si="42"/>
        <v>17906.568802321777</v>
      </c>
      <c r="X75" s="11">
        <f t="shared" si="43"/>
        <v>-2.8401041653728858E-2</v>
      </c>
      <c r="Z75" s="35">
        <f t="shared" si="28"/>
        <v>-209290.03567363444</v>
      </c>
      <c r="AA75" s="44">
        <f t="shared" si="32"/>
        <v>-0.35800553485055497</v>
      </c>
      <c r="AB75" s="43">
        <f t="shared" si="29"/>
        <v>-2.6231710726045111E-2</v>
      </c>
      <c r="AC75" s="9"/>
      <c r="AD75" s="17">
        <f t="shared" si="30"/>
        <v>-2.6231710726045111E-2</v>
      </c>
      <c r="AE75" s="102">
        <f t="shared" si="33"/>
        <v>9.3910976285228043E-3</v>
      </c>
      <c r="AF75" s="14">
        <f t="shared" si="31"/>
        <v>6.2086513994910941E-2</v>
      </c>
      <c r="AG75" s="14">
        <f t="shared" si="44"/>
        <v>3.1997481910720493E-3</v>
      </c>
    </row>
    <row r="76" spans="1:33" x14ac:dyDescent="0.2">
      <c r="A76" s="16">
        <v>1989</v>
      </c>
      <c r="B76" s="16">
        <v>62500</v>
      </c>
      <c r="C76" s="16">
        <v>0.04</v>
      </c>
      <c r="D76" s="16">
        <v>2.5000000000000001E-2</v>
      </c>
      <c r="E76" s="16">
        <v>30310</v>
      </c>
      <c r="F76" s="16">
        <v>20730</v>
      </c>
      <c r="G76" s="16">
        <v>30310</v>
      </c>
      <c r="H76" s="16">
        <v>19510</v>
      </c>
      <c r="I76" s="118">
        <f>Inputs_refs!$B$1-'cpi_2.5'!A76</f>
        <v>32.5</v>
      </c>
      <c r="J76" s="9">
        <f t="shared" si="34"/>
        <v>-0.3160673045199604</v>
      </c>
      <c r="K76" s="10">
        <f t="shared" si="35"/>
        <v>0.68393269548003954</v>
      </c>
      <c r="L76" s="11">
        <f t="shared" si="36"/>
        <v>-9580</v>
      </c>
      <c r="N76" s="9">
        <f t="shared" si="37"/>
        <v>0.35631804684922469</v>
      </c>
      <c r="O76" s="12">
        <f t="shared" si="38"/>
        <v>0.64368195315077537</v>
      </c>
      <c r="P76" s="11">
        <f t="shared" si="39"/>
        <v>-10800</v>
      </c>
      <c r="R76" s="35">
        <f t="shared" si="40"/>
        <v>-203800</v>
      </c>
      <c r="S76" s="38">
        <f t="shared" si="41"/>
        <v>-0.33619267568459255</v>
      </c>
      <c r="V76" s="10"/>
      <c r="W76" s="11">
        <f t="shared" si="42"/>
        <v>18890.746629624959</v>
      </c>
      <c r="X76" s="11">
        <f t="shared" si="43"/>
        <v>-3.174030601614769E-2</v>
      </c>
      <c r="Z76" s="35">
        <f t="shared" si="28"/>
        <v>-210262.31244348304</v>
      </c>
      <c r="AA76" s="44">
        <f t="shared" si="32"/>
        <v>-0.34685303933270051</v>
      </c>
      <c r="AB76" s="43">
        <f t="shared" si="29"/>
        <v>-3.073452569023781E-2</v>
      </c>
      <c r="AC76" s="9"/>
      <c r="AD76" s="17">
        <f t="shared" si="30"/>
        <v>-3.073452569023781E-2</v>
      </c>
      <c r="AE76" s="102">
        <f t="shared" si="33"/>
        <v>1.0660363648107962E-2</v>
      </c>
      <c r="AF76" s="14">
        <f t="shared" si="31"/>
        <v>5.8851905451037141E-2</v>
      </c>
      <c r="AG76" s="14">
        <f t="shared" si="44"/>
        <v>3.0281444843685001E-3</v>
      </c>
    </row>
    <row r="77" spans="1:33" x14ac:dyDescent="0.2">
      <c r="A77" s="16">
        <v>1989</v>
      </c>
      <c r="B77" s="16">
        <v>67500</v>
      </c>
      <c r="C77" s="16">
        <v>0.04</v>
      </c>
      <c r="D77" s="16">
        <v>2.5000000000000001E-2</v>
      </c>
      <c r="E77" s="16">
        <v>31380</v>
      </c>
      <c r="F77" s="16">
        <v>21790</v>
      </c>
      <c r="G77" s="16">
        <v>31380</v>
      </c>
      <c r="H77" s="16">
        <v>20570</v>
      </c>
      <c r="I77" s="118">
        <f>Inputs_refs!$B$1-'cpi_2.5'!A77</f>
        <v>32.5</v>
      </c>
      <c r="J77" s="9">
        <f t="shared" si="34"/>
        <v>-0.30560866794136393</v>
      </c>
      <c r="K77" s="10">
        <f t="shared" si="35"/>
        <v>0.69439133205863612</v>
      </c>
      <c r="L77" s="11">
        <f t="shared" si="36"/>
        <v>-9590</v>
      </c>
      <c r="N77" s="9">
        <f t="shared" si="37"/>
        <v>0.34448693435309113</v>
      </c>
      <c r="O77" s="12">
        <f t="shared" si="38"/>
        <v>0.65551306564690881</v>
      </c>
      <c r="P77" s="11">
        <f t="shared" si="39"/>
        <v>-10810</v>
      </c>
      <c r="R77" s="35">
        <f t="shared" si="40"/>
        <v>-204000</v>
      </c>
      <c r="S77" s="38">
        <f t="shared" si="41"/>
        <v>-0.32504780114722753</v>
      </c>
      <c r="V77" s="10"/>
      <c r="W77" s="11">
        <f t="shared" si="42"/>
        <v>19856.698941607709</v>
      </c>
      <c r="X77" s="11">
        <f t="shared" si="43"/>
        <v>-3.4676765113869294E-2</v>
      </c>
      <c r="Z77" s="35">
        <f t="shared" si="28"/>
        <v>-211416.58408796409</v>
      </c>
      <c r="AA77" s="44">
        <f t="shared" si="32"/>
        <v>-0.33686517541103267</v>
      </c>
      <c r="AB77" s="43">
        <f t="shared" si="29"/>
        <v>-3.5080427204699664E-2</v>
      </c>
      <c r="AC77" s="9"/>
      <c r="AD77" s="17">
        <f t="shared" si="30"/>
        <v>-3.5080427204699664E-2</v>
      </c>
      <c r="AE77" s="102">
        <f t="shared" si="33"/>
        <v>1.1817374263805136E-2</v>
      </c>
      <c r="AF77" s="14">
        <f t="shared" si="31"/>
        <v>5.5988985773290499E-2</v>
      </c>
      <c r="AG77" s="14">
        <f t="shared" si="44"/>
        <v>2.8767265341429482E-3</v>
      </c>
    </row>
    <row r="78" spans="1:33" x14ac:dyDescent="0.2">
      <c r="A78" s="16">
        <v>1989</v>
      </c>
      <c r="B78" s="16">
        <v>72500</v>
      </c>
      <c r="C78" s="16">
        <v>0.04</v>
      </c>
      <c r="D78" s="16">
        <v>2.5000000000000001E-2</v>
      </c>
      <c r="E78" s="16">
        <v>32450</v>
      </c>
      <c r="F78" s="16">
        <v>22860</v>
      </c>
      <c r="G78" s="16">
        <v>32450</v>
      </c>
      <c r="H78" s="16">
        <v>21640</v>
      </c>
      <c r="I78" s="118">
        <f>Inputs_refs!$B$1-'cpi_2.5'!A78</f>
        <v>32.5</v>
      </c>
      <c r="J78" s="9">
        <f t="shared" si="34"/>
        <v>-0.29553158705701077</v>
      </c>
      <c r="K78" s="10">
        <f t="shared" si="35"/>
        <v>0.70446841294298923</v>
      </c>
      <c r="L78" s="11">
        <f t="shared" si="36"/>
        <v>-9590</v>
      </c>
      <c r="N78" s="9">
        <f t="shared" si="37"/>
        <v>0.33312788906009244</v>
      </c>
      <c r="O78" s="12">
        <f t="shared" si="38"/>
        <v>0.6668721109399075</v>
      </c>
      <c r="P78" s="11">
        <f t="shared" si="39"/>
        <v>-10810</v>
      </c>
      <c r="R78" s="35">
        <f t="shared" si="40"/>
        <v>-204000</v>
      </c>
      <c r="S78" s="38">
        <f t="shared" si="41"/>
        <v>-0.31432973805855163</v>
      </c>
      <c r="V78" s="10"/>
      <c r="W78" s="11">
        <f t="shared" si="42"/>
        <v>20831.764011250678</v>
      </c>
      <c r="X78" s="11">
        <f t="shared" si="43"/>
        <v>-3.7349167687122098E-2</v>
      </c>
      <c r="Z78" s="35">
        <f t="shared" si="28"/>
        <v>-212379.85829512891</v>
      </c>
      <c r="AA78" s="44">
        <f t="shared" si="32"/>
        <v>-0.32724169228833422</v>
      </c>
      <c r="AB78" s="43">
        <f t="shared" si="29"/>
        <v>-3.9456935146288834E-2</v>
      </c>
      <c r="AC78" s="9"/>
      <c r="AD78" s="17">
        <f t="shared" si="30"/>
        <v>-3.9456935146288834E-2</v>
      </c>
      <c r="AE78" s="102">
        <f t="shared" si="33"/>
        <v>1.2911954229782585E-2</v>
      </c>
      <c r="AF78" s="14">
        <f t="shared" si="31"/>
        <v>5.3368328958880142E-2</v>
      </c>
      <c r="AG78" s="14">
        <f t="shared" si="44"/>
        <v>2.7385036584708367E-3</v>
      </c>
    </row>
    <row r="79" spans="1:33" x14ac:dyDescent="0.2">
      <c r="A79" s="16">
        <v>1989</v>
      </c>
      <c r="B79" s="16">
        <v>77500</v>
      </c>
      <c r="C79" s="16">
        <v>0.04</v>
      </c>
      <c r="D79" s="16">
        <v>2.5000000000000001E-2</v>
      </c>
      <c r="E79" s="16">
        <v>33520</v>
      </c>
      <c r="F79" s="16">
        <v>23930</v>
      </c>
      <c r="G79" s="16">
        <v>33520</v>
      </c>
      <c r="H79" s="16">
        <v>22710</v>
      </c>
      <c r="I79" s="118">
        <f>Inputs_refs!$B$1-'cpi_2.5'!A79</f>
        <v>32.5</v>
      </c>
      <c r="J79" s="9">
        <f t="shared" si="34"/>
        <v>-0.28609785202863963</v>
      </c>
      <c r="K79" s="10">
        <f t="shared" si="35"/>
        <v>0.71390214797136042</v>
      </c>
      <c r="L79" s="11">
        <f t="shared" si="36"/>
        <v>-9590</v>
      </c>
      <c r="N79" s="9">
        <f t="shared" si="37"/>
        <v>0.32249403341288785</v>
      </c>
      <c r="O79" s="12">
        <f t="shared" si="38"/>
        <v>0.67750596658711215</v>
      </c>
      <c r="P79" s="11">
        <f t="shared" si="39"/>
        <v>-10810</v>
      </c>
      <c r="R79" s="35">
        <f t="shared" si="40"/>
        <v>-204000</v>
      </c>
      <c r="S79" s="38">
        <f t="shared" si="41"/>
        <v>-0.30429594272076371</v>
      </c>
      <c r="V79" s="10"/>
      <c r="W79" s="11">
        <f t="shared" si="42"/>
        <v>21806.829080893644</v>
      </c>
      <c r="X79" s="11">
        <f t="shared" si="43"/>
        <v>-3.9769745447219569E-2</v>
      </c>
      <c r="Z79" s="35">
        <f t="shared" si="28"/>
        <v>-213343.13250229374</v>
      </c>
      <c r="AA79" s="44">
        <f t="shared" si="32"/>
        <v>-0.31823259621463862</v>
      </c>
      <c r="AB79" s="43">
        <f t="shared" si="29"/>
        <v>-4.3793921991809537E-2</v>
      </c>
      <c r="AC79" s="9"/>
      <c r="AD79" s="17">
        <f t="shared" si="30"/>
        <v>-4.3793921991809537E-2</v>
      </c>
      <c r="AE79" s="102">
        <f t="shared" si="33"/>
        <v>1.3936653493874906E-2</v>
      </c>
      <c r="AF79" s="14">
        <f t="shared" si="31"/>
        <v>5.0982030923526954E-2</v>
      </c>
      <c r="AG79" s="14">
        <f t="shared" si="44"/>
        <v>2.612957558165041E-3</v>
      </c>
    </row>
    <row r="80" spans="1:33" x14ac:dyDescent="0.2">
      <c r="A80" s="16">
        <v>1989</v>
      </c>
      <c r="B80" s="16">
        <v>82500</v>
      </c>
      <c r="C80" s="16">
        <v>0.04</v>
      </c>
      <c r="D80" s="16">
        <v>2.5000000000000001E-2</v>
      </c>
      <c r="E80" s="16">
        <v>34580</v>
      </c>
      <c r="F80" s="16">
        <v>25000</v>
      </c>
      <c r="G80" s="16">
        <v>34580</v>
      </c>
      <c r="H80" s="16">
        <v>23780</v>
      </c>
      <c r="I80" s="118">
        <f>Inputs_refs!$B$1-'cpi_2.5'!A80</f>
        <v>32.5</v>
      </c>
      <c r="J80" s="9">
        <f t="shared" si="34"/>
        <v>-0.27703875072296125</v>
      </c>
      <c r="K80" s="10">
        <f t="shared" si="35"/>
        <v>0.72296124927703875</v>
      </c>
      <c r="L80" s="11">
        <f t="shared" si="36"/>
        <v>-9580</v>
      </c>
      <c r="N80" s="9">
        <f t="shared" si="37"/>
        <v>0.31231925968768076</v>
      </c>
      <c r="O80" s="12">
        <f t="shared" si="38"/>
        <v>0.68768074031231929</v>
      </c>
      <c r="P80" s="11">
        <f t="shared" si="39"/>
        <v>-10800</v>
      </c>
      <c r="R80" s="35">
        <f t="shared" si="40"/>
        <v>-203800</v>
      </c>
      <c r="S80" s="38">
        <f t="shared" si="41"/>
        <v>-0.29467900520532098</v>
      </c>
      <c r="V80" s="10"/>
      <c r="W80" s="11">
        <f t="shared" si="42"/>
        <v>22781.894150536609</v>
      </c>
      <c r="X80" s="11">
        <f t="shared" si="43"/>
        <v>-4.1972491567005499E-2</v>
      </c>
      <c r="Z80" s="35">
        <f t="shared" si="28"/>
        <v>-214106.40670945856</v>
      </c>
      <c r="AA80" s="44">
        <f t="shared" si="32"/>
        <v>-0.30958127054577583</v>
      </c>
      <c r="AB80" s="43">
        <f t="shared" si="29"/>
        <v>-4.8136844048035941E-2</v>
      </c>
      <c r="AC80" s="9"/>
      <c r="AD80" s="17">
        <f t="shared" si="30"/>
        <v>-4.8136844048035941E-2</v>
      </c>
      <c r="AE80" s="102">
        <f t="shared" si="33"/>
        <v>1.4902265340454857E-2</v>
      </c>
      <c r="AF80" s="14">
        <f t="shared" si="31"/>
        <v>4.8800000000000003E-2</v>
      </c>
      <c r="AG80" s="14">
        <f t="shared" si="44"/>
        <v>2.4984204197536775E-3</v>
      </c>
    </row>
    <row r="81" spans="1:33" x14ac:dyDescent="0.2">
      <c r="A81" s="16">
        <v>1989</v>
      </c>
      <c r="B81" s="16">
        <v>87500</v>
      </c>
      <c r="C81" s="16">
        <v>0.04</v>
      </c>
      <c r="D81" s="16">
        <v>2.5000000000000001E-2</v>
      </c>
      <c r="E81" s="16">
        <v>35650</v>
      </c>
      <c r="F81" s="16">
        <v>26070</v>
      </c>
      <c r="G81" s="16">
        <v>35650</v>
      </c>
      <c r="H81" s="16">
        <v>24850</v>
      </c>
      <c r="I81" s="118">
        <f>Inputs_refs!$B$1-'cpi_2.5'!A81</f>
        <v>32.5</v>
      </c>
      <c r="J81" s="9">
        <f t="shared" si="34"/>
        <v>-0.26872370266479662</v>
      </c>
      <c r="K81" s="10">
        <f t="shared" si="35"/>
        <v>0.73127629733520338</v>
      </c>
      <c r="L81" s="11">
        <f t="shared" si="36"/>
        <v>-9580</v>
      </c>
      <c r="N81" s="9">
        <f t="shared" si="37"/>
        <v>0.30294530154277699</v>
      </c>
      <c r="O81" s="12">
        <f t="shared" si="38"/>
        <v>0.69705469845722301</v>
      </c>
      <c r="P81" s="11">
        <f t="shared" si="39"/>
        <v>-10800</v>
      </c>
      <c r="R81" s="35">
        <f t="shared" si="40"/>
        <v>-203800</v>
      </c>
      <c r="S81" s="38">
        <f t="shared" si="41"/>
        <v>-0.2858345021037868</v>
      </c>
      <c r="V81" s="10"/>
      <c r="W81" s="11">
        <f t="shared" si="42"/>
        <v>23756.959220179579</v>
      </c>
      <c r="X81" s="11">
        <f t="shared" si="43"/>
        <v>-4.3985544459574304E-2</v>
      </c>
      <c r="Z81" s="35">
        <f t="shared" si="28"/>
        <v>-215069.68091662333</v>
      </c>
      <c r="AA81" s="44">
        <f t="shared" si="32"/>
        <v>-0.30164050619442262</v>
      </c>
      <c r="AB81" s="43">
        <f t="shared" si="29"/>
        <v>-5.2400137799954602E-2</v>
      </c>
      <c r="AC81" s="9"/>
      <c r="AD81" s="17">
        <f t="shared" si="30"/>
        <v>-5.2400137799954602E-2</v>
      </c>
      <c r="AE81" s="102">
        <f t="shared" si="33"/>
        <v>1.5806004090635817E-2</v>
      </c>
      <c r="AF81" s="14">
        <f t="shared" si="31"/>
        <v>4.6797084771768319E-2</v>
      </c>
      <c r="AG81" s="14">
        <f t="shared" si="44"/>
        <v>2.3935047587143599E-3</v>
      </c>
    </row>
    <row r="82" spans="1:33" x14ac:dyDescent="0.2">
      <c r="A82" s="16">
        <v>1989</v>
      </c>
      <c r="B82" s="16">
        <v>92500</v>
      </c>
      <c r="C82" s="16">
        <v>0.04</v>
      </c>
      <c r="D82" s="16">
        <v>2.5000000000000001E-2</v>
      </c>
      <c r="E82" s="16">
        <v>36720</v>
      </c>
      <c r="F82" s="16">
        <v>27130</v>
      </c>
      <c r="G82" s="16">
        <v>36720</v>
      </c>
      <c r="H82" s="16">
        <v>25910</v>
      </c>
      <c r="I82" s="118">
        <f>Inputs_refs!$B$1-'cpi_2.5'!A82</f>
        <v>32.5</v>
      </c>
      <c r="J82" s="9">
        <f t="shared" si="34"/>
        <v>-0.26116557734204793</v>
      </c>
      <c r="K82" s="10">
        <f t="shared" si="35"/>
        <v>0.73883442265795207</v>
      </c>
      <c r="L82" s="11">
        <f t="shared" si="36"/>
        <v>-9590</v>
      </c>
      <c r="N82" s="9">
        <f t="shared" si="37"/>
        <v>0.29438997821350765</v>
      </c>
      <c r="O82" s="12">
        <f t="shared" si="38"/>
        <v>0.70561002178649235</v>
      </c>
      <c r="P82" s="11">
        <f t="shared" si="39"/>
        <v>-10810</v>
      </c>
      <c r="R82" s="35">
        <f t="shared" si="40"/>
        <v>-204000</v>
      </c>
      <c r="S82" s="38">
        <f t="shared" si="41"/>
        <v>-0.27777777777777779</v>
      </c>
      <c r="V82" s="10"/>
      <c r="W82" s="11">
        <f t="shared" si="42"/>
        <v>24722.911532162329</v>
      </c>
      <c r="X82" s="11">
        <f t="shared" si="43"/>
        <v>-4.5815842062434255E-2</v>
      </c>
      <c r="Z82" s="35">
        <f t="shared" si="28"/>
        <v>-216223.95256110444</v>
      </c>
      <c r="AA82" s="44">
        <f t="shared" si="32"/>
        <v>-0.29442259335662369</v>
      </c>
      <c r="AB82" s="43">
        <f t="shared" si="29"/>
        <v>-5.6533757783610833E-2</v>
      </c>
      <c r="AC82" s="9"/>
      <c r="AD82" s="17">
        <f t="shared" si="30"/>
        <v>-5.6533757783610833E-2</v>
      </c>
      <c r="AE82" s="102">
        <f t="shared" si="33"/>
        <v>1.6644815578845895E-2</v>
      </c>
      <c r="AF82" s="14">
        <f t="shared" si="31"/>
        <v>4.4968669369701439E-2</v>
      </c>
      <c r="AG82" s="14">
        <f t="shared" si="44"/>
        <v>2.2979123526343237E-3</v>
      </c>
    </row>
    <row r="83" spans="1:33" x14ac:dyDescent="0.2">
      <c r="A83" s="16">
        <v>1989</v>
      </c>
      <c r="B83" s="16">
        <v>97500</v>
      </c>
      <c r="C83" s="16">
        <v>0.04</v>
      </c>
      <c r="D83" s="16">
        <v>2.5000000000000001E-2</v>
      </c>
      <c r="E83" s="16">
        <v>37790</v>
      </c>
      <c r="F83" s="16">
        <v>28200</v>
      </c>
      <c r="G83" s="16">
        <v>37790</v>
      </c>
      <c r="H83" s="16">
        <v>26980</v>
      </c>
      <c r="I83" s="118">
        <f>Inputs_refs!$B$1-'cpi_2.5'!A83</f>
        <v>32.5</v>
      </c>
      <c r="J83" s="9">
        <f t="shared" si="34"/>
        <v>-0.25377083884625562</v>
      </c>
      <c r="K83" s="10">
        <f t="shared" si="35"/>
        <v>0.74622916115374438</v>
      </c>
      <c r="L83" s="11">
        <f t="shared" si="36"/>
        <v>-9590</v>
      </c>
      <c r="N83" s="9">
        <f t="shared" si="37"/>
        <v>0.28605451177560204</v>
      </c>
      <c r="O83" s="12">
        <f t="shared" si="38"/>
        <v>0.71394548822439796</v>
      </c>
      <c r="P83" s="11">
        <f t="shared" si="39"/>
        <v>-10810</v>
      </c>
      <c r="R83" s="35">
        <f t="shared" si="40"/>
        <v>-204000</v>
      </c>
      <c r="S83" s="38">
        <f t="shared" si="41"/>
        <v>-0.26991267531092883</v>
      </c>
      <c r="V83" s="10"/>
      <c r="W83" s="11">
        <f t="shared" si="42"/>
        <v>25697.976601805298</v>
      </c>
      <c r="X83" s="11">
        <f t="shared" si="43"/>
        <v>-4.7517546263702824E-2</v>
      </c>
      <c r="Z83" s="35">
        <f t="shared" si="28"/>
        <v>-217187.2267682692</v>
      </c>
      <c r="AA83" s="44">
        <f t="shared" si="32"/>
        <v>-0.28736071284502407</v>
      </c>
      <c r="AB83" s="43">
        <f t="shared" si="29"/>
        <v>-6.0718242801357236E-2</v>
      </c>
      <c r="AC83" s="9"/>
      <c r="AD83" s="17">
        <f t="shared" si="30"/>
        <v>-6.0718242801357236E-2</v>
      </c>
      <c r="AE83" s="102">
        <f t="shared" si="33"/>
        <v>1.744803753409524E-2</v>
      </c>
      <c r="AF83" s="14">
        <f t="shared" si="31"/>
        <v>4.326241134751773E-2</v>
      </c>
      <c r="AG83" s="14">
        <f t="shared" si="44"/>
        <v>2.2088632214910531E-3</v>
      </c>
    </row>
    <row r="84" spans="1:33" x14ac:dyDescent="0.2">
      <c r="A84" s="16">
        <v>1989</v>
      </c>
      <c r="B84" s="16">
        <v>102500</v>
      </c>
      <c r="C84" s="16">
        <v>0.04</v>
      </c>
      <c r="D84" s="16">
        <v>2.5000000000000001E-2</v>
      </c>
      <c r="E84" s="16">
        <v>38860</v>
      </c>
      <c r="F84" s="16">
        <v>29270</v>
      </c>
      <c r="G84" s="16">
        <v>38860</v>
      </c>
      <c r="H84" s="16">
        <v>28050</v>
      </c>
      <c r="I84" s="118">
        <f>Inputs_refs!$B$1-'cpi_2.5'!A84</f>
        <v>32.5</v>
      </c>
      <c r="J84" s="9">
        <f t="shared" si="34"/>
        <v>-0.24678332475553269</v>
      </c>
      <c r="K84" s="10">
        <f t="shared" si="35"/>
        <v>0.75321667524446734</v>
      </c>
      <c r="L84" s="11">
        <f t="shared" si="36"/>
        <v>-9590</v>
      </c>
      <c r="N84" s="9">
        <f t="shared" si="37"/>
        <v>0.2781780751415337</v>
      </c>
      <c r="O84" s="12">
        <f t="shared" si="38"/>
        <v>0.7218219248584663</v>
      </c>
      <c r="P84" s="11">
        <f t="shared" si="39"/>
        <v>-10810</v>
      </c>
      <c r="R84" s="35">
        <f t="shared" si="40"/>
        <v>-204000</v>
      </c>
      <c r="S84" s="38">
        <f t="shared" si="41"/>
        <v>-0.26248069994853318</v>
      </c>
      <c r="V84" s="10"/>
      <c r="W84" s="11">
        <f t="shared" si="42"/>
        <v>26673.041671448264</v>
      </c>
      <c r="X84" s="11">
        <f t="shared" si="43"/>
        <v>-4.9089423477780267E-2</v>
      </c>
      <c r="Z84" s="35">
        <f t="shared" si="28"/>
        <v>-218150.50097543409</v>
      </c>
      <c r="AA84" s="44">
        <f t="shared" si="32"/>
        <v>-0.28068772642232898</v>
      </c>
      <c r="AB84" s="43">
        <f t="shared" si="29"/>
        <v>-6.4865773455306308E-2</v>
      </c>
      <c r="AC84" s="9"/>
      <c r="AD84" s="17">
        <f t="shared" si="30"/>
        <v>-6.4865773455306308E-2</v>
      </c>
      <c r="AE84" s="102">
        <f t="shared" si="33"/>
        <v>1.8207026473795795E-2</v>
      </c>
      <c r="AF84" s="14">
        <f t="shared" si="31"/>
        <v>4.1680901947386405E-2</v>
      </c>
      <c r="AG84" s="14">
        <f t="shared" si="44"/>
        <v>2.1264593118694997E-3</v>
      </c>
    </row>
    <row r="85" spans="1:33" x14ac:dyDescent="0.2">
      <c r="A85" s="16">
        <v>1989</v>
      </c>
      <c r="B85" s="16">
        <v>107500</v>
      </c>
      <c r="C85" s="16">
        <v>0.04</v>
      </c>
      <c r="D85" s="16">
        <v>2.5000000000000001E-2</v>
      </c>
      <c r="E85" s="16">
        <v>39920</v>
      </c>
      <c r="F85" s="16">
        <v>30340</v>
      </c>
      <c r="G85" s="16">
        <v>39920</v>
      </c>
      <c r="H85" s="16">
        <v>29120</v>
      </c>
      <c r="I85" s="118">
        <f>Inputs_refs!$B$1-'cpi_2.5'!A85</f>
        <v>32.5</v>
      </c>
      <c r="J85" s="9">
        <f t="shared" si="34"/>
        <v>-0.23997995991983967</v>
      </c>
      <c r="K85" s="10">
        <f t="shared" si="35"/>
        <v>0.76002004008016033</v>
      </c>
      <c r="L85" s="11">
        <f t="shared" si="36"/>
        <v>-9580</v>
      </c>
      <c r="N85" s="9">
        <f t="shared" si="37"/>
        <v>0.27054108216432865</v>
      </c>
      <c r="O85" s="12">
        <f t="shared" si="38"/>
        <v>0.72945891783567129</v>
      </c>
      <c r="P85" s="11">
        <f t="shared" si="39"/>
        <v>-10800</v>
      </c>
      <c r="R85" s="35">
        <f t="shared" si="40"/>
        <v>-203800</v>
      </c>
      <c r="S85" s="38">
        <f t="shared" si="41"/>
        <v>-0.25526052104208419</v>
      </c>
      <c r="V85" s="10"/>
      <c r="W85" s="11">
        <f t="shared" si="42"/>
        <v>27648.106741091229</v>
      </c>
      <c r="X85" s="11">
        <f t="shared" si="43"/>
        <v>-5.0545784989998996E-2</v>
      </c>
      <c r="Z85" s="35">
        <f t="shared" si="28"/>
        <v>-218913.77518259897</v>
      </c>
      <c r="AA85" s="44">
        <f t="shared" si="32"/>
        <v>-0.27419060017860591</v>
      </c>
      <c r="AB85" s="43">
        <f t="shared" si="29"/>
        <v>-6.9039854481484156E-2</v>
      </c>
      <c r="AC85" s="9"/>
      <c r="AD85" s="17">
        <f t="shared" si="30"/>
        <v>-6.9039854481484156E-2</v>
      </c>
      <c r="AE85" s="102">
        <f t="shared" si="33"/>
        <v>1.8930079136521727E-2</v>
      </c>
      <c r="AF85" s="14">
        <f t="shared" si="31"/>
        <v>4.0210942649967038E-2</v>
      </c>
      <c r="AG85" s="14">
        <f t="shared" si="44"/>
        <v>2.0499834374869685E-3</v>
      </c>
    </row>
    <row r="86" spans="1:33" x14ac:dyDescent="0.2">
      <c r="A86" s="16">
        <v>1989</v>
      </c>
      <c r="B86" s="16">
        <v>112500</v>
      </c>
      <c r="C86" s="16">
        <v>0.04</v>
      </c>
      <c r="D86" s="16">
        <v>2.5000000000000001E-2</v>
      </c>
      <c r="E86" s="16">
        <v>40990</v>
      </c>
      <c r="F86" s="16">
        <v>31400</v>
      </c>
      <c r="G86" s="16">
        <v>40990</v>
      </c>
      <c r="H86" s="16">
        <v>30180</v>
      </c>
      <c r="I86" s="118">
        <f>Inputs_refs!$B$1-'cpi_2.5'!A86</f>
        <v>32.5</v>
      </c>
      <c r="J86" s="9">
        <f t="shared" si="34"/>
        <v>-0.23395950231763846</v>
      </c>
      <c r="K86" s="10">
        <f t="shared" si="35"/>
        <v>0.7660404976823616</v>
      </c>
      <c r="L86" s="11">
        <f t="shared" si="36"/>
        <v>-9590</v>
      </c>
      <c r="N86" s="9">
        <f t="shared" si="37"/>
        <v>0.26372285923395949</v>
      </c>
      <c r="O86" s="12">
        <f t="shared" si="38"/>
        <v>0.73627714076604045</v>
      </c>
      <c r="P86" s="11">
        <f t="shared" si="39"/>
        <v>-10810</v>
      </c>
      <c r="R86" s="35">
        <f t="shared" si="40"/>
        <v>-204000</v>
      </c>
      <c r="S86" s="38">
        <f t="shared" si="41"/>
        <v>-0.24884118077579898</v>
      </c>
      <c r="V86" s="10"/>
      <c r="W86" s="11">
        <f t="shared" si="42"/>
        <v>28614.059053073983</v>
      </c>
      <c r="X86" s="11">
        <f t="shared" si="43"/>
        <v>-5.1886711296422042E-2</v>
      </c>
      <c r="Z86" s="35">
        <f t="shared" si="28"/>
        <v>-220068.04682707996</v>
      </c>
      <c r="AA86" s="44">
        <f t="shared" si="32"/>
        <v>-0.26844114031114902</v>
      </c>
      <c r="AB86" s="43">
        <f t="shared" si="29"/>
        <v>-7.3013992984204301E-2</v>
      </c>
      <c r="AC86" s="9"/>
      <c r="AD86" s="17">
        <f t="shared" si="30"/>
        <v>-7.3013992984204301E-2</v>
      </c>
      <c r="AE86" s="102">
        <f t="shared" si="33"/>
        <v>1.9599959535350042E-2</v>
      </c>
      <c r="AF86" s="14">
        <f t="shared" si="31"/>
        <v>3.8853503184713374E-2</v>
      </c>
      <c r="AG86" s="14">
        <f t="shared" si="44"/>
        <v>1.9794602580757159E-3</v>
      </c>
    </row>
    <row r="87" spans="1:33" x14ac:dyDescent="0.2">
      <c r="A87" s="16">
        <v>1989</v>
      </c>
      <c r="B87" s="16">
        <v>117500</v>
      </c>
      <c r="C87" s="16">
        <v>0.04</v>
      </c>
      <c r="D87" s="16">
        <v>2.5000000000000001E-2</v>
      </c>
      <c r="E87" s="16">
        <v>42060</v>
      </c>
      <c r="F87" s="16">
        <v>32470</v>
      </c>
      <c r="G87" s="16">
        <v>42060</v>
      </c>
      <c r="H87" s="16">
        <v>31250</v>
      </c>
      <c r="I87" s="118">
        <f>Inputs_refs!$B$1-'cpi_2.5'!A87</f>
        <v>32.5</v>
      </c>
      <c r="J87" s="9">
        <f t="shared" si="34"/>
        <v>-0.2280076081787922</v>
      </c>
      <c r="K87" s="10">
        <f t="shared" si="35"/>
        <v>0.77199239182120782</v>
      </c>
      <c r="L87" s="11">
        <f t="shared" si="36"/>
        <v>-9590</v>
      </c>
      <c r="N87" s="9">
        <f t="shared" si="37"/>
        <v>0.25701378982406087</v>
      </c>
      <c r="O87" s="12">
        <f t="shared" si="38"/>
        <v>0.74298621017593913</v>
      </c>
      <c r="P87" s="11">
        <f t="shared" si="39"/>
        <v>-10810</v>
      </c>
      <c r="R87" s="35">
        <f t="shared" si="40"/>
        <v>-204000</v>
      </c>
      <c r="S87" s="38">
        <f t="shared" si="41"/>
        <v>-0.24251069900142652</v>
      </c>
      <c r="V87" s="10"/>
      <c r="W87" s="11">
        <f t="shared" si="42"/>
        <v>29589.124122716948</v>
      </c>
      <c r="X87" s="11">
        <f t="shared" si="43"/>
        <v>-5.314802807305765E-2</v>
      </c>
      <c r="Z87" s="35">
        <f t="shared" si="28"/>
        <v>-221031.32103424484</v>
      </c>
      <c r="AA87" s="44">
        <f t="shared" si="32"/>
        <v>-0.26275715767266389</v>
      </c>
      <c r="AB87" s="43">
        <f t="shared" si="29"/>
        <v>-7.7053880665202856E-2</v>
      </c>
      <c r="AC87" s="9"/>
      <c r="AD87" s="17">
        <f t="shared" si="30"/>
        <v>-7.7053880665202856E-2</v>
      </c>
      <c r="AE87" s="102">
        <f t="shared" si="33"/>
        <v>2.0246458671237366E-2</v>
      </c>
      <c r="AF87" s="14">
        <f t="shared" si="31"/>
        <v>3.7573144441022485E-2</v>
      </c>
      <c r="AG87" s="14">
        <f t="shared" si="44"/>
        <v>1.9130283208966814E-3</v>
      </c>
    </row>
    <row r="88" spans="1:33" x14ac:dyDescent="0.2">
      <c r="A88" s="16">
        <v>1989</v>
      </c>
      <c r="B88" s="16">
        <v>122500</v>
      </c>
      <c r="C88" s="16">
        <v>0.04</v>
      </c>
      <c r="D88" s="16">
        <v>2.5000000000000001E-2</v>
      </c>
      <c r="E88" s="16">
        <v>43130</v>
      </c>
      <c r="F88" s="16">
        <v>33540</v>
      </c>
      <c r="G88" s="16">
        <v>43130</v>
      </c>
      <c r="H88" s="16">
        <v>32320</v>
      </c>
      <c r="I88" s="118">
        <f>Inputs_refs!$B$1-'cpi_2.5'!A88</f>
        <v>32.5</v>
      </c>
      <c r="J88" s="9">
        <f t="shared" si="34"/>
        <v>-0.2223510317644331</v>
      </c>
      <c r="K88" s="10">
        <f t="shared" si="35"/>
        <v>0.77764896823556684</v>
      </c>
      <c r="L88" s="11">
        <f t="shared" si="36"/>
        <v>-9590</v>
      </c>
      <c r="N88" s="9">
        <f t="shared" si="37"/>
        <v>0.2506376072339439</v>
      </c>
      <c r="O88" s="12">
        <f t="shared" si="38"/>
        <v>0.7493623927660561</v>
      </c>
      <c r="P88" s="11">
        <f t="shared" si="39"/>
        <v>-10810</v>
      </c>
      <c r="R88" s="35">
        <f t="shared" si="40"/>
        <v>-204000</v>
      </c>
      <c r="S88" s="38">
        <f t="shared" si="41"/>
        <v>-0.2364943194991885</v>
      </c>
      <c r="V88" s="10"/>
      <c r="W88" s="11">
        <f t="shared" si="42"/>
        <v>30564.189192359918</v>
      </c>
      <c r="X88" s="11">
        <f t="shared" si="43"/>
        <v>-5.4325829444309477E-2</v>
      </c>
      <c r="Z88" s="35">
        <f t="shared" si="28"/>
        <v>-221994.59524140961</v>
      </c>
      <c r="AA88" s="44">
        <f t="shared" si="32"/>
        <v>-0.25735519967703407</v>
      </c>
      <c r="AB88" s="43">
        <f t="shared" si="29"/>
        <v>-8.10587087574869E-2</v>
      </c>
      <c r="AC88" s="9"/>
      <c r="AD88" s="17">
        <f t="shared" si="30"/>
        <v>-8.10587087574869E-2</v>
      </c>
      <c r="AE88" s="102">
        <f t="shared" si="33"/>
        <v>2.086088017784557E-2</v>
      </c>
      <c r="AF88" s="14">
        <f t="shared" si="31"/>
        <v>3.6374478234943351E-2</v>
      </c>
      <c r="AG88" s="14">
        <f t="shared" si="44"/>
        <v>1.8509110845870147E-3</v>
      </c>
    </row>
    <row r="89" spans="1:33" x14ac:dyDescent="0.2">
      <c r="A89" s="16">
        <v>1989</v>
      </c>
      <c r="B89" s="16">
        <v>127500</v>
      </c>
      <c r="C89" s="16">
        <v>0.04</v>
      </c>
      <c r="D89" s="16">
        <v>2.5000000000000001E-2</v>
      </c>
      <c r="E89" s="16">
        <v>44190</v>
      </c>
      <c r="F89" s="16">
        <v>34610</v>
      </c>
      <c r="G89" s="16">
        <v>44190</v>
      </c>
      <c r="H89" s="16">
        <v>33390</v>
      </c>
      <c r="I89" s="118">
        <f>Inputs_refs!$B$1-'cpi_2.5'!A89</f>
        <v>32.5</v>
      </c>
      <c r="J89" s="9">
        <f t="shared" si="34"/>
        <v>-0.21679112921475446</v>
      </c>
      <c r="K89" s="10">
        <f t="shared" si="35"/>
        <v>0.78320887078524548</v>
      </c>
      <c r="L89" s="11">
        <f t="shared" si="36"/>
        <v>-9580</v>
      </c>
      <c r="N89" s="9">
        <f t="shared" si="37"/>
        <v>0.24439918533604887</v>
      </c>
      <c r="O89" s="12">
        <f t="shared" si="38"/>
        <v>0.75560081466395113</v>
      </c>
      <c r="P89" s="11">
        <f t="shared" si="39"/>
        <v>-10800</v>
      </c>
      <c r="R89" s="35">
        <f t="shared" si="40"/>
        <v>-203800</v>
      </c>
      <c r="S89" s="38">
        <f t="shared" si="41"/>
        <v>-0.23059515727540167</v>
      </c>
      <c r="V89" s="10"/>
      <c r="W89" s="11">
        <f t="shared" si="42"/>
        <v>31539.254262002883</v>
      </c>
      <c r="X89" s="11">
        <f t="shared" si="43"/>
        <v>-5.5428144294612652E-2</v>
      </c>
      <c r="Z89" s="35">
        <f t="shared" si="28"/>
        <v>-222757.86944857438</v>
      </c>
      <c r="AA89" s="44">
        <f t="shared" si="32"/>
        <v>-0.25204556398345146</v>
      </c>
      <c r="AB89" s="43">
        <f t="shared" si="29"/>
        <v>-8.5105273701457124E-2</v>
      </c>
      <c r="AC89" s="9"/>
      <c r="AD89" s="17">
        <f t="shared" si="30"/>
        <v>-8.5105273701457124E-2</v>
      </c>
      <c r="AE89" s="102">
        <f t="shared" si="33"/>
        <v>2.1450406708049791E-2</v>
      </c>
      <c r="AF89" s="14">
        <f t="shared" si="31"/>
        <v>3.5249927766541463E-2</v>
      </c>
      <c r="AG89" s="14">
        <f t="shared" si="44"/>
        <v>1.7927013724451379E-3</v>
      </c>
    </row>
    <row r="90" spans="1:33" x14ac:dyDescent="0.2">
      <c r="A90" s="16">
        <v>1989</v>
      </c>
      <c r="B90" s="16">
        <v>132500</v>
      </c>
      <c r="C90" s="16">
        <v>0.04</v>
      </c>
      <c r="D90" s="16">
        <v>2.5000000000000001E-2</v>
      </c>
      <c r="E90" s="16">
        <v>45260</v>
      </c>
      <c r="F90" s="16">
        <v>35680</v>
      </c>
      <c r="G90" s="16">
        <v>45260</v>
      </c>
      <c r="H90" s="16">
        <v>34460</v>
      </c>
      <c r="I90" s="118">
        <f>Inputs_refs!$B$1-'cpi_2.5'!A90</f>
        <v>32.5</v>
      </c>
      <c r="J90" s="9">
        <f t="shared" si="34"/>
        <v>-0.21166593018117544</v>
      </c>
      <c r="K90" s="10">
        <f t="shared" si="35"/>
        <v>0.78833406981882459</v>
      </c>
      <c r="L90" s="11">
        <f t="shared" si="36"/>
        <v>-9580</v>
      </c>
      <c r="N90" s="9">
        <f t="shared" si="37"/>
        <v>0.23862129916040653</v>
      </c>
      <c r="O90" s="12">
        <f t="shared" si="38"/>
        <v>0.76137870083959347</v>
      </c>
      <c r="P90" s="11">
        <f t="shared" si="39"/>
        <v>-10800</v>
      </c>
      <c r="R90" s="35">
        <f t="shared" si="40"/>
        <v>-203800</v>
      </c>
      <c r="S90" s="38">
        <f t="shared" si="41"/>
        <v>-0.225143614670791</v>
      </c>
      <c r="V90" s="10"/>
      <c r="W90" s="11">
        <f t="shared" si="42"/>
        <v>32514.319331645849</v>
      </c>
      <c r="X90" s="11">
        <f t="shared" si="43"/>
        <v>-5.6462004305111752E-2</v>
      </c>
      <c r="Z90" s="35">
        <f t="shared" si="28"/>
        <v>-223721.14365573926</v>
      </c>
      <c r="AA90" s="44">
        <f t="shared" si="32"/>
        <v>-0.24715106457770578</v>
      </c>
      <c r="AB90" s="43">
        <f t="shared" si="29"/>
        <v>-8.9044528068360829E-2</v>
      </c>
      <c r="AC90" s="9"/>
      <c r="AD90" s="17">
        <f t="shared" si="30"/>
        <v>-8.9044528068360829E-2</v>
      </c>
      <c r="AE90" s="102">
        <f t="shared" si="33"/>
        <v>2.2007449906914778E-2</v>
      </c>
      <c r="AF90" s="14">
        <f t="shared" si="31"/>
        <v>3.4192825112107625E-2</v>
      </c>
      <c r="AG90" s="14">
        <f t="shared" si="44"/>
        <v>1.7380416837837753E-3</v>
      </c>
    </row>
    <row r="91" spans="1:33" x14ac:dyDescent="0.2">
      <c r="A91" s="16">
        <v>1989</v>
      </c>
      <c r="B91" s="16">
        <v>137500</v>
      </c>
      <c r="C91" s="16">
        <v>0.04</v>
      </c>
      <c r="D91" s="16">
        <v>2.5000000000000001E-2</v>
      </c>
      <c r="E91" s="16">
        <v>46330</v>
      </c>
      <c r="F91" s="16">
        <v>36740</v>
      </c>
      <c r="G91" s="16">
        <v>46330</v>
      </c>
      <c r="H91" s="16">
        <v>35520</v>
      </c>
      <c r="I91" s="118">
        <f>Inputs_refs!$B$1-'cpi_2.5'!A91</f>
        <v>32.5</v>
      </c>
      <c r="J91" s="9">
        <f t="shared" si="34"/>
        <v>-0.20699330887114181</v>
      </c>
      <c r="K91" s="10">
        <f t="shared" si="35"/>
        <v>0.79300669112885824</v>
      </c>
      <c r="L91" s="11">
        <f t="shared" si="36"/>
        <v>-9590</v>
      </c>
      <c r="N91" s="9">
        <f t="shared" si="37"/>
        <v>0.23332613857112022</v>
      </c>
      <c r="O91" s="12">
        <f t="shared" si="38"/>
        <v>0.76667386142887972</v>
      </c>
      <c r="P91" s="11">
        <f t="shared" si="39"/>
        <v>-10810</v>
      </c>
      <c r="R91" s="35">
        <f t="shared" si="40"/>
        <v>-204000</v>
      </c>
      <c r="S91" s="38">
        <f t="shared" si="41"/>
        <v>-0.22015972372113102</v>
      </c>
      <c r="V91" s="10"/>
      <c r="W91" s="11">
        <f t="shared" si="42"/>
        <v>33480.271643628606</v>
      </c>
      <c r="X91" s="11">
        <f t="shared" si="43"/>
        <v>-5.7424784807753197E-2</v>
      </c>
      <c r="Z91" s="35">
        <f t="shared" si="28"/>
        <v>-224875.41530022025</v>
      </c>
      <c r="AA91" s="44">
        <f t="shared" si="32"/>
        <v>-0.24268877109887788</v>
      </c>
      <c r="AB91" s="43">
        <f t="shared" si="29"/>
        <v>-9.2831025002668682E-2</v>
      </c>
      <c r="AC91" s="9"/>
      <c r="AD91" s="17">
        <f t="shared" si="30"/>
        <v>-9.2831025002668682E-2</v>
      </c>
      <c r="AE91" s="102">
        <f t="shared" si="33"/>
        <v>2.2529047377746858E-2</v>
      </c>
      <c r="AF91" s="14">
        <f t="shared" si="31"/>
        <v>3.3206314643440392E-2</v>
      </c>
      <c r="AG91" s="14">
        <f t="shared" si="44"/>
        <v>1.6870833553780384E-3</v>
      </c>
    </row>
    <row r="92" spans="1:33" x14ac:dyDescent="0.2">
      <c r="A92" s="16">
        <v>1989</v>
      </c>
      <c r="B92" s="16">
        <v>142500</v>
      </c>
      <c r="C92" s="16">
        <v>0.04</v>
      </c>
      <c r="D92" s="16">
        <v>2.5000000000000001E-2</v>
      </c>
      <c r="E92" s="16">
        <v>47400</v>
      </c>
      <c r="F92" s="16">
        <v>37810</v>
      </c>
      <c r="G92" s="16">
        <v>47400</v>
      </c>
      <c r="H92" s="16">
        <v>36590</v>
      </c>
      <c r="I92" s="118">
        <f>Inputs_refs!$B$1-'cpi_2.5'!A92</f>
        <v>32.5</v>
      </c>
      <c r="J92" s="9">
        <f t="shared" si="34"/>
        <v>-0.20232067510548524</v>
      </c>
      <c r="K92" s="10">
        <f t="shared" si="35"/>
        <v>0.79767932489451476</v>
      </c>
      <c r="L92" s="11">
        <f t="shared" si="36"/>
        <v>-9590</v>
      </c>
      <c r="N92" s="9">
        <f t="shared" si="37"/>
        <v>0.22805907172995782</v>
      </c>
      <c r="O92" s="12">
        <f t="shared" si="38"/>
        <v>0.77194092827004224</v>
      </c>
      <c r="P92" s="11">
        <f t="shared" si="39"/>
        <v>-10810</v>
      </c>
      <c r="R92" s="35">
        <f t="shared" si="40"/>
        <v>-204000</v>
      </c>
      <c r="S92" s="38">
        <f t="shared" si="41"/>
        <v>-0.21518987341772153</v>
      </c>
      <c r="V92" s="10"/>
      <c r="W92" s="11">
        <f t="shared" si="42"/>
        <v>34455.336713271572</v>
      </c>
      <c r="X92" s="11">
        <f t="shared" si="43"/>
        <v>-5.8340073427942826E-2</v>
      </c>
      <c r="Z92" s="35">
        <f t="shared" si="28"/>
        <v>-225838.68950738513</v>
      </c>
      <c r="AA92" s="44">
        <f t="shared" si="32"/>
        <v>-0.23822646572508979</v>
      </c>
      <c r="AB92" s="43">
        <f t="shared" si="29"/>
        <v>-9.6700390686029855E-2</v>
      </c>
      <c r="AC92" s="9"/>
      <c r="AD92" s="17">
        <f t="shared" si="30"/>
        <v>-9.6700390686029855E-2</v>
      </c>
      <c r="AE92" s="102">
        <f t="shared" si="33"/>
        <v>2.3036592307368264E-2</v>
      </c>
      <c r="AF92" s="14">
        <f t="shared" si="31"/>
        <v>3.2266596138587678E-2</v>
      </c>
      <c r="AG92" s="14">
        <f t="shared" si="44"/>
        <v>1.6385879899610822E-3</v>
      </c>
    </row>
    <row r="93" spans="1:33" x14ac:dyDescent="0.2">
      <c r="A93" s="16">
        <v>1989</v>
      </c>
      <c r="B93" s="16">
        <v>147500</v>
      </c>
      <c r="C93" s="16">
        <v>0.04</v>
      </c>
      <c r="D93" s="16">
        <v>2.5000000000000001E-2</v>
      </c>
      <c r="E93" s="16">
        <v>48470</v>
      </c>
      <c r="F93" s="16">
        <v>38880</v>
      </c>
      <c r="G93" s="16">
        <v>48470</v>
      </c>
      <c r="H93" s="16">
        <v>37660</v>
      </c>
      <c r="I93" s="118">
        <f>Inputs_refs!$B$1-'cpi_2.5'!A93</f>
        <v>32.5</v>
      </c>
      <c r="J93" s="9">
        <f t="shared" si="34"/>
        <v>-0.19785434289251083</v>
      </c>
      <c r="K93" s="10">
        <f t="shared" si="35"/>
        <v>0.8021456571074892</v>
      </c>
      <c r="L93" s="11">
        <f t="shared" si="36"/>
        <v>-9590</v>
      </c>
      <c r="N93" s="9">
        <f t="shared" si="37"/>
        <v>0.22302455126882609</v>
      </c>
      <c r="O93" s="12">
        <f t="shared" si="38"/>
        <v>0.77697544873117397</v>
      </c>
      <c r="P93" s="11">
        <f t="shared" si="39"/>
        <v>-10810</v>
      </c>
      <c r="R93" s="35">
        <f t="shared" si="40"/>
        <v>-204000</v>
      </c>
      <c r="S93" s="38">
        <f t="shared" si="41"/>
        <v>-0.21043944708066845</v>
      </c>
      <c r="V93" s="10"/>
      <c r="W93" s="11">
        <f t="shared" si="42"/>
        <v>35430.401782914538</v>
      </c>
      <c r="X93" s="11">
        <f t="shared" si="43"/>
        <v>-5.9203351489258156E-2</v>
      </c>
      <c r="Z93" s="35">
        <f t="shared" si="28"/>
        <v>-226801.96371455002</v>
      </c>
      <c r="AA93" s="44">
        <f t="shared" si="32"/>
        <v>-0.23396117569068497</v>
      </c>
      <c r="AB93" s="43">
        <f t="shared" si="29"/>
        <v>-0.10053688839858665</v>
      </c>
      <c r="AC93" s="9"/>
      <c r="AD93" s="17">
        <f t="shared" si="30"/>
        <v>-0.10053688839858665</v>
      </c>
      <c r="AE93" s="102">
        <f t="shared" si="33"/>
        <v>2.3521728610016529E-2</v>
      </c>
      <c r="AF93" s="14">
        <f t="shared" si="31"/>
        <v>3.137860082304527E-2</v>
      </c>
      <c r="AG93" s="14">
        <f t="shared" si="44"/>
        <v>1.5928029589258319E-3</v>
      </c>
    </row>
    <row r="94" spans="1:33" x14ac:dyDescent="0.2">
      <c r="A94" s="16">
        <v>1989</v>
      </c>
      <c r="B94" s="16">
        <v>200000</v>
      </c>
      <c r="C94" s="16">
        <v>0.04</v>
      </c>
      <c r="D94" s="16">
        <v>2.5000000000000001E-2</v>
      </c>
      <c r="E94" s="16">
        <v>59680</v>
      </c>
      <c r="F94" s="16">
        <v>50090</v>
      </c>
      <c r="G94" s="16">
        <v>59680</v>
      </c>
      <c r="H94" s="16">
        <v>48870</v>
      </c>
      <c r="I94" s="118">
        <f>Inputs_refs!$B$1-'cpi_2.5'!A94</f>
        <v>32.5</v>
      </c>
      <c r="J94" s="9">
        <f t="shared" si="34"/>
        <v>-0.16069034852546918</v>
      </c>
      <c r="K94" s="10">
        <f t="shared" si="35"/>
        <v>0.83930965147453085</v>
      </c>
      <c r="L94" s="11">
        <f t="shared" si="36"/>
        <v>-9590</v>
      </c>
      <c r="N94" s="9">
        <f t="shared" si="37"/>
        <v>0.18113270777479892</v>
      </c>
      <c r="O94" s="12">
        <f t="shared" si="38"/>
        <v>0.81886729222520105</v>
      </c>
      <c r="P94" s="11">
        <f t="shared" si="39"/>
        <v>-10810</v>
      </c>
      <c r="R94" s="35">
        <f t="shared" si="40"/>
        <v>-204000</v>
      </c>
      <c r="S94" s="38">
        <f t="shared" si="41"/>
        <v>-0.17091152815013405</v>
      </c>
      <c r="V94" s="10"/>
      <c r="W94" s="11">
        <f t="shared" si="42"/>
        <v>45645.803120015153</v>
      </c>
      <c r="X94" s="11">
        <f t="shared" si="43"/>
        <v>-6.5974971966131515E-2</v>
      </c>
      <c r="Z94" s="35">
        <f t="shared" si="28"/>
        <v>-236893.83648307121</v>
      </c>
      <c r="AA94" s="44">
        <f t="shared" si="32"/>
        <v>-0.19847003726798862</v>
      </c>
      <c r="AB94" s="43">
        <f t="shared" si="29"/>
        <v>-0.13885475861851665</v>
      </c>
      <c r="AC94" s="9"/>
      <c r="AD94" s="17">
        <f t="shared" si="30"/>
        <v>-0.13885475861851665</v>
      </c>
      <c r="AE94" s="102">
        <f t="shared" si="33"/>
        <v>2.7558509117854568E-2</v>
      </c>
      <c r="AF94" s="14">
        <f t="shared" si="31"/>
        <v>2.435615891395488E-2</v>
      </c>
      <c r="AG94" s="14">
        <f t="shared" si="44"/>
        <v>1.2321241153704365E-3</v>
      </c>
    </row>
    <row r="95" spans="1:33" x14ac:dyDescent="0.2">
      <c r="A95" s="16">
        <v>1984</v>
      </c>
      <c r="B95" s="16">
        <v>2500</v>
      </c>
      <c r="C95" s="16">
        <v>0.04</v>
      </c>
      <c r="D95" s="16">
        <v>2.5000000000000001E-2</v>
      </c>
      <c r="E95" s="16">
        <v>1200</v>
      </c>
      <c r="F95" s="16">
        <v>1000</v>
      </c>
      <c r="G95" s="16">
        <v>1200</v>
      </c>
      <c r="H95" s="16">
        <v>900</v>
      </c>
      <c r="I95" s="118">
        <f>Inputs_refs!$B$1-'cpi_2.5'!A95</f>
        <v>37.5</v>
      </c>
      <c r="J95" s="9">
        <f t="shared" si="34"/>
        <v>-0.16666666666666666</v>
      </c>
      <c r="K95" s="10">
        <f t="shared" si="35"/>
        <v>0.83333333333333337</v>
      </c>
      <c r="L95" s="11">
        <f t="shared" si="36"/>
        <v>-200</v>
      </c>
      <c r="N95" s="9">
        <f t="shared" si="37"/>
        <v>0.25</v>
      </c>
      <c r="O95" s="12">
        <f t="shared" si="38"/>
        <v>0.75</v>
      </c>
      <c r="P95" s="11">
        <f t="shared" si="39"/>
        <v>-300</v>
      </c>
      <c r="R95" s="35">
        <f t="shared" si="40"/>
        <v>-5000</v>
      </c>
      <c r="S95" s="38">
        <f t="shared" si="41"/>
        <v>-0.20833333333333334</v>
      </c>
      <c r="V95" s="10"/>
      <c r="W95" s="11">
        <f t="shared" si="42"/>
        <v>911.27576602146439</v>
      </c>
      <c r="X95" s="11">
        <f t="shared" si="43"/>
        <v>1.2528628912738213E-2</v>
      </c>
      <c r="Z95" s="35">
        <f t="shared" si="28"/>
        <v>-4900.2562683783435</v>
      </c>
      <c r="AA95" s="44">
        <f t="shared" si="32"/>
        <v>-0.2041773445157643</v>
      </c>
      <c r="AB95" s="43">
        <f t="shared" si="29"/>
        <v>2.0354799047002693E-2</v>
      </c>
      <c r="AC95" s="9"/>
      <c r="AD95" s="17">
        <f t="shared" si="30"/>
        <v>2.0354799047002693E-2</v>
      </c>
      <c r="AE95" s="102">
        <f t="shared" si="33"/>
        <v>-4.1559888175690396E-3</v>
      </c>
      <c r="AF95" s="14">
        <f t="shared" si="31"/>
        <v>0.1</v>
      </c>
      <c r="AG95" s="14">
        <f t="shared" si="44"/>
        <v>5.254174069468931E-3</v>
      </c>
    </row>
    <row r="96" spans="1:33" x14ac:dyDescent="0.2">
      <c r="A96" s="16">
        <v>1984</v>
      </c>
      <c r="B96" s="16">
        <v>7500</v>
      </c>
      <c r="C96" s="16">
        <v>0.04</v>
      </c>
      <c r="D96" s="16">
        <v>2.5000000000000001E-2</v>
      </c>
      <c r="E96" s="16">
        <v>3600</v>
      </c>
      <c r="F96" s="16">
        <v>3010</v>
      </c>
      <c r="G96" s="16">
        <v>3600</v>
      </c>
      <c r="H96" s="16">
        <v>2730</v>
      </c>
      <c r="I96" s="118">
        <f>Inputs_refs!$B$1-'cpi_2.5'!A96</f>
        <v>37.5</v>
      </c>
      <c r="J96" s="9">
        <f t="shared" si="34"/>
        <v>-0.16388888888888889</v>
      </c>
      <c r="K96" s="10">
        <f t="shared" si="35"/>
        <v>0.83611111111111114</v>
      </c>
      <c r="L96" s="11">
        <f t="shared" si="36"/>
        <v>-590</v>
      </c>
      <c r="N96" s="9">
        <f t="shared" si="37"/>
        <v>0.24166666666666667</v>
      </c>
      <c r="O96" s="12">
        <f t="shared" si="38"/>
        <v>0.7583333333333333</v>
      </c>
      <c r="P96" s="11">
        <f t="shared" si="39"/>
        <v>-870</v>
      </c>
      <c r="R96" s="35">
        <f t="shared" si="40"/>
        <v>-14600</v>
      </c>
      <c r="S96" s="38">
        <f t="shared" si="41"/>
        <v>-0.20277777777777778</v>
      </c>
      <c r="V96" s="10"/>
      <c r="W96" s="11">
        <f t="shared" si="42"/>
        <v>2742.9400557246081</v>
      </c>
      <c r="X96" s="11">
        <f t="shared" si="43"/>
        <v>4.7399471518710995E-3</v>
      </c>
      <c r="Z96" s="35">
        <f t="shared" si="28"/>
        <v>-14509.771367818816</v>
      </c>
      <c r="AA96" s="44">
        <f t="shared" si="32"/>
        <v>-0.20152460233081687</v>
      </c>
      <c r="AB96" s="43">
        <f t="shared" si="29"/>
        <v>6.2184737370364236E-3</v>
      </c>
      <c r="AC96" s="9"/>
      <c r="AD96" s="17">
        <f t="shared" si="30"/>
        <v>6.2184737370364236E-3</v>
      </c>
      <c r="AE96" s="102">
        <f t="shared" si="33"/>
        <v>-1.253175446960908E-3</v>
      </c>
      <c r="AF96" s="14">
        <f t="shared" si="31"/>
        <v>9.3023255813953487E-2</v>
      </c>
      <c r="AG96" s="14">
        <f t="shared" si="44"/>
        <v>4.8700262580855247E-3</v>
      </c>
    </row>
    <row r="97" spans="1:33" x14ac:dyDescent="0.2">
      <c r="A97" s="16">
        <v>1984</v>
      </c>
      <c r="B97" s="16">
        <v>12500</v>
      </c>
      <c r="C97" s="16">
        <v>0.04</v>
      </c>
      <c r="D97" s="16">
        <v>2.5000000000000001E-2</v>
      </c>
      <c r="E97" s="16">
        <v>6010</v>
      </c>
      <c r="F97" s="16">
        <v>5030</v>
      </c>
      <c r="G97" s="16">
        <v>6010</v>
      </c>
      <c r="H97" s="16">
        <v>4570</v>
      </c>
      <c r="I97" s="118">
        <f>Inputs_refs!$B$1-'cpi_2.5'!A97</f>
        <v>37.5</v>
      </c>
      <c r="J97" s="9">
        <f t="shared" si="34"/>
        <v>-0.16306156405990016</v>
      </c>
      <c r="K97" s="10">
        <f t="shared" si="35"/>
        <v>0.83693843594009987</v>
      </c>
      <c r="L97" s="11">
        <f t="shared" si="36"/>
        <v>-980</v>
      </c>
      <c r="N97" s="9">
        <f t="shared" si="37"/>
        <v>0.23960066555740434</v>
      </c>
      <c r="O97" s="12">
        <f t="shared" si="38"/>
        <v>0.76039933444259566</v>
      </c>
      <c r="P97" s="11">
        <f t="shared" si="39"/>
        <v>-1440</v>
      </c>
      <c r="R97" s="35">
        <f t="shared" si="40"/>
        <v>-24200</v>
      </c>
      <c r="S97" s="38">
        <f t="shared" si="41"/>
        <v>-0.20133111480865223</v>
      </c>
      <c r="V97" s="10"/>
      <c r="W97" s="11">
        <f t="shared" si="42"/>
        <v>4583.7171030879663</v>
      </c>
      <c r="X97" s="11">
        <f t="shared" si="43"/>
        <v>3.0015542862070633E-3</v>
      </c>
      <c r="Z97" s="35">
        <f t="shared" si="28"/>
        <v>-24128.289029943073</v>
      </c>
      <c r="AA97" s="44">
        <f t="shared" si="32"/>
        <v>-0.20073451771999229</v>
      </c>
      <c r="AB97" s="43">
        <f t="shared" si="29"/>
        <v>2.972070251974115E-3</v>
      </c>
      <c r="AC97" s="9"/>
      <c r="AD97" s="17">
        <f t="shared" si="30"/>
        <v>2.972070251974115E-3</v>
      </c>
      <c r="AE97" s="102">
        <f t="shared" si="33"/>
        <v>-5.9659708865994476E-4</v>
      </c>
      <c r="AF97" s="14">
        <f t="shared" si="31"/>
        <v>9.1451292246520877E-2</v>
      </c>
      <c r="AG97" s="14">
        <f t="shared" si="44"/>
        <v>4.7838596787501686E-3</v>
      </c>
    </row>
    <row r="98" spans="1:33" x14ac:dyDescent="0.2">
      <c r="A98" s="16">
        <v>1984</v>
      </c>
      <c r="B98" s="16">
        <v>17500</v>
      </c>
      <c r="C98" s="16">
        <v>0.04</v>
      </c>
      <c r="D98" s="16">
        <v>2.5000000000000001E-2</v>
      </c>
      <c r="E98" s="16">
        <v>8430</v>
      </c>
      <c r="F98" s="16">
        <v>7050</v>
      </c>
      <c r="G98" s="16">
        <v>8430</v>
      </c>
      <c r="H98" s="16">
        <v>6410</v>
      </c>
      <c r="I98" s="118">
        <f>Inputs_refs!$B$1-'cpi_2.5'!A98</f>
        <v>37.5</v>
      </c>
      <c r="J98" s="9">
        <f t="shared" si="34"/>
        <v>-0.16370106761565836</v>
      </c>
      <c r="K98" s="10">
        <f t="shared" si="35"/>
        <v>0.83629893238434161</v>
      </c>
      <c r="L98" s="11">
        <f t="shared" si="36"/>
        <v>-1380</v>
      </c>
      <c r="N98" s="9">
        <f t="shared" si="37"/>
        <v>0.23962040332147094</v>
      </c>
      <c r="O98" s="12">
        <f t="shared" si="38"/>
        <v>0.76037959667852906</v>
      </c>
      <c r="P98" s="11">
        <f t="shared" si="39"/>
        <v>-2020</v>
      </c>
      <c r="R98" s="35">
        <f t="shared" si="40"/>
        <v>-34000</v>
      </c>
      <c r="S98" s="38">
        <f t="shared" si="41"/>
        <v>-0.20166073546856464</v>
      </c>
      <c r="V98" s="10"/>
      <c r="W98" s="11">
        <f t="shared" si="42"/>
        <v>6424.4941504513245</v>
      </c>
      <c r="X98" s="11">
        <f t="shared" si="43"/>
        <v>2.2611779175233165E-3</v>
      </c>
      <c r="Z98" s="35">
        <f t="shared" si="28"/>
        <v>-33946.806692067301</v>
      </c>
      <c r="AA98" s="44">
        <f t="shared" si="32"/>
        <v>-0.20134523542151425</v>
      </c>
      <c r="AB98" s="43">
        <f t="shared" si="29"/>
        <v>1.5669605808645716E-3</v>
      </c>
      <c r="AC98" s="9"/>
      <c r="AD98" s="17">
        <f t="shared" si="30"/>
        <v>1.5669605808645716E-3</v>
      </c>
      <c r="AE98" s="102">
        <f t="shared" si="33"/>
        <v>-3.155000470503877E-4</v>
      </c>
      <c r="AF98" s="14">
        <f t="shared" si="31"/>
        <v>9.0780141843971637E-2</v>
      </c>
      <c r="AG98" s="14">
        <f t="shared" si="44"/>
        <v>4.7471139627688341E-3</v>
      </c>
    </row>
    <row r="99" spans="1:33" x14ac:dyDescent="0.2">
      <c r="A99" s="16">
        <v>1984</v>
      </c>
      <c r="B99" s="16">
        <v>22500</v>
      </c>
      <c r="C99" s="16">
        <v>0.04</v>
      </c>
      <c r="D99" s="16">
        <v>2.5000000000000001E-2</v>
      </c>
      <c r="E99" s="16">
        <v>10830</v>
      </c>
      <c r="F99" s="16">
        <v>9050</v>
      </c>
      <c r="G99" s="16">
        <v>10830</v>
      </c>
      <c r="H99" s="16">
        <v>8230</v>
      </c>
      <c r="I99" s="118">
        <f>Inputs_refs!$B$1-'cpi_2.5'!A99</f>
        <v>37.5</v>
      </c>
      <c r="J99" s="9">
        <f t="shared" si="34"/>
        <v>-0.16435826408125578</v>
      </c>
      <c r="K99" s="10">
        <f t="shared" si="35"/>
        <v>0.83564173591874424</v>
      </c>
      <c r="L99" s="11">
        <f t="shared" si="36"/>
        <v>-1780</v>
      </c>
      <c r="N99" s="9">
        <f t="shared" si="37"/>
        <v>0.24007386888273316</v>
      </c>
      <c r="O99" s="12">
        <f t="shared" si="38"/>
        <v>0.75992613111726681</v>
      </c>
      <c r="P99" s="11">
        <f t="shared" si="39"/>
        <v>-2600</v>
      </c>
      <c r="R99" s="35">
        <f t="shared" si="40"/>
        <v>-43800</v>
      </c>
      <c r="S99" s="38">
        <f t="shared" si="41"/>
        <v>-0.20221606648199447</v>
      </c>
      <c r="V99" s="10"/>
      <c r="W99" s="11">
        <f t="shared" si="42"/>
        <v>8247.0456824942539</v>
      </c>
      <c r="X99" s="11">
        <f t="shared" si="43"/>
        <v>2.071164337090392E-3</v>
      </c>
      <c r="Z99" s="35">
        <f t="shared" si="28"/>
        <v>-43747.319228823995</v>
      </c>
      <c r="AA99" s="44">
        <f t="shared" si="32"/>
        <v>-0.20197284962522621</v>
      </c>
      <c r="AB99" s="43">
        <f t="shared" si="29"/>
        <v>1.2042057000213801E-3</v>
      </c>
      <c r="AC99" s="9"/>
      <c r="AD99" s="17">
        <f t="shared" si="30"/>
        <v>1.2042057000213801E-3</v>
      </c>
      <c r="AE99" s="102">
        <f t="shared" si="33"/>
        <v>-2.4321685676825799E-4</v>
      </c>
      <c r="AF99" s="14">
        <f t="shared" si="31"/>
        <v>9.0607734806629828E-2</v>
      </c>
      <c r="AG99" s="14">
        <f t="shared" si="44"/>
        <v>4.7376787779296325E-3</v>
      </c>
    </row>
    <row r="100" spans="1:33" s="68" customFormat="1" x14ac:dyDescent="0.2">
      <c r="A100" s="68">
        <v>1984</v>
      </c>
      <c r="B100" s="68">
        <v>27500</v>
      </c>
      <c r="C100" s="68">
        <v>0.04</v>
      </c>
      <c r="D100" s="68">
        <v>2.5000000000000001E-2</v>
      </c>
      <c r="E100" s="68">
        <v>13240</v>
      </c>
      <c r="F100" s="68">
        <v>10740</v>
      </c>
      <c r="G100" s="68">
        <v>13240</v>
      </c>
      <c r="H100" s="68">
        <v>9780</v>
      </c>
      <c r="I100" s="119">
        <f>Inputs_refs!$B$1-'cpi_2.5'!A100</f>
        <v>37.5</v>
      </c>
      <c r="J100" s="69">
        <f t="shared" si="34"/>
        <v>-0.18882175226586104</v>
      </c>
      <c r="K100" s="70">
        <f t="shared" si="35"/>
        <v>0.81117824773413894</v>
      </c>
      <c r="L100" s="71">
        <f t="shared" si="36"/>
        <v>-2500</v>
      </c>
      <c r="N100" s="69">
        <f t="shared" si="37"/>
        <v>0.26132930513595165</v>
      </c>
      <c r="O100" s="72">
        <f t="shared" si="38"/>
        <v>0.73867069486404835</v>
      </c>
      <c r="P100" s="71">
        <f t="shared" si="39"/>
        <v>-3460</v>
      </c>
      <c r="R100" s="71">
        <f t="shared" si="40"/>
        <v>-59600</v>
      </c>
      <c r="S100" s="73">
        <f t="shared" si="41"/>
        <v>-0.22507552870090636</v>
      </c>
      <c r="V100" s="70"/>
      <c r="W100" s="71">
        <f t="shared" si="42"/>
        <v>9787.1017270705288</v>
      </c>
      <c r="X100" s="71">
        <f t="shared" si="43"/>
        <v>7.2614796222175823E-4</v>
      </c>
      <c r="Z100" s="71">
        <f t="shared" si="28"/>
        <v>-59668.7523223834</v>
      </c>
      <c r="AA100" s="75">
        <f t="shared" si="32"/>
        <v>-0.22533516738060197</v>
      </c>
      <c r="AB100" s="69">
        <f t="shared" si="29"/>
        <v>-1.1522332830413264E-3</v>
      </c>
      <c r="AC100" s="69"/>
      <c r="AD100" s="75">
        <f t="shared" si="30"/>
        <v>-1.1522332830413264E-3</v>
      </c>
      <c r="AE100" s="102">
        <f t="shared" si="33"/>
        <v>2.5963867969561183E-4</v>
      </c>
      <c r="AF100" s="86">
        <f t="shared" si="31"/>
        <v>8.9385474860335198E-2</v>
      </c>
      <c r="AG100" s="86">
        <f t="shared" si="44"/>
        <v>4.6708378019124641E-3</v>
      </c>
    </row>
    <row r="101" spans="1:33" s="68" customFormat="1" x14ac:dyDescent="0.2">
      <c r="A101" s="68">
        <v>1984</v>
      </c>
      <c r="B101" s="68">
        <v>32500</v>
      </c>
      <c r="C101" s="68">
        <v>0.04</v>
      </c>
      <c r="D101" s="68">
        <v>2.5000000000000001E-2</v>
      </c>
      <c r="E101" s="68">
        <v>15650</v>
      </c>
      <c r="F101" s="68">
        <v>12010</v>
      </c>
      <c r="G101" s="68">
        <v>15650</v>
      </c>
      <c r="H101" s="68">
        <v>10980</v>
      </c>
      <c r="I101" s="119">
        <f>Inputs_refs!$B$1-'cpi_2.5'!A101</f>
        <v>37.5</v>
      </c>
      <c r="J101" s="69">
        <f t="shared" si="34"/>
        <v>-0.23258785942492013</v>
      </c>
      <c r="K101" s="70">
        <f t="shared" si="35"/>
        <v>0.76741214057507989</v>
      </c>
      <c r="L101" s="71">
        <f t="shared" si="36"/>
        <v>-3640</v>
      </c>
      <c r="N101" s="69">
        <f t="shared" si="37"/>
        <v>0.29840255591054315</v>
      </c>
      <c r="O101" s="72">
        <f t="shared" si="38"/>
        <v>0.7015974440894569</v>
      </c>
      <c r="P101" s="71">
        <f t="shared" si="39"/>
        <v>-4670</v>
      </c>
      <c r="R101" s="71">
        <f t="shared" si="40"/>
        <v>-83100</v>
      </c>
      <c r="S101" s="73">
        <f t="shared" si="41"/>
        <v>-0.2654952076677316</v>
      </c>
      <c r="V101" s="70"/>
      <c r="W101" s="71">
        <f t="shared" si="42"/>
        <v>10944.421949917787</v>
      </c>
      <c r="X101" s="71">
        <f t="shared" si="43"/>
        <v>-3.2402595703290476E-3</v>
      </c>
      <c r="Z101" s="71">
        <f t="shared" si="28"/>
        <v>-83612.077783223911</v>
      </c>
      <c r="AA101" s="75">
        <f t="shared" si="32"/>
        <v>-0.26713123892403806</v>
      </c>
      <c r="AB101" s="69">
        <f t="shared" si="29"/>
        <v>-6.124447529596678E-3</v>
      </c>
      <c r="AC101" s="69"/>
      <c r="AD101" s="75">
        <f t="shared" si="30"/>
        <v>-6.124447529596678E-3</v>
      </c>
      <c r="AE101" s="102">
        <f t="shared" si="33"/>
        <v>1.6360312563064583E-3</v>
      </c>
      <c r="AF101" s="86">
        <f t="shared" si="31"/>
        <v>8.5761865112406327E-2</v>
      </c>
      <c r="AG101" s="86">
        <f t="shared" si="44"/>
        <v>4.4731754158884307E-3</v>
      </c>
    </row>
    <row r="102" spans="1:33" x14ac:dyDescent="0.2">
      <c r="A102" s="16">
        <v>1984</v>
      </c>
      <c r="B102" s="16">
        <v>37500</v>
      </c>
      <c r="C102" s="16">
        <v>0.04</v>
      </c>
      <c r="D102" s="16">
        <v>2.5000000000000001E-2</v>
      </c>
      <c r="E102" s="16">
        <v>18060</v>
      </c>
      <c r="F102" s="16">
        <v>13020</v>
      </c>
      <c r="G102" s="16">
        <v>18060</v>
      </c>
      <c r="H102" s="16">
        <v>11960</v>
      </c>
      <c r="I102" s="118">
        <f>Inputs_refs!$B$1-'cpi_2.5'!A102</f>
        <v>37.5</v>
      </c>
      <c r="J102" s="9">
        <f t="shared" si="34"/>
        <v>-0.27906976744186046</v>
      </c>
      <c r="K102" s="10">
        <f t="shared" si="35"/>
        <v>0.72093023255813948</v>
      </c>
      <c r="L102" s="11">
        <f t="shared" si="36"/>
        <v>-5040</v>
      </c>
      <c r="N102" s="9">
        <f t="shared" si="37"/>
        <v>0.33776301218161681</v>
      </c>
      <c r="O102" s="12">
        <f t="shared" si="38"/>
        <v>0.66223698781838314</v>
      </c>
      <c r="P102" s="11">
        <f t="shared" si="39"/>
        <v>-6100</v>
      </c>
      <c r="R102" s="35">
        <f t="shared" si="40"/>
        <v>-111400</v>
      </c>
      <c r="S102" s="38">
        <f t="shared" si="41"/>
        <v>-0.30841638981173863</v>
      </c>
      <c r="V102" s="10"/>
      <c r="W102" s="11">
        <f t="shared" si="42"/>
        <v>11864.810473599468</v>
      </c>
      <c r="X102" s="11">
        <f t="shared" si="43"/>
        <v>-7.9589905017167627E-3</v>
      </c>
      <c r="Z102" s="35">
        <f t="shared" si="28"/>
        <v>-112521.336614286</v>
      </c>
      <c r="AA102" s="44">
        <f t="shared" si="32"/>
        <v>-0.31152086548805646</v>
      </c>
      <c r="AB102" s="43">
        <f t="shared" si="29"/>
        <v>-9.9655465179004574E-3</v>
      </c>
      <c r="AC102" s="9"/>
      <c r="AD102" s="17">
        <f t="shared" si="30"/>
        <v>-9.9655465179004574E-3</v>
      </c>
      <c r="AE102" s="102">
        <f t="shared" si="33"/>
        <v>3.1044756763178305E-3</v>
      </c>
      <c r="AF102" s="14">
        <f t="shared" si="31"/>
        <v>8.1413210445468509E-2</v>
      </c>
      <c r="AG102" s="14">
        <f t="shared" si="44"/>
        <v>4.2369431350662845E-3</v>
      </c>
    </row>
    <row r="103" spans="1:33" x14ac:dyDescent="0.2">
      <c r="A103" s="16">
        <v>1984</v>
      </c>
      <c r="B103" s="16">
        <v>42500</v>
      </c>
      <c r="C103" s="16">
        <v>0.04</v>
      </c>
      <c r="D103" s="16">
        <v>2.5000000000000001E-2</v>
      </c>
      <c r="E103" s="16">
        <v>20330</v>
      </c>
      <c r="F103" s="16">
        <v>13890</v>
      </c>
      <c r="G103" s="16">
        <v>20330</v>
      </c>
      <c r="H103" s="16">
        <v>12830</v>
      </c>
      <c r="I103" s="118">
        <f>Inputs_refs!$B$1-'cpi_2.5'!A103</f>
        <v>37.5</v>
      </c>
      <c r="J103" s="9">
        <f t="shared" si="34"/>
        <v>-0.31677324151500247</v>
      </c>
      <c r="K103" s="10">
        <f t="shared" si="35"/>
        <v>0.68322675848499759</v>
      </c>
      <c r="L103" s="11">
        <f t="shared" si="36"/>
        <v>-6440</v>
      </c>
      <c r="N103" s="9">
        <f t="shared" si="37"/>
        <v>0.36891293654697493</v>
      </c>
      <c r="O103" s="12">
        <f t="shared" si="38"/>
        <v>0.63108706345302512</v>
      </c>
      <c r="P103" s="11">
        <f t="shared" si="39"/>
        <v>-7500</v>
      </c>
      <c r="R103" s="35">
        <f t="shared" si="40"/>
        <v>-139400</v>
      </c>
      <c r="S103" s="38">
        <f t="shared" si="41"/>
        <v>-0.3428430890309887</v>
      </c>
      <c r="V103" s="10"/>
      <c r="W103" s="11">
        <f t="shared" si="42"/>
        <v>12657.620390038141</v>
      </c>
      <c r="X103" s="11">
        <f t="shared" si="43"/>
        <v>-1.3435667183309383E-2</v>
      </c>
      <c r="Z103" s="35">
        <f t="shared" si="28"/>
        <v>-141304.55956777517</v>
      </c>
      <c r="AA103" s="44">
        <f t="shared" si="32"/>
        <v>-0.34752720011749921</v>
      </c>
      <c r="AB103" s="43">
        <f t="shared" si="29"/>
        <v>-1.3478401359452729E-2</v>
      </c>
      <c r="AC103" s="9"/>
      <c r="AD103" s="17">
        <f t="shared" si="30"/>
        <v>-1.3478401359452729E-2</v>
      </c>
      <c r="AE103" s="102">
        <f t="shared" si="33"/>
        <v>4.6841110865105118E-3</v>
      </c>
      <c r="AF103" s="14">
        <f t="shared" si="31"/>
        <v>7.6313894888408923E-2</v>
      </c>
      <c r="AG103" s="14">
        <f t="shared" si="44"/>
        <v>3.9612822468361175E-3</v>
      </c>
    </row>
    <row r="104" spans="1:33" x14ac:dyDescent="0.2">
      <c r="A104" s="16">
        <v>1984</v>
      </c>
      <c r="B104" s="16">
        <v>47500</v>
      </c>
      <c r="C104" s="16">
        <v>0.04</v>
      </c>
      <c r="D104" s="16">
        <v>2.5000000000000001E-2</v>
      </c>
      <c r="E104" s="16">
        <v>22120</v>
      </c>
      <c r="F104" s="16">
        <v>14780</v>
      </c>
      <c r="G104" s="16">
        <v>22120</v>
      </c>
      <c r="H104" s="16">
        <v>13720</v>
      </c>
      <c r="I104" s="118">
        <f>Inputs_refs!$B$1-'cpi_2.5'!A104</f>
        <v>37.5</v>
      </c>
      <c r="J104" s="9">
        <f t="shared" si="34"/>
        <v>-0.3318264014466546</v>
      </c>
      <c r="K104" s="10">
        <f t="shared" si="35"/>
        <v>0.66817359855334535</v>
      </c>
      <c r="L104" s="11">
        <f t="shared" si="36"/>
        <v>-7340</v>
      </c>
      <c r="N104" s="9">
        <f t="shared" si="37"/>
        <v>0.379746835443038</v>
      </c>
      <c r="O104" s="12">
        <f t="shared" si="38"/>
        <v>0.620253164556962</v>
      </c>
      <c r="P104" s="11">
        <f t="shared" si="39"/>
        <v>-8400</v>
      </c>
      <c r="R104" s="35">
        <f t="shared" si="40"/>
        <v>-157400</v>
      </c>
      <c r="S104" s="38">
        <f t="shared" si="41"/>
        <v>-0.35578661844484627</v>
      </c>
      <c r="V104" s="10"/>
      <c r="W104" s="11">
        <f t="shared" si="42"/>
        <v>13468.655821797245</v>
      </c>
      <c r="X104" s="11">
        <f t="shared" si="43"/>
        <v>-1.8319546516235775E-2</v>
      </c>
      <c r="Z104" s="35">
        <f t="shared" si="28"/>
        <v>-160105.78764663194</v>
      </c>
      <c r="AA104" s="44">
        <f t="shared" si="32"/>
        <v>-0.36190277496978285</v>
      </c>
      <c r="AB104" s="43">
        <f t="shared" si="29"/>
        <v>-1.6899998971953861E-2</v>
      </c>
      <c r="AC104" s="9"/>
      <c r="AD104" s="17">
        <f t="shared" si="30"/>
        <v>-1.6899998971953861E-2</v>
      </c>
      <c r="AE104" s="102">
        <f t="shared" si="33"/>
        <v>6.1161565249365779E-3</v>
      </c>
      <c r="AF104" s="14">
        <f t="shared" si="31"/>
        <v>7.1718538565629222E-2</v>
      </c>
      <c r="AG104" s="14">
        <f t="shared" si="44"/>
        <v>3.7141002649102584E-3</v>
      </c>
    </row>
    <row r="105" spans="1:33" x14ac:dyDescent="0.2">
      <c r="A105" s="16">
        <v>1984</v>
      </c>
      <c r="B105" s="16">
        <v>52500</v>
      </c>
      <c r="C105" s="16">
        <v>0.04</v>
      </c>
      <c r="D105" s="16">
        <v>2.5000000000000001E-2</v>
      </c>
      <c r="E105" s="16">
        <v>23520</v>
      </c>
      <c r="F105" s="16">
        <v>15670</v>
      </c>
      <c r="G105" s="16">
        <v>23520</v>
      </c>
      <c r="H105" s="16">
        <v>14610</v>
      </c>
      <c r="I105" s="118">
        <f>Inputs_refs!$B$1-'cpi_2.5'!A105</f>
        <v>37.5</v>
      </c>
      <c r="J105" s="9">
        <f t="shared" si="34"/>
        <v>-0.33375850340136054</v>
      </c>
      <c r="K105" s="10">
        <f t="shared" si="35"/>
        <v>0.6662414965986394</v>
      </c>
      <c r="L105" s="11">
        <f t="shared" si="36"/>
        <v>-7850</v>
      </c>
      <c r="N105" s="9">
        <f t="shared" si="37"/>
        <v>0.37882653061224492</v>
      </c>
      <c r="O105" s="12">
        <f t="shared" si="38"/>
        <v>0.62117346938775508</v>
      </c>
      <c r="P105" s="11">
        <f t="shared" si="39"/>
        <v>-8910</v>
      </c>
      <c r="R105" s="35">
        <f t="shared" si="40"/>
        <v>-167600</v>
      </c>
      <c r="S105" s="38">
        <f t="shared" si="41"/>
        <v>-0.3562925170068027</v>
      </c>
      <c r="V105" s="10"/>
      <c r="W105" s="11">
        <f t="shared" si="42"/>
        <v>14279.691253556348</v>
      </c>
      <c r="X105" s="11">
        <f t="shared" si="43"/>
        <v>-2.2608401536184267E-2</v>
      </c>
      <c r="Z105" s="35">
        <f t="shared" si="28"/>
        <v>-171107.01572548866</v>
      </c>
      <c r="AA105" s="44">
        <f t="shared" si="32"/>
        <v>-0.36374790757969527</v>
      </c>
      <c r="AB105" s="43">
        <f t="shared" si="29"/>
        <v>-2.0496037001282594E-2</v>
      </c>
      <c r="AC105" s="9"/>
      <c r="AD105" s="17">
        <f t="shared" si="30"/>
        <v>-2.0496037001282594E-2</v>
      </c>
      <c r="AE105" s="102">
        <f t="shared" si="33"/>
        <v>7.4553905728925729E-3</v>
      </c>
      <c r="AF105" s="14">
        <f t="shared" si="31"/>
        <v>6.7645181876196558E-2</v>
      </c>
      <c r="AG105" s="14">
        <f t="shared" si="44"/>
        <v>3.4959663601112911E-3</v>
      </c>
    </row>
    <row r="106" spans="1:33" x14ac:dyDescent="0.2">
      <c r="A106" s="16">
        <v>1984</v>
      </c>
      <c r="B106" s="16">
        <v>57500</v>
      </c>
      <c r="C106" s="16">
        <v>0.04</v>
      </c>
      <c r="D106" s="16">
        <v>2.5000000000000001E-2</v>
      </c>
      <c r="E106" s="16">
        <v>24600</v>
      </c>
      <c r="F106" s="16">
        <v>16540</v>
      </c>
      <c r="G106" s="16">
        <v>24600</v>
      </c>
      <c r="H106" s="16">
        <v>15480</v>
      </c>
      <c r="I106" s="118">
        <f>Inputs_refs!$B$1-'cpi_2.5'!A106</f>
        <v>37.5</v>
      </c>
      <c r="J106" s="9">
        <f t="shared" si="34"/>
        <v>-0.32764227642276422</v>
      </c>
      <c r="K106" s="10">
        <f t="shared" si="35"/>
        <v>0.67235772357723578</v>
      </c>
      <c r="L106" s="11">
        <f t="shared" si="36"/>
        <v>-8060</v>
      </c>
      <c r="N106" s="9">
        <f t="shared" si="37"/>
        <v>0.37073170731707317</v>
      </c>
      <c r="O106" s="12">
        <f t="shared" si="38"/>
        <v>0.62926829268292683</v>
      </c>
      <c r="P106" s="11">
        <f t="shared" si="39"/>
        <v>-9120</v>
      </c>
      <c r="R106" s="35">
        <f t="shared" si="40"/>
        <v>-171800</v>
      </c>
      <c r="S106" s="38">
        <f t="shared" si="41"/>
        <v>-0.34918699186991869</v>
      </c>
      <c r="V106" s="10"/>
      <c r="W106" s="11">
        <f t="shared" si="42"/>
        <v>15072.501169995021</v>
      </c>
      <c r="X106" s="11">
        <f t="shared" si="43"/>
        <v>-2.6324213824611049E-2</v>
      </c>
      <c r="Z106" s="35">
        <f t="shared" si="28"/>
        <v>-176090.23867897782</v>
      </c>
      <c r="AA106" s="44">
        <f t="shared" si="32"/>
        <v>-0.35790698918491426</v>
      </c>
      <c r="AB106" s="43">
        <f t="shared" si="29"/>
        <v>-2.4363864295732857E-2</v>
      </c>
      <c r="AC106" s="9"/>
      <c r="AD106" s="17">
        <f t="shared" si="30"/>
        <v>-2.4363864295732857E-2</v>
      </c>
      <c r="AE106" s="102">
        <f t="shared" si="33"/>
        <v>8.7199973149955645E-3</v>
      </c>
      <c r="AF106" s="14">
        <f t="shared" si="31"/>
        <v>6.4087061668681986E-2</v>
      </c>
      <c r="AG106" s="14">
        <f t="shared" si="44"/>
        <v>3.3061636365057101E-3</v>
      </c>
    </row>
    <row r="107" spans="1:33" x14ac:dyDescent="0.2">
      <c r="A107" s="16">
        <v>1984</v>
      </c>
      <c r="B107" s="16">
        <v>62500</v>
      </c>
      <c r="C107" s="16">
        <v>0.04</v>
      </c>
      <c r="D107" s="16">
        <v>2.5000000000000001E-2</v>
      </c>
      <c r="E107" s="16">
        <v>25480</v>
      </c>
      <c r="F107" s="16">
        <v>17410</v>
      </c>
      <c r="G107" s="16">
        <v>25480</v>
      </c>
      <c r="H107" s="16">
        <v>16350</v>
      </c>
      <c r="I107" s="118">
        <f>Inputs_refs!$B$1-'cpi_2.5'!A107</f>
        <v>37.5</v>
      </c>
      <c r="J107" s="9">
        <f t="shared" si="34"/>
        <v>-0.31671899529042385</v>
      </c>
      <c r="K107" s="10">
        <f t="shared" si="35"/>
        <v>0.68328100470957609</v>
      </c>
      <c r="L107" s="11">
        <f t="shared" si="36"/>
        <v>-8070</v>
      </c>
      <c r="N107" s="9">
        <f t="shared" si="37"/>
        <v>0.35832025117739402</v>
      </c>
      <c r="O107" s="12">
        <f t="shared" si="38"/>
        <v>0.64167974882260592</v>
      </c>
      <c r="P107" s="11">
        <f t="shared" si="39"/>
        <v>-9130</v>
      </c>
      <c r="R107" s="35">
        <f t="shared" si="40"/>
        <v>-172000</v>
      </c>
      <c r="S107" s="38">
        <f t="shared" si="41"/>
        <v>-0.33751962323390894</v>
      </c>
      <c r="V107" s="10"/>
      <c r="W107" s="11">
        <f t="shared" si="42"/>
        <v>15865.311086433696</v>
      </c>
      <c r="X107" s="11">
        <f t="shared" si="43"/>
        <v>-2.9644581869498723E-2</v>
      </c>
      <c r="Z107" s="35">
        <f t="shared" si="28"/>
        <v>-177073.46163246693</v>
      </c>
      <c r="AA107" s="44">
        <f t="shared" si="32"/>
        <v>-0.3474753956681062</v>
      </c>
      <c r="AB107" s="43">
        <f t="shared" si="29"/>
        <v>-2.865173349915863E-2</v>
      </c>
      <c r="AC107" s="9"/>
      <c r="AD107" s="17">
        <f t="shared" si="30"/>
        <v>-2.865173349915863E-2</v>
      </c>
      <c r="AE107" s="102">
        <f t="shared" si="33"/>
        <v>9.9557724341972631E-3</v>
      </c>
      <c r="AF107" s="14">
        <f t="shared" si="31"/>
        <v>6.0884549109707066E-2</v>
      </c>
      <c r="AG107" s="14">
        <f t="shared" si="44"/>
        <v>3.1359155349871548E-3</v>
      </c>
    </row>
    <row r="108" spans="1:33" x14ac:dyDescent="0.2">
      <c r="A108" s="16">
        <v>1984</v>
      </c>
      <c r="B108" s="16">
        <v>67500</v>
      </c>
      <c r="C108" s="16">
        <v>0.04</v>
      </c>
      <c r="D108" s="16">
        <v>2.5000000000000001E-2</v>
      </c>
      <c r="E108" s="16">
        <v>26330</v>
      </c>
      <c r="F108" s="16">
        <v>18250</v>
      </c>
      <c r="G108" s="16">
        <v>26330</v>
      </c>
      <c r="H108" s="16">
        <v>17190</v>
      </c>
      <c r="I108" s="118">
        <f>Inputs_refs!$B$1-'cpi_2.5'!A108</f>
        <v>37.5</v>
      </c>
      <c r="J108" s="9">
        <f t="shared" si="34"/>
        <v>-0.30687428788454235</v>
      </c>
      <c r="K108" s="10">
        <f t="shared" si="35"/>
        <v>0.6931257121154577</v>
      </c>
      <c r="L108" s="11">
        <f t="shared" si="36"/>
        <v>-8080</v>
      </c>
      <c r="N108" s="9">
        <f t="shared" si="37"/>
        <v>0.34713254842385111</v>
      </c>
      <c r="O108" s="12">
        <f t="shared" si="38"/>
        <v>0.65286745157614889</v>
      </c>
      <c r="P108" s="11">
        <f t="shared" si="39"/>
        <v>-9140</v>
      </c>
      <c r="R108" s="35">
        <f t="shared" si="40"/>
        <v>-172200</v>
      </c>
      <c r="S108" s="38">
        <f t="shared" si="41"/>
        <v>-0.32700341815419676</v>
      </c>
      <c r="V108" s="10"/>
      <c r="W108" s="11">
        <f t="shared" si="42"/>
        <v>16630.782729891725</v>
      </c>
      <c r="X108" s="11">
        <f t="shared" si="43"/>
        <v>-3.2531545672383623E-2</v>
      </c>
      <c r="Z108" s="35">
        <f t="shared" si="28"/>
        <v>-178029.67689790478</v>
      </c>
      <c r="AA108" s="44">
        <f t="shared" si="32"/>
        <v>-0.33807382623984955</v>
      </c>
      <c r="AB108" s="43">
        <f t="shared" si="29"/>
        <v>-3.2745534337221431E-2</v>
      </c>
      <c r="AC108" s="9"/>
      <c r="AD108" s="17">
        <f t="shared" si="30"/>
        <v>-3.2745534337221431E-2</v>
      </c>
      <c r="AE108" s="102">
        <f t="shared" si="33"/>
        <v>1.1070408085652794E-2</v>
      </c>
      <c r="AF108" s="14">
        <f t="shared" si="31"/>
        <v>5.8082191780821919E-2</v>
      </c>
      <c r="AG108" s="14">
        <f t="shared" si="44"/>
        <v>2.9873918696332602E-3</v>
      </c>
    </row>
    <row r="109" spans="1:33" x14ac:dyDescent="0.2">
      <c r="A109" s="16">
        <v>1984</v>
      </c>
      <c r="B109" s="16">
        <v>72500</v>
      </c>
      <c r="C109" s="16">
        <v>0.04</v>
      </c>
      <c r="D109" s="16">
        <v>2.5000000000000001E-2</v>
      </c>
      <c r="E109" s="16">
        <v>27180</v>
      </c>
      <c r="F109" s="16">
        <v>19100</v>
      </c>
      <c r="G109" s="16">
        <v>27180</v>
      </c>
      <c r="H109" s="16">
        <v>18040</v>
      </c>
      <c r="I109" s="118">
        <f>Inputs_refs!$B$1-'cpi_2.5'!A109</f>
        <v>37.5</v>
      </c>
      <c r="J109" s="9">
        <f t="shared" si="34"/>
        <v>-0.2972774098601913</v>
      </c>
      <c r="K109" s="10">
        <f t="shared" si="35"/>
        <v>0.70272259013980864</v>
      </c>
      <c r="L109" s="11">
        <f t="shared" si="36"/>
        <v>-8080</v>
      </c>
      <c r="N109" s="9">
        <f t="shared" si="37"/>
        <v>0.33627667402501837</v>
      </c>
      <c r="O109" s="12">
        <f t="shared" si="38"/>
        <v>0.66372332597498163</v>
      </c>
      <c r="P109" s="11">
        <f t="shared" si="39"/>
        <v>-9140</v>
      </c>
      <c r="R109" s="35">
        <f t="shared" si="40"/>
        <v>-172200</v>
      </c>
      <c r="S109" s="38">
        <f t="shared" si="41"/>
        <v>-0.31677704194260486</v>
      </c>
      <c r="V109" s="10"/>
      <c r="W109" s="11">
        <f t="shared" si="42"/>
        <v>17405.367131009971</v>
      </c>
      <c r="X109" s="11">
        <f t="shared" si="43"/>
        <v>-3.5179205598116922E-2</v>
      </c>
      <c r="Z109" s="35">
        <f t="shared" si="28"/>
        <v>-178794.89472602634</v>
      </c>
      <c r="AA109" s="44">
        <f t="shared" si="32"/>
        <v>-0.32890893069541272</v>
      </c>
      <c r="AB109" s="43">
        <f t="shared" si="29"/>
        <v>-3.6885251875518735E-2</v>
      </c>
      <c r="AC109" s="9"/>
      <c r="AD109" s="17">
        <f t="shared" si="30"/>
        <v>-3.6885251875518735E-2</v>
      </c>
      <c r="AE109" s="102">
        <f t="shared" si="33"/>
        <v>1.2131888752807851E-2</v>
      </c>
      <c r="AF109" s="14">
        <f t="shared" si="31"/>
        <v>5.549738219895288E-2</v>
      </c>
      <c r="AG109" s="14">
        <f t="shared" si="44"/>
        <v>2.8507698373934076E-3</v>
      </c>
    </row>
    <row r="110" spans="1:33" x14ac:dyDescent="0.2">
      <c r="A110" s="16">
        <v>1984</v>
      </c>
      <c r="B110" s="16">
        <v>77500</v>
      </c>
      <c r="C110" s="16">
        <v>0.04</v>
      </c>
      <c r="D110" s="16">
        <v>2.5000000000000001E-2</v>
      </c>
      <c r="E110" s="16">
        <v>28020</v>
      </c>
      <c r="F110" s="16">
        <v>19950</v>
      </c>
      <c r="G110" s="16">
        <v>28020</v>
      </c>
      <c r="H110" s="16">
        <v>18890</v>
      </c>
      <c r="I110" s="118">
        <f>Inputs_refs!$B$1-'cpi_2.5'!A110</f>
        <v>37.5</v>
      </c>
      <c r="J110" s="9">
        <f t="shared" si="34"/>
        <v>-0.28800856531049251</v>
      </c>
      <c r="K110" s="10">
        <f t="shared" si="35"/>
        <v>0.71199143468950754</v>
      </c>
      <c r="L110" s="11">
        <f t="shared" si="36"/>
        <v>-8070</v>
      </c>
      <c r="N110" s="9">
        <f t="shared" si="37"/>
        <v>0.32583868665239113</v>
      </c>
      <c r="O110" s="12">
        <f t="shared" si="38"/>
        <v>0.67416131334760887</v>
      </c>
      <c r="P110" s="11">
        <f t="shared" si="39"/>
        <v>-9130</v>
      </c>
      <c r="R110" s="35">
        <f t="shared" si="40"/>
        <v>-172000</v>
      </c>
      <c r="S110" s="38">
        <f t="shared" si="41"/>
        <v>-0.30692362598144185</v>
      </c>
      <c r="V110" s="10"/>
      <c r="W110" s="11">
        <f t="shared" si="42"/>
        <v>18179.951532128216</v>
      </c>
      <c r="X110" s="11">
        <f t="shared" si="43"/>
        <v>-3.7588590146732874E-2</v>
      </c>
      <c r="Z110" s="35">
        <f t="shared" si="28"/>
        <v>-179360.1125541479</v>
      </c>
      <c r="AA110" s="44">
        <f t="shared" si="32"/>
        <v>-0.32005730291603834</v>
      </c>
      <c r="AB110" s="43">
        <f t="shared" si="29"/>
        <v>-4.1035392146767956E-2</v>
      </c>
      <c r="AC110" s="9"/>
      <c r="AD110" s="17">
        <f t="shared" si="30"/>
        <v>-4.1035392146767956E-2</v>
      </c>
      <c r="AE110" s="102">
        <f t="shared" si="33"/>
        <v>1.3133676934596494E-2</v>
      </c>
      <c r="AF110" s="14">
        <f t="shared" si="31"/>
        <v>5.3132832080200504E-2</v>
      </c>
      <c r="AG110" s="14">
        <f t="shared" si="44"/>
        <v>2.7261005121660409E-3</v>
      </c>
    </row>
    <row r="111" spans="1:33" x14ac:dyDescent="0.2">
      <c r="A111" s="16">
        <v>1984</v>
      </c>
      <c r="B111" s="16">
        <v>82500</v>
      </c>
      <c r="C111" s="16">
        <v>0.04</v>
      </c>
      <c r="D111" s="16">
        <v>2.5000000000000001E-2</v>
      </c>
      <c r="E111" s="16">
        <v>28870</v>
      </c>
      <c r="F111" s="16">
        <v>20800</v>
      </c>
      <c r="G111" s="16">
        <v>28870</v>
      </c>
      <c r="H111" s="16">
        <v>19740</v>
      </c>
      <c r="I111" s="118">
        <f>Inputs_refs!$B$1-'cpi_2.5'!A111</f>
        <v>37.5</v>
      </c>
      <c r="J111" s="9">
        <f t="shared" si="34"/>
        <v>-0.27952892275718738</v>
      </c>
      <c r="K111" s="10">
        <f t="shared" si="35"/>
        <v>0.72047107724281256</v>
      </c>
      <c r="L111" s="11">
        <f t="shared" si="36"/>
        <v>-8070</v>
      </c>
      <c r="N111" s="9">
        <f t="shared" si="37"/>
        <v>0.31624523727052306</v>
      </c>
      <c r="O111" s="12">
        <f t="shared" si="38"/>
        <v>0.68375476272947699</v>
      </c>
      <c r="P111" s="11">
        <f t="shared" si="39"/>
        <v>-9130</v>
      </c>
      <c r="R111" s="35">
        <f t="shared" si="40"/>
        <v>-172000</v>
      </c>
      <c r="S111" s="38">
        <f t="shared" si="41"/>
        <v>-0.29788708001385522</v>
      </c>
      <c r="V111" s="10"/>
      <c r="W111" s="11">
        <f t="shared" si="42"/>
        <v>18954.535933246461</v>
      </c>
      <c r="X111" s="11">
        <f t="shared" si="43"/>
        <v>-3.9790479572114422E-2</v>
      </c>
      <c r="Z111" s="35">
        <f t="shared" si="28"/>
        <v>-180125.33038226952</v>
      </c>
      <c r="AA111" s="44">
        <f t="shared" si="32"/>
        <v>-0.31195935293084431</v>
      </c>
      <c r="AB111" s="43">
        <f t="shared" si="29"/>
        <v>-4.5109315636094043E-2</v>
      </c>
      <c r="AC111" s="9"/>
      <c r="AD111" s="17">
        <f t="shared" si="30"/>
        <v>-4.5109315636094043E-2</v>
      </c>
      <c r="AE111" s="102">
        <f t="shared" si="33"/>
        <v>1.4072272916989093E-2</v>
      </c>
      <c r="AF111" s="14">
        <f t="shared" si="31"/>
        <v>5.0961538461538461E-2</v>
      </c>
      <c r="AG111" s="14">
        <f t="shared" si="44"/>
        <v>2.6118807236327202E-3</v>
      </c>
    </row>
    <row r="112" spans="1:33" x14ac:dyDescent="0.2">
      <c r="A112" s="16">
        <v>1984</v>
      </c>
      <c r="B112" s="16">
        <v>87500</v>
      </c>
      <c r="C112" s="16">
        <v>0.04</v>
      </c>
      <c r="D112" s="16">
        <v>2.5000000000000001E-2</v>
      </c>
      <c r="E112" s="16">
        <v>29720</v>
      </c>
      <c r="F112" s="16">
        <v>21650</v>
      </c>
      <c r="G112" s="16">
        <v>29720</v>
      </c>
      <c r="H112" s="16">
        <v>20590</v>
      </c>
      <c r="I112" s="118">
        <f>Inputs_refs!$B$1-'cpi_2.5'!A112</f>
        <v>37.5</v>
      </c>
      <c r="J112" s="9">
        <f t="shared" si="34"/>
        <v>-0.27153432032301478</v>
      </c>
      <c r="K112" s="10">
        <f t="shared" si="35"/>
        <v>0.72846567967698517</v>
      </c>
      <c r="L112" s="11">
        <f t="shared" si="36"/>
        <v>-8070</v>
      </c>
      <c r="N112" s="9">
        <f t="shared" si="37"/>
        <v>0.30720053835800809</v>
      </c>
      <c r="O112" s="12">
        <f t="shared" si="38"/>
        <v>0.69279946164199191</v>
      </c>
      <c r="P112" s="11">
        <f t="shared" si="39"/>
        <v>-9130</v>
      </c>
      <c r="R112" s="35">
        <f t="shared" si="40"/>
        <v>-172000</v>
      </c>
      <c r="S112" s="38">
        <f t="shared" si="41"/>
        <v>-0.28936742934051146</v>
      </c>
      <c r="V112" s="10"/>
      <c r="W112" s="11">
        <f t="shared" si="42"/>
        <v>19729.120334364707</v>
      </c>
      <c r="X112" s="11">
        <f t="shared" si="43"/>
        <v>-4.1810571424734988E-2</v>
      </c>
      <c r="Z112" s="35">
        <f t="shared" si="28"/>
        <v>-180890.54821039113</v>
      </c>
      <c r="AA112" s="44">
        <f t="shared" si="32"/>
        <v>-0.30432461004439965</v>
      </c>
      <c r="AB112" s="43">
        <f t="shared" si="29"/>
        <v>-4.9148771444103692E-2</v>
      </c>
      <c r="AC112" s="9"/>
      <c r="AD112" s="17">
        <f t="shared" si="30"/>
        <v>-4.9148771444103692E-2</v>
      </c>
      <c r="AE112" s="102">
        <f t="shared" si="33"/>
        <v>1.4957180703888184E-2</v>
      </c>
      <c r="AF112" s="14">
        <f t="shared" si="31"/>
        <v>4.8960739030023091E-2</v>
      </c>
      <c r="AG112" s="14">
        <f t="shared" si="44"/>
        <v>2.5068492626756367E-3</v>
      </c>
    </row>
    <row r="113" spans="1:33" x14ac:dyDescent="0.2">
      <c r="A113" s="16">
        <v>1984</v>
      </c>
      <c r="B113" s="16">
        <v>92500</v>
      </c>
      <c r="C113" s="16">
        <v>0.04</v>
      </c>
      <c r="D113" s="16">
        <v>2.5000000000000001E-2</v>
      </c>
      <c r="E113" s="16">
        <v>30570</v>
      </c>
      <c r="F113" s="16">
        <v>22490</v>
      </c>
      <c r="G113" s="16">
        <v>30570</v>
      </c>
      <c r="H113" s="16">
        <v>21430</v>
      </c>
      <c r="I113" s="118">
        <f>Inputs_refs!$B$1-'cpi_2.5'!A113</f>
        <v>37.5</v>
      </c>
      <c r="J113" s="9">
        <f t="shared" si="34"/>
        <v>-0.2643114164213281</v>
      </c>
      <c r="K113" s="10">
        <f t="shared" si="35"/>
        <v>0.73568858357867195</v>
      </c>
      <c r="L113" s="11">
        <f t="shared" si="36"/>
        <v>-8080</v>
      </c>
      <c r="N113" s="9">
        <f t="shared" si="37"/>
        <v>0.2989859339221459</v>
      </c>
      <c r="O113" s="12">
        <f t="shared" si="38"/>
        <v>0.7010140660778541</v>
      </c>
      <c r="P113" s="11">
        <f t="shared" si="39"/>
        <v>-9140</v>
      </c>
      <c r="R113" s="35">
        <f t="shared" si="40"/>
        <v>-172200</v>
      </c>
      <c r="S113" s="38">
        <f t="shared" si="41"/>
        <v>-0.28164867517173697</v>
      </c>
      <c r="V113" s="10"/>
      <c r="W113" s="11">
        <f t="shared" si="42"/>
        <v>20494.591977822736</v>
      </c>
      <c r="X113" s="11">
        <f t="shared" si="43"/>
        <v>-4.3649464403978711E-2</v>
      </c>
      <c r="Z113" s="35">
        <f t="shared" si="28"/>
        <v>-181846.76347582886</v>
      </c>
      <c r="AA113" s="44">
        <f t="shared" si="32"/>
        <v>-0.29742682936838216</v>
      </c>
      <c r="AB113" s="43">
        <f t="shared" si="29"/>
        <v>-5.304885988312414E-2</v>
      </c>
      <c r="AC113" s="9"/>
      <c r="AD113" s="17">
        <f t="shared" si="30"/>
        <v>-5.304885988312414E-2</v>
      </c>
      <c r="AE113" s="102">
        <f t="shared" si="33"/>
        <v>1.5778154196645189E-2</v>
      </c>
      <c r="AF113" s="14">
        <f t="shared" si="31"/>
        <v>4.7132058692752332E-2</v>
      </c>
      <c r="AG113" s="14">
        <f t="shared" si="44"/>
        <v>2.4110365952272339E-3</v>
      </c>
    </row>
    <row r="114" spans="1:33" x14ac:dyDescent="0.2">
      <c r="A114" s="16">
        <v>1984</v>
      </c>
      <c r="B114" s="16">
        <v>97500</v>
      </c>
      <c r="C114" s="16">
        <v>0.04</v>
      </c>
      <c r="D114" s="16">
        <v>2.5000000000000001E-2</v>
      </c>
      <c r="E114" s="16">
        <v>31420</v>
      </c>
      <c r="F114" s="16">
        <v>23340</v>
      </c>
      <c r="G114" s="16">
        <v>31420</v>
      </c>
      <c r="H114" s="16">
        <v>22280</v>
      </c>
      <c r="I114" s="118">
        <f>Inputs_refs!$B$1-'cpi_2.5'!A114</f>
        <v>37.5</v>
      </c>
      <c r="J114" s="9">
        <f t="shared" si="34"/>
        <v>-0.25716104392106937</v>
      </c>
      <c r="K114" s="10">
        <f t="shared" si="35"/>
        <v>0.74283895607893058</v>
      </c>
      <c r="L114" s="11">
        <f t="shared" si="36"/>
        <v>-8080</v>
      </c>
      <c r="N114" s="9">
        <f t="shared" si="37"/>
        <v>0.29089751750477405</v>
      </c>
      <c r="O114" s="12">
        <f t="shared" si="38"/>
        <v>0.70910248249522601</v>
      </c>
      <c r="P114" s="11">
        <f t="shared" si="39"/>
        <v>-9140</v>
      </c>
      <c r="R114" s="35">
        <f t="shared" si="40"/>
        <v>-172200</v>
      </c>
      <c r="S114" s="38">
        <f t="shared" si="41"/>
        <v>-0.27402928071292171</v>
      </c>
      <c r="V114" s="10"/>
      <c r="W114" s="11">
        <f t="shared" si="42"/>
        <v>21269.176378940982</v>
      </c>
      <c r="X114" s="11">
        <f t="shared" si="43"/>
        <v>-4.5369103279130095E-2</v>
      </c>
      <c r="Z114" s="35">
        <f t="shared" si="28"/>
        <v>-182611.98130395054</v>
      </c>
      <c r="AA114" s="44">
        <f t="shared" si="32"/>
        <v>-0.29059831525135349</v>
      </c>
      <c r="AB114" s="43">
        <f t="shared" si="29"/>
        <v>-5.7016966956950112E-2</v>
      </c>
      <c r="AC114" s="9"/>
      <c r="AD114" s="17">
        <f t="shared" si="30"/>
        <v>-5.7016966956950112E-2</v>
      </c>
      <c r="AE114" s="102">
        <f t="shared" si="33"/>
        <v>1.6569034538431782E-2</v>
      </c>
      <c r="AF114" s="14">
        <f t="shared" si="31"/>
        <v>4.5415595544130251E-2</v>
      </c>
      <c r="AG114" s="14">
        <f t="shared" si="44"/>
        <v>2.3212622842112562E-3</v>
      </c>
    </row>
    <row r="115" spans="1:33" x14ac:dyDescent="0.2">
      <c r="A115" s="16">
        <v>1984</v>
      </c>
      <c r="B115" s="16">
        <v>102500</v>
      </c>
      <c r="C115" s="16">
        <v>0.04</v>
      </c>
      <c r="D115" s="16">
        <v>2.5000000000000001E-2</v>
      </c>
      <c r="E115" s="16">
        <v>32260</v>
      </c>
      <c r="F115" s="16">
        <v>24190</v>
      </c>
      <c r="G115" s="16">
        <v>32260</v>
      </c>
      <c r="H115" s="16">
        <v>23130</v>
      </c>
      <c r="I115" s="118">
        <f>Inputs_refs!$B$1-'cpi_2.5'!A115</f>
        <v>37.5</v>
      </c>
      <c r="J115" s="9">
        <f t="shared" si="34"/>
        <v>-0.25015499070055797</v>
      </c>
      <c r="K115" s="10">
        <f t="shared" si="35"/>
        <v>0.74984500929944198</v>
      </c>
      <c r="L115" s="11">
        <f t="shared" si="36"/>
        <v>-8070</v>
      </c>
      <c r="N115" s="9">
        <f t="shared" si="37"/>
        <v>0.28301301921884686</v>
      </c>
      <c r="O115" s="12">
        <f t="shared" si="38"/>
        <v>0.71698698078115308</v>
      </c>
      <c r="P115" s="11">
        <f t="shared" si="39"/>
        <v>-9130</v>
      </c>
      <c r="R115" s="35">
        <f t="shared" si="40"/>
        <v>-172000</v>
      </c>
      <c r="S115" s="38">
        <f t="shared" si="41"/>
        <v>-0.26658400495970241</v>
      </c>
      <c r="V115" s="10"/>
      <c r="W115" s="11">
        <f t="shared" si="42"/>
        <v>22043.760780059223</v>
      </c>
      <c r="X115" s="11">
        <f t="shared" si="43"/>
        <v>-4.6962352786025806E-2</v>
      </c>
      <c r="Z115" s="35">
        <f t="shared" si="28"/>
        <v>-183177.1991320721</v>
      </c>
      <c r="AA115" s="44">
        <f t="shared" si="32"/>
        <v>-0.2839076241972599</v>
      </c>
      <c r="AB115" s="43">
        <f t="shared" si="29"/>
        <v>-6.1018506588329573E-2</v>
      </c>
      <c r="AC115" s="9"/>
      <c r="AD115" s="17">
        <f t="shared" si="30"/>
        <v>-6.1018506588329573E-2</v>
      </c>
      <c r="AE115" s="102">
        <f t="shared" si="33"/>
        <v>1.7323619237557486E-2</v>
      </c>
      <c r="AF115" s="14">
        <f t="shared" si="31"/>
        <v>4.3819760231500623E-2</v>
      </c>
      <c r="AG115" s="14">
        <f t="shared" si="44"/>
        <v>2.2379345011112051E-3</v>
      </c>
    </row>
    <row r="116" spans="1:33" x14ac:dyDescent="0.2">
      <c r="A116" s="16">
        <v>1984</v>
      </c>
      <c r="B116" s="16">
        <v>107500</v>
      </c>
      <c r="C116" s="16">
        <v>0.04</v>
      </c>
      <c r="D116" s="16">
        <v>2.5000000000000001E-2</v>
      </c>
      <c r="E116" s="16">
        <v>33110</v>
      </c>
      <c r="F116" s="16">
        <v>25040</v>
      </c>
      <c r="G116" s="16">
        <v>33110</v>
      </c>
      <c r="H116" s="16">
        <v>23980</v>
      </c>
      <c r="I116" s="118">
        <f>Inputs_refs!$B$1-'cpi_2.5'!A116</f>
        <v>37.5</v>
      </c>
      <c r="J116" s="9">
        <f t="shared" si="34"/>
        <v>-0.24373301117487164</v>
      </c>
      <c r="K116" s="10">
        <f t="shared" si="35"/>
        <v>0.75626698882512833</v>
      </c>
      <c r="L116" s="11">
        <f t="shared" si="36"/>
        <v>-8070</v>
      </c>
      <c r="N116" s="9">
        <f t="shared" si="37"/>
        <v>0.27574750830564781</v>
      </c>
      <c r="O116" s="12">
        <f t="shared" si="38"/>
        <v>0.72425249169435213</v>
      </c>
      <c r="P116" s="11">
        <f t="shared" si="39"/>
        <v>-9130</v>
      </c>
      <c r="R116" s="35">
        <f t="shared" si="40"/>
        <v>-172000</v>
      </c>
      <c r="S116" s="38">
        <f t="shared" si="41"/>
        <v>-0.25974025974025972</v>
      </c>
      <c r="V116" s="10"/>
      <c r="W116" s="11">
        <f t="shared" si="42"/>
        <v>22818.345181177468</v>
      </c>
      <c r="X116" s="11">
        <f t="shared" si="43"/>
        <v>-4.84426529951014E-2</v>
      </c>
      <c r="Z116" s="35">
        <f t="shared" si="28"/>
        <v>-183942.41696019366</v>
      </c>
      <c r="AA116" s="44">
        <f t="shared" si="32"/>
        <v>-0.2777747160377434</v>
      </c>
      <c r="AB116" s="43">
        <f t="shared" si="29"/>
        <v>-6.49247582887751E-2</v>
      </c>
      <c r="AC116" s="9"/>
      <c r="AD116" s="17">
        <f t="shared" si="30"/>
        <v>-6.49247582887751E-2</v>
      </c>
      <c r="AE116" s="102">
        <f t="shared" si="33"/>
        <v>1.8034456297483681E-2</v>
      </c>
      <c r="AF116" s="14">
        <f t="shared" si="31"/>
        <v>4.233226837060703E-2</v>
      </c>
      <c r="AG116" s="14">
        <f t="shared" si="44"/>
        <v>2.1603828381490109E-3</v>
      </c>
    </row>
    <row r="117" spans="1:33" x14ac:dyDescent="0.2">
      <c r="A117" s="16">
        <v>1984</v>
      </c>
      <c r="B117" s="16">
        <v>112500</v>
      </c>
      <c r="C117" s="16">
        <v>0.04</v>
      </c>
      <c r="D117" s="16">
        <v>2.5000000000000001E-2</v>
      </c>
      <c r="E117" s="16">
        <v>33960</v>
      </c>
      <c r="F117" s="16">
        <v>25890</v>
      </c>
      <c r="G117" s="16">
        <v>33960</v>
      </c>
      <c r="H117" s="16">
        <v>24830</v>
      </c>
      <c r="I117" s="118">
        <f>Inputs_refs!$B$1-'cpi_2.5'!A117</f>
        <v>37.5</v>
      </c>
      <c r="J117" s="9">
        <f t="shared" si="34"/>
        <v>-0.23763250883392226</v>
      </c>
      <c r="K117" s="10">
        <f t="shared" si="35"/>
        <v>0.76236749116607772</v>
      </c>
      <c r="L117" s="11">
        <f t="shared" si="36"/>
        <v>-8070</v>
      </c>
      <c r="N117" s="9">
        <f t="shared" si="37"/>
        <v>0.26884570082449943</v>
      </c>
      <c r="O117" s="12">
        <f t="shared" si="38"/>
        <v>0.73115429917550057</v>
      </c>
      <c r="P117" s="11">
        <f t="shared" si="39"/>
        <v>-9130</v>
      </c>
      <c r="R117" s="35">
        <f t="shared" si="40"/>
        <v>-172000</v>
      </c>
      <c r="S117" s="38">
        <f t="shared" si="41"/>
        <v>-0.25323910482921086</v>
      </c>
      <c r="V117" s="10"/>
      <c r="W117" s="11">
        <f t="shared" si="42"/>
        <v>23592.929582295714</v>
      </c>
      <c r="X117" s="11">
        <f t="shared" si="43"/>
        <v>-4.9821603612738068E-2</v>
      </c>
      <c r="Z117" s="35">
        <f t="shared" si="28"/>
        <v>-184707.63478831534</v>
      </c>
      <c r="AA117" s="44">
        <f t="shared" si="32"/>
        <v>-0.27194881447042896</v>
      </c>
      <c r="AB117" s="43">
        <f t="shared" si="29"/>
        <v>-6.8798643883231758E-2</v>
      </c>
      <c r="AC117" s="9"/>
      <c r="AD117" s="17">
        <f t="shared" si="30"/>
        <v>-6.8798643883231758E-2</v>
      </c>
      <c r="AE117" s="102">
        <f t="shared" si="33"/>
        <v>1.8709709641218097E-2</v>
      </c>
      <c r="AF117" s="14">
        <f t="shared" si="31"/>
        <v>4.0942448821938975E-2</v>
      </c>
      <c r="AG117" s="14">
        <f t="shared" si="44"/>
        <v>2.0880267450660295E-3</v>
      </c>
    </row>
    <row r="118" spans="1:33" x14ac:dyDescent="0.2">
      <c r="A118" s="16">
        <v>1984</v>
      </c>
      <c r="B118" s="16">
        <v>117500</v>
      </c>
      <c r="C118" s="16">
        <v>0.04</v>
      </c>
      <c r="D118" s="16">
        <v>2.5000000000000001E-2</v>
      </c>
      <c r="E118" s="16">
        <v>34810</v>
      </c>
      <c r="F118" s="16">
        <v>26740</v>
      </c>
      <c r="G118" s="16">
        <v>34810</v>
      </c>
      <c r="H118" s="16">
        <v>25680</v>
      </c>
      <c r="I118" s="118">
        <f>Inputs_refs!$B$1-'cpi_2.5'!A118</f>
        <v>37.5</v>
      </c>
      <c r="J118" s="9">
        <f t="shared" si="34"/>
        <v>-0.23182993392703247</v>
      </c>
      <c r="K118" s="10">
        <f t="shared" si="35"/>
        <v>0.76817006607296756</v>
      </c>
      <c r="L118" s="11">
        <f t="shared" si="36"/>
        <v>-8070</v>
      </c>
      <c r="N118" s="9">
        <f t="shared" si="37"/>
        <v>0.26228095374892274</v>
      </c>
      <c r="O118" s="12">
        <f t="shared" si="38"/>
        <v>0.73771904625107732</v>
      </c>
      <c r="P118" s="11">
        <f t="shared" si="39"/>
        <v>-9130</v>
      </c>
      <c r="R118" s="35">
        <f t="shared" si="40"/>
        <v>-172000</v>
      </c>
      <c r="S118" s="38">
        <f t="shared" si="41"/>
        <v>-0.24705544383797759</v>
      </c>
      <c r="V118" s="10"/>
      <c r="W118" s="11">
        <f t="shared" si="42"/>
        <v>24367.513983413959</v>
      </c>
      <c r="X118" s="11">
        <f t="shared" si="43"/>
        <v>-5.1109268558646455E-2</v>
      </c>
      <c r="Z118" s="35">
        <f t="shared" si="28"/>
        <v>-185472.8526164369</v>
      </c>
      <c r="AA118" s="44">
        <f t="shared" si="32"/>
        <v>-0.26640742978517223</v>
      </c>
      <c r="AB118" s="43">
        <f t="shared" si="29"/>
        <v>-7.2640563976762329E-2</v>
      </c>
      <c r="AC118" s="9"/>
      <c r="AD118" s="17">
        <f t="shared" si="30"/>
        <v>-7.2640563976762329E-2</v>
      </c>
      <c r="AE118" s="102">
        <f t="shared" si="33"/>
        <v>1.9351985947194644E-2</v>
      </c>
      <c r="AF118" s="14">
        <f t="shared" si="31"/>
        <v>3.9640987284966345E-2</v>
      </c>
      <c r="AG118" s="14">
        <f t="shared" si="44"/>
        <v>2.0203609602823525E-3</v>
      </c>
    </row>
    <row r="119" spans="1:33" x14ac:dyDescent="0.2">
      <c r="A119" s="16">
        <v>1984</v>
      </c>
      <c r="B119" s="16">
        <v>122500</v>
      </c>
      <c r="C119" s="16">
        <v>0.04</v>
      </c>
      <c r="D119" s="16">
        <v>2.5000000000000001E-2</v>
      </c>
      <c r="E119" s="16">
        <v>35660</v>
      </c>
      <c r="F119" s="16">
        <v>27580</v>
      </c>
      <c r="G119" s="16">
        <v>35660</v>
      </c>
      <c r="H119" s="16">
        <v>26520</v>
      </c>
      <c r="I119" s="118">
        <f>Inputs_refs!$B$1-'cpi_2.5'!A119</f>
        <v>37.5</v>
      </c>
      <c r="J119" s="9">
        <f t="shared" si="34"/>
        <v>-0.22658440830061694</v>
      </c>
      <c r="K119" s="10">
        <f t="shared" si="35"/>
        <v>0.77341559169938301</v>
      </c>
      <c r="L119" s="11">
        <f t="shared" si="36"/>
        <v>-8080</v>
      </c>
      <c r="N119" s="9">
        <f t="shared" si="37"/>
        <v>0.25630959057767805</v>
      </c>
      <c r="O119" s="12">
        <f t="shared" si="38"/>
        <v>0.7436904094223219</v>
      </c>
      <c r="P119" s="11">
        <f t="shared" si="39"/>
        <v>-9140</v>
      </c>
      <c r="R119" s="35">
        <f t="shared" si="40"/>
        <v>-172200</v>
      </c>
      <c r="S119" s="38">
        <f t="shared" si="41"/>
        <v>-0.24144699943914749</v>
      </c>
      <c r="V119" s="10"/>
      <c r="W119" s="11">
        <f t="shared" si="42"/>
        <v>25132.985626871989</v>
      </c>
      <c r="X119" s="11">
        <f t="shared" si="43"/>
        <v>-5.2300692802715362E-2</v>
      </c>
      <c r="Z119" s="35">
        <f t="shared" si="28"/>
        <v>-186429.06788187462</v>
      </c>
      <c r="AA119" s="44">
        <f t="shared" si="32"/>
        <v>-0.26139802002506257</v>
      </c>
      <c r="AB119" s="43">
        <f t="shared" si="29"/>
        <v>-7.6324298799211182E-2</v>
      </c>
      <c r="AC119" s="9"/>
      <c r="AD119" s="17">
        <f t="shared" si="30"/>
        <v>-7.6324298799211182E-2</v>
      </c>
      <c r="AE119" s="102">
        <f t="shared" si="33"/>
        <v>1.995102058591508E-2</v>
      </c>
      <c r="AF119" s="14">
        <f t="shared" si="31"/>
        <v>3.8433647570703409E-2</v>
      </c>
      <c r="AG119" s="14">
        <f t="shared" si="44"/>
        <v>1.9576666185102676E-3</v>
      </c>
    </row>
    <row r="120" spans="1:33" x14ac:dyDescent="0.2">
      <c r="A120" s="16">
        <v>1984</v>
      </c>
      <c r="B120" s="16">
        <v>127500</v>
      </c>
      <c r="C120" s="16">
        <v>0.04</v>
      </c>
      <c r="D120" s="16">
        <v>2.5000000000000001E-2</v>
      </c>
      <c r="E120" s="16">
        <v>36500</v>
      </c>
      <c r="F120" s="16">
        <v>28430</v>
      </c>
      <c r="G120" s="16">
        <v>36500</v>
      </c>
      <c r="H120" s="16">
        <v>27370</v>
      </c>
      <c r="I120" s="118">
        <f>Inputs_refs!$B$1-'cpi_2.5'!A120</f>
        <v>37.5</v>
      </c>
      <c r="J120" s="9">
        <f t="shared" si="34"/>
        <v>-0.2210958904109589</v>
      </c>
      <c r="K120" s="10">
        <f t="shared" si="35"/>
        <v>0.7789041095890411</v>
      </c>
      <c r="L120" s="11">
        <f t="shared" si="36"/>
        <v>-8070</v>
      </c>
      <c r="N120" s="9">
        <f t="shared" si="37"/>
        <v>0.25013698630136988</v>
      </c>
      <c r="O120" s="12">
        <f t="shared" si="38"/>
        <v>0.74986301369863018</v>
      </c>
      <c r="P120" s="11">
        <f t="shared" si="39"/>
        <v>-9130</v>
      </c>
      <c r="R120" s="35">
        <f t="shared" si="40"/>
        <v>-172000</v>
      </c>
      <c r="S120" s="38">
        <f t="shared" si="41"/>
        <v>-0.23561643835616439</v>
      </c>
      <c r="V120" s="10"/>
      <c r="W120" s="11">
        <f t="shared" si="42"/>
        <v>25907.570027990234</v>
      </c>
      <c r="X120" s="11">
        <f t="shared" si="43"/>
        <v>-5.3431858677740814E-2</v>
      </c>
      <c r="Z120" s="35">
        <f t="shared" si="28"/>
        <v>-186994.28570999624</v>
      </c>
      <c r="AA120" s="44">
        <f t="shared" si="32"/>
        <v>-0.25615655576711815</v>
      </c>
      <c r="AB120" s="43">
        <f t="shared" si="29"/>
        <v>-8.0185796336313855E-2</v>
      </c>
      <c r="AC120" s="9"/>
      <c r="AD120" s="17">
        <f t="shared" si="30"/>
        <v>-8.0185796336313855E-2</v>
      </c>
      <c r="AE120" s="102">
        <f t="shared" si="33"/>
        <v>2.0540117410953768E-2</v>
      </c>
      <c r="AF120" s="14">
        <f t="shared" si="31"/>
        <v>3.7284558564896236E-2</v>
      </c>
      <c r="AG120" s="14">
        <f t="shared" si="44"/>
        <v>1.8980665196491886E-3</v>
      </c>
    </row>
    <row r="121" spans="1:33" x14ac:dyDescent="0.2">
      <c r="A121" s="16">
        <v>1984</v>
      </c>
      <c r="B121" s="16">
        <v>132500</v>
      </c>
      <c r="C121" s="16">
        <v>0.04</v>
      </c>
      <c r="D121" s="16">
        <v>2.5000000000000001E-2</v>
      </c>
      <c r="E121" s="16">
        <v>37350</v>
      </c>
      <c r="F121" s="16">
        <v>29280</v>
      </c>
      <c r="G121" s="16">
        <v>37350</v>
      </c>
      <c r="H121" s="16">
        <v>28220</v>
      </c>
      <c r="I121" s="118">
        <f>Inputs_refs!$B$1-'cpi_2.5'!A121</f>
        <v>37.5</v>
      </c>
      <c r="J121" s="9">
        <f t="shared" si="34"/>
        <v>-0.21606425702811244</v>
      </c>
      <c r="K121" s="10">
        <f t="shared" si="35"/>
        <v>0.78393574297188751</v>
      </c>
      <c r="L121" s="11">
        <f t="shared" si="36"/>
        <v>-8070</v>
      </c>
      <c r="N121" s="9">
        <f t="shared" si="37"/>
        <v>0.24444444444444444</v>
      </c>
      <c r="O121" s="12">
        <f t="shared" si="38"/>
        <v>0.75555555555555554</v>
      </c>
      <c r="P121" s="11">
        <f t="shared" si="39"/>
        <v>-9130</v>
      </c>
      <c r="R121" s="35">
        <f t="shared" si="40"/>
        <v>-172000</v>
      </c>
      <c r="S121" s="38">
        <f t="shared" si="41"/>
        <v>-0.23025435073627845</v>
      </c>
      <c r="V121" s="10"/>
      <c r="W121" s="11">
        <f t="shared" si="42"/>
        <v>26682.154429108479</v>
      </c>
      <c r="X121" s="11">
        <f t="shared" si="43"/>
        <v>-5.4494882030174371E-2</v>
      </c>
      <c r="Z121" s="35">
        <f t="shared" si="28"/>
        <v>-187759.50353811786</v>
      </c>
      <c r="AA121" s="44">
        <f t="shared" si="32"/>
        <v>-0.25135141035892616</v>
      </c>
      <c r="AB121" s="43">
        <f t="shared" si="29"/>
        <v>-8.3934518579073983E-2</v>
      </c>
      <c r="AC121" s="9"/>
      <c r="AD121" s="17">
        <f t="shared" si="30"/>
        <v>-8.3934518579073983E-2</v>
      </c>
      <c r="AE121" s="102">
        <f t="shared" si="33"/>
        <v>2.1097059622647713E-2</v>
      </c>
      <c r="AF121" s="14">
        <f t="shared" si="31"/>
        <v>3.6202185792349725E-2</v>
      </c>
      <c r="AG121" s="14">
        <f t="shared" si="44"/>
        <v>1.8419885863226737E-3</v>
      </c>
    </row>
    <row r="122" spans="1:33" x14ac:dyDescent="0.2">
      <c r="A122" s="16">
        <v>1984</v>
      </c>
      <c r="B122" s="16">
        <v>137500</v>
      </c>
      <c r="C122" s="16">
        <v>0.04</v>
      </c>
      <c r="D122" s="16">
        <v>2.5000000000000001E-2</v>
      </c>
      <c r="E122" s="16">
        <v>38200</v>
      </c>
      <c r="F122" s="16">
        <v>30130</v>
      </c>
      <c r="G122" s="16">
        <v>38200</v>
      </c>
      <c r="H122" s="16">
        <v>29070</v>
      </c>
      <c r="I122" s="118">
        <f>Inputs_refs!$B$1-'cpi_2.5'!A122</f>
        <v>37.5</v>
      </c>
      <c r="J122" s="9">
        <f t="shared" si="34"/>
        <v>-0.2112565445026178</v>
      </c>
      <c r="K122" s="10">
        <f t="shared" si="35"/>
        <v>0.78874345549738223</v>
      </c>
      <c r="L122" s="11">
        <f t="shared" si="36"/>
        <v>-8070</v>
      </c>
      <c r="N122" s="9">
        <f t="shared" si="37"/>
        <v>0.23900523560209425</v>
      </c>
      <c r="O122" s="12">
        <f t="shared" si="38"/>
        <v>0.76099476439790581</v>
      </c>
      <c r="P122" s="11">
        <f t="shared" si="39"/>
        <v>-9130</v>
      </c>
      <c r="R122" s="35">
        <f t="shared" si="40"/>
        <v>-172000</v>
      </c>
      <c r="S122" s="38">
        <f t="shared" si="41"/>
        <v>-0.22513089005235601</v>
      </c>
      <c r="V122" s="10"/>
      <c r="W122" s="11">
        <f t="shared" si="42"/>
        <v>27456.738830226725</v>
      </c>
      <c r="X122" s="11">
        <f t="shared" si="43"/>
        <v>-5.5495740274278484E-2</v>
      </c>
      <c r="Z122" s="35">
        <f t="shared" si="28"/>
        <v>-188524.72136623948</v>
      </c>
      <c r="AA122" s="44">
        <f t="shared" si="32"/>
        <v>-0.24676010650031346</v>
      </c>
      <c r="AB122" s="43">
        <f t="shared" si="29"/>
        <v>-8.7652808854375971E-2</v>
      </c>
      <c r="AC122" s="9"/>
      <c r="AD122" s="17">
        <f t="shared" si="30"/>
        <v>-8.7652808854375971E-2</v>
      </c>
      <c r="AE122" s="102">
        <f t="shared" si="33"/>
        <v>2.1629216447957456E-2</v>
      </c>
      <c r="AF122" s="14">
        <f t="shared" si="31"/>
        <v>3.5180882841022235E-2</v>
      </c>
      <c r="AG122" s="14">
        <f t="shared" si="44"/>
        <v>1.7891295247858263E-3</v>
      </c>
    </row>
    <row r="123" spans="1:33" x14ac:dyDescent="0.2">
      <c r="A123" s="16">
        <v>1984</v>
      </c>
      <c r="B123" s="16">
        <v>142500</v>
      </c>
      <c r="C123" s="16">
        <v>0.04</v>
      </c>
      <c r="D123" s="16">
        <v>2.5000000000000001E-2</v>
      </c>
      <c r="E123" s="16">
        <v>39050</v>
      </c>
      <c r="F123" s="16">
        <v>30980</v>
      </c>
      <c r="G123" s="16">
        <v>39050</v>
      </c>
      <c r="H123" s="16">
        <v>29920</v>
      </c>
      <c r="I123" s="118">
        <f>Inputs_refs!$B$1-'cpi_2.5'!A123</f>
        <v>37.5</v>
      </c>
      <c r="J123" s="9">
        <f t="shared" si="34"/>
        <v>-0.20665813060179258</v>
      </c>
      <c r="K123" s="10">
        <f t="shared" si="35"/>
        <v>0.79334186939820739</v>
      </c>
      <c r="L123" s="11">
        <f t="shared" si="36"/>
        <v>-8070</v>
      </c>
      <c r="N123" s="9">
        <f t="shared" si="37"/>
        <v>0.23380281690140844</v>
      </c>
      <c r="O123" s="12">
        <f t="shared" si="38"/>
        <v>0.76619718309859153</v>
      </c>
      <c r="P123" s="11">
        <f t="shared" si="39"/>
        <v>-9130</v>
      </c>
      <c r="R123" s="35">
        <f t="shared" si="40"/>
        <v>-172000</v>
      </c>
      <c r="S123" s="38">
        <f t="shared" si="41"/>
        <v>-0.22023047375160051</v>
      </c>
      <c r="V123" s="10"/>
      <c r="W123" s="11">
        <f t="shared" si="42"/>
        <v>28231.323231344966</v>
      </c>
      <c r="X123" s="11">
        <f t="shared" si="43"/>
        <v>-5.6439731572694982E-2</v>
      </c>
      <c r="Z123" s="35">
        <f t="shared" si="28"/>
        <v>-189289.9391943611</v>
      </c>
      <c r="AA123" s="44">
        <f t="shared" si="32"/>
        <v>-0.24236868014642907</v>
      </c>
      <c r="AB123" s="43">
        <f t="shared" si="29"/>
        <v>-9.1341036232295225E-2</v>
      </c>
      <c r="AC123" s="9"/>
      <c r="AD123" s="17">
        <f t="shared" si="30"/>
        <v>-9.1341036232295225E-2</v>
      </c>
      <c r="AE123" s="102">
        <f t="shared" si="33"/>
        <v>2.2138206394828552E-2</v>
      </c>
      <c r="AF123" s="14">
        <f t="shared" si="31"/>
        <v>3.4215622982569402E-2</v>
      </c>
      <c r="AG123" s="14">
        <f t="shared" si="44"/>
        <v>1.7392198952623783E-3</v>
      </c>
    </row>
    <row r="124" spans="1:33" x14ac:dyDescent="0.2">
      <c r="A124" s="16">
        <v>1984</v>
      </c>
      <c r="B124" s="16">
        <v>147500</v>
      </c>
      <c r="C124" s="16">
        <v>0.04</v>
      </c>
      <c r="D124" s="16">
        <v>2.5000000000000001E-2</v>
      </c>
      <c r="E124" s="16">
        <v>39900</v>
      </c>
      <c r="F124" s="16">
        <v>31820</v>
      </c>
      <c r="G124" s="16">
        <v>39900</v>
      </c>
      <c r="H124" s="16">
        <v>30760</v>
      </c>
      <c r="I124" s="118">
        <f>Inputs_refs!$B$1-'cpi_2.5'!A124</f>
        <v>37.5</v>
      </c>
      <c r="J124" s="9">
        <f t="shared" si="34"/>
        <v>-0.20250626566416041</v>
      </c>
      <c r="K124" s="10">
        <f t="shared" si="35"/>
        <v>0.79749373433583959</v>
      </c>
      <c r="L124" s="11">
        <f t="shared" si="36"/>
        <v>-8080</v>
      </c>
      <c r="N124" s="9">
        <f t="shared" si="37"/>
        <v>0.22907268170426065</v>
      </c>
      <c r="O124" s="12">
        <f t="shared" si="38"/>
        <v>0.77092731829573935</v>
      </c>
      <c r="P124" s="11">
        <f t="shared" si="39"/>
        <v>-9140</v>
      </c>
      <c r="R124" s="35">
        <f t="shared" si="40"/>
        <v>-172200</v>
      </c>
      <c r="S124" s="38">
        <f t="shared" si="41"/>
        <v>-0.21578947368421053</v>
      </c>
      <c r="V124" s="10"/>
      <c r="W124" s="11">
        <f t="shared" si="42"/>
        <v>28996.794874802999</v>
      </c>
      <c r="X124" s="11">
        <f t="shared" si="43"/>
        <v>-5.7321362977795859E-2</v>
      </c>
      <c r="Z124" s="35">
        <f t="shared" si="28"/>
        <v>-190246.15445979894</v>
      </c>
      <c r="AA124" s="44">
        <f t="shared" si="32"/>
        <v>-0.23840370233057512</v>
      </c>
      <c r="AB124" s="43">
        <f t="shared" si="29"/>
        <v>-9.4856868518791992E-2</v>
      </c>
      <c r="AC124" s="9"/>
      <c r="AD124" s="17">
        <f t="shared" si="30"/>
        <v>-9.4856868518791992E-2</v>
      </c>
      <c r="AE124" s="102">
        <f t="shared" si="33"/>
        <v>2.2614228646364587E-2</v>
      </c>
      <c r="AF124" s="14">
        <f t="shared" si="31"/>
        <v>3.3312382149591452E-2</v>
      </c>
      <c r="AG124" s="14">
        <f t="shared" si="44"/>
        <v>1.6925599157623372E-3</v>
      </c>
    </row>
    <row r="125" spans="1:33" x14ac:dyDescent="0.2">
      <c r="A125" s="16">
        <v>1984</v>
      </c>
      <c r="B125" s="16">
        <v>200000</v>
      </c>
      <c r="C125" s="16">
        <v>0.04</v>
      </c>
      <c r="D125" s="16">
        <v>2.5000000000000001E-2</v>
      </c>
      <c r="E125" s="16">
        <v>48800</v>
      </c>
      <c r="F125" s="16">
        <v>40730</v>
      </c>
      <c r="G125" s="16">
        <v>48800</v>
      </c>
      <c r="H125" s="16">
        <v>39670</v>
      </c>
      <c r="I125" s="118">
        <f>Inputs_refs!$B$1-'cpi_2.5'!A125</f>
        <v>37.5</v>
      </c>
      <c r="J125" s="9">
        <f t="shared" si="34"/>
        <v>-0.16536885245901639</v>
      </c>
      <c r="K125" s="10">
        <f t="shared" si="35"/>
        <v>0.83463114754098355</v>
      </c>
      <c r="L125" s="11">
        <f t="shared" si="36"/>
        <v>-8070</v>
      </c>
      <c r="N125" s="9">
        <f t="shared" si="37"/>
        <v>0.18709016393442623</v>
      </c>
      <c r="O125" s="12">
        <f t="shared" si="38"/>
        <v>0.81290983606557377</v>
      </c>
      <c r="P125" s="11">
        <f t="shared" si="39"/>
        <v>-9130</v>
      </c>
      <c r="R125" s="35">
        <f t="shared" si="40"/>
        <v>-172000</v>
      </c>
      <c r="S125" s="38">
        <f t="shared" si="41"/>
        <v>-0.17622950819672131</v>
      </c>
      <c r="V125" s="10"/>
      <c r="W125" s="11">
        <f t="shared" si="42"/>
        <v>37116.26195005425</v>
      </c>
      <c r="X125" s="11">
        <f t="shared" si="43"/>
        <v>-6.4374541213656419E-2</v>
      </c>
      <c r="Z125" s="35">
        <f t="shared" si="28"/>
        <v>-198067.43781104987</v>
      </c>
      <c r="AA125" s="44">
        <f t="shared" si="32"/>
        <v>-0.20293794857689534</v>
      </c>
      <c r="AB125" s="43">
        <f t="shared" si="29"/>
        <v>-0.13160890098410516</v>
      </c>
      <c r="AC125" s="9"/>
      <c r="AD125" s="17">
        <f t="shared" si="30"/>
        <v>-0.13160890098410516</v>
      </c>
      <c r="AE125" s="102">
        <f t="shared" si="33"/>
        <v>2.6708440380174031E-2</v>
      </c>
      <c r="AF125" s="14">
        <f t="shared" si="31"/>
        <v>2.6025042965872821E-2</v>
      </c>
      <c r="AG125" s="14">
        <f t="shared" si="44"/>
        <v>1.3176155380878463E-3</v>
      </c>
    </row>
    <row r="126" spans="1:33" x14ac:dyDescent="0.2">
      <c r="A126" s="16">
        <v>1979</v>
      </c>
      <c r="B126" s="16">
        <v>2500</v>
      </c>
      <c r="C126" s="16">
        <v>0.04</v>
      </c>
      <c r="D126" s="16">
        <v>2.5000000000000001E-2</v>
      </c>
      <c r="E126" s="16">
        <v>950</v>
      </c>
      <c r="F126" s="16">
        <v>810</v>
      </c>
      <c r="G126" s="16">
        <v>950</v>
      </c>
      <c r="H126" s="16">
        <v>730</v>
      </c>
      <c r="I126" s="118">
        <f>Inputs_refs!$B$1-'cpi_2.5'!A126</f>
        <v>42.5</v>
      </c>
      <c r="J126" s="9">
        <f t="shared" si="34"/>
        <v>-0.14736842105263157</v>
      </c>
      <c r="K126" s="10">
        <f t="shared" si="35"/>
        <v>0.85263157894736841</v>
      </c>
      <c r="L126" s="11">
        <f t="shared" si="36"/>
        <v>-140</v>
      </c>
      <c r="N126" s="9">
        <f t="shared" si="37"/>
        <v>0.23157894736842105</v>
      </c>
      <c r="O126" s="12">
        <f t="shared" si="38"/>
        <v>0.76842105263157889</v>
      </c>
      <c r="P126" s="11">
        <f t="shared" si="39"/>
        <v>-220</v>
      </c>
      <c r="R126" s="35">
        <f t="shared" si="40"/>
        <v>-3600</v>
      </c>
      <c r="S126" s="38">
        <f t="shared" si="41"/>
        <v>-0.18947368421052632</v>
      </c>
      <c r="V126" s="10"/>
      <c r="W126" s="11">
        <f t="shared" si="42"/>
        <v>738.13337047738617</v>
      </c>
      <c r="X126" s="11">
        <f t="shared" si="43"/>
        <v>1.1141603393679679E-2</v>
      </c>
      <c r="Z126" s="35">
        <f t="shared" si="28"/>
        <v>-3529.2075773864581</v>
      </c>
      <c r="AA126" s="44">
        <f t="shared" si="32"/>
        <v>-0.18574776723086622</v>
      </c>
      <c r="AB126" s="43">
        <f t="shared" si="29"/>
        <v>2.005901354942885E-2</v>
      </c>
      <c r="AC126" s="9"/>
      <c r="AD126" s="17">
        <f t="shared" si="30"/>
        <v>2.005901354942885E-2</v>
      </c>
      <c r="AE126" s="102">
        <f t="shared" si="33"/>
        <v>-3.7259169796600988E-3</v>
      </c>
      <c r="AF126" s="14">
        <f t="shared" si="31"/>
        <v>9.8765432098765427E-2</v>
      </c>
      <c r="AG126" s="14">
        <f t="shared" si="44"/>
        <v>5.1859917478461748E-3</v>
      </c>
    </row>
    <row r="127" spans="1:33" x14ac:dyDescent="0.2">
      <c r="A127" s="16">
        <v>1979</v>
      </c>
      <c r="B127" s="16">
        <v>7500</v>
      </c>
      <c r="C127" s="16">
        <v>0.04</v>
      </c>
      <c r="D127" s="16">
        <v>2.5000000000000001E-2</v>
      </c>
      <c r="E127" s="16">
        <v>2870</v>
      </c>
      <c r="F127" s="16">
        <v>2430</v>
      </c>
      <c r="G127" s="16">
        <v>2870</v>
      </c>
      <c r="H127" s="16">
        <v>2210</v>
      </c>
      <c r="I127" s="118">
        <f>Inputs_refs!$B$1-'cpi_2.5'!A127</f>
        <v>42.5</v>
      </c>
      <c r="J127" s="9">
        <f t="shared" si="34"/>
        <v>-0.15331010452961671</v>
      </c>
      <c r="K127" s="10">
        <f t="shared" si="35"/>
        <v>0.84668989547038331</v>
      </c>
      <c r="L127" s="11">
        <f t="shared" si="36"/>
        <v>-440</v>
      </c>
      <c r="N127" s="9">
        <f t="shared" si="37"/>
        <v>0.22996515679442509</v>
      </c>
      <c r="O127" s="12">
        <f t="shared" si="38"/>
        <v>0.77003484320557491</v>
      </c>
      <c r="P127" s="11">
        <f t="shared" si="39"/>
        <v>-660</v>
      </c>
      <c r="R127" s="35">
        <f t="shared" si="40"/>
        <v>-11000</v>
      </c>
      <c r="S127" s="38">
        <f t="shared" si="41"/>
        <v>-0.19163763066202091</v>
      </c>
      <c r="V127" s="10"/>
      <c r="W127" s="11">
        <f t="shared" si="42"/>
        <v>2214.4001114321586</v>
      </c>
      <c r="X127" s="11">
        <f t="shared" si="43"/>
        <v>1.9910006480355702E-3</v>
      </c>
      <c r="Z127" s="35">
        <f t="shared" si="28"/>
        <v>-10987.622732159376</v>
      </c>
      <c r="AA127" s="44">
        <f t="shared" si="32"/>
        <v>-0.19142199881810759</v>
      </c>
      <c r="AB127" s="43">
        <f t="shared" si="29"/>
        <v>1.1264736824642952E-3</v>
      </c>
      <c r="AC127" s="9"/>
      <c r="AD127" s="17">
        <f t="shared" si="30"/>
        <v>1.1264736824642952E-3</v>
      </c>
      <c r="AE127" s="102">
        <f t="shared" si="33"/>
        <v>-2.1563184391332202E-4</v>
      </c>
      <c r="AF127" s="14">
        <f t="shared" si="31"/>
        <v>9.0534979423868317E-2</v>
      </c>
      <c r="AG127" s="14">
        <f t="shared" si="44"/>
        <v>4.7336976609636539E-3</v>
      </c>
    </row>
    <row r="128" spans="1:33" x14ac:dyDescent="0.2">
      <c r="A128" s="16">
        <v>1979</v>
      </c>
      <c r="B128" s="16">
        <v>12500</v>
      </c>
      <c r="C128" s="16">
        <v>0.04</v>
      </c>
      <c r="D128" s="16">
        <v>2.5000000000000001E-2</v>
      </c>
      <c r="E128" s="16">
        <v>4800</v>
      </c>
      <c r="F128" s="16">
        <v>4060</v>
      </c>
      <c r="G128" s="16">
        <v>4800</v>
      </c>
      <c r="H128" s="16">
        <v>3690</v>
      </c>
      <c r="I128" s="118">
        <f>Inputs_refs!$B$1-'cpi_2.5'!A128</f>
        <v>42.5</v>
      </c>
      <c r="J128" s="9">
        <f t="shared" si="34"/>
        <v>-0.15416666666666667</v>
      </c>
      <c r="K128" s="10">
        <f t="shared" si="35"/>
        <v>0.84583333333333333</v>
      </c>
      <c r="L128" s="11">
        <f t="shared" si="36"/>
        <v>-740</v>
      </c>
      <c r="N128" s="9">
        <f t="shared" si="37"/>
        <v>0.23125000000000001</v>
      </c>
      <c r="O128" s="12">
        <f t="shared" si="38"/>
        <v>0.76875000000000004</v>
      </c>
      <c r="P128" s="11">
        <f t="shared" si="39"/>
        <v>-1110</v>
      </c>
      <c r="R128" s="35">
        <f t="shared" si="40"/>
        <v>-18500</v>
      </c>
      <c r="S128" s="38">
        <f t="shared" si="41"/>
        <v>-0.19270833333333334</v>
      </c>
      <c r="V128" s="10"/>
      <c r="W128" s="11">
        <f t="shared" si="42"/>
        <v>3699.7796100471455</v>
      </c>
      <c r="X128" s="11">
        <f t="shared" si="43"/>
        <v>2.6503008257846949E-3</v>
      </c>
      <c r="Z128" s="35">
        <f t="shared" si="28"/>
        <v>-18455.040449616063</v>
      </c>
      <c r="AA128" s="44">
        <f t="shared" si="32"/>
        <v>-0.19224000468350066</v>
      </c>
      <c r="AB128" s="43">
        <f t="shared" si="29"/>
        <v>2.4361664503895816E-3</v>
      </c>
      <c r="AC128" s="9"/>
      <c r="AD128" s="17">
        <f t="shared" si="30"/>
        <v>2.4361664503895816E-3</v>
      </c>
      <c r="AE128" s="102">
        <f t="shared" si="33"/>
        <v>-4.6832864983267775E-4</v>
      </c>
      <c r="AF128" s="14">
        <f t="shared" si="31"/>
        <v>9.1133004926108374E-2</v>
      </c>
      <c r="AG128" s="14">
        <f t="shared" si="44"/>
        <v>4.7664301245169405E-3</v>
      </c>
    </row>
    <row r="129" spans="1:33" x14ac:dyDescent="0.2">
      <c r="A129" s="16">
        <v>1979</v>
      </c>
      <c r="B129" s="16">
        <v>17500</v>
      </c>
      <c r="C129" s="16">
        <v>0.04</v>
      </c>
      <c r="D129" s="16">
        <v>2.5000000000000001E-2</v>
      </c>
      <c r="E129" s="16">
        <v>6730</v>
      </c>
      <c r="F129" s="16">
        <v>5690</v>
      </c>
      <c r="G129" s="16">
        <v>6730</v>
      </c>
      <c r="H129" s="16">
        <v>5180</v>
      </c>
      <c r="I129" s="118">
        <f>Inputs_refs!$B$1-'cpi_2.5'!A129</f>
        <v>42.5</v>
      </c>
      <c r="J129" s="9">
        <f t="shared" si="34"/>
        <v>-0.15453194650817237</v>
      </c>
      <c r="K129" s="10">
        <f t="shared" si="35"/>
        <v>0.84546805349182763</v>
      </c>
      <c r="L129" s="11">
        <f t="shared" si="36"/>
        <v>-1040</v>
      </c>
      <c r="N129" s="9">
        <f t="shared" si="37"/>
        <v>0.23031203566121841</v>
      </c>
      <c r="O129" s="12">
        <f t="shared" si="38"/>
        <v>0.76968796433878162</v>
      </c>
      <c r="P129" s="11">
        <f t="shared" si="39"/>
        <v>-1550</v>
      </c>
      <c r="R129" s="35">
        <f t="shared" si="40"/>
        <v>-25900</v>
      </c>
      <c r="S129" s="38">
        <f t="shared" si="41"/>
        <v>-0.1924219910846954</v>
      </c>
      <c r="V129" s="10"/>
      <c r="W129" s="11">
        <f t="shared" si="42"/>
        <v>5185.1591086621329</v>
      </c>
      <c r="X129" s="11">
        <f t="shared" si="43"/>
        <v>9.9596692319167831E-4</v>
      </c>
      <c r="Z129" s="35">
        <f t="shared" si="28"/>
        <v>-25922.458167072778</v>
      </c>
      <c r="AA129" s="44">
        <f t="shared" si="32"/>
        <v>-0.19258884225165512</v>
      </c>
      <c r="AB129" s="43">
        <f t="shared" si="29"/>
        <v>-8.6635946822764137E-4</v>
      </c>
      <c r="AC129" s="9"/>
      <c r="AD129" s="17">
        <f t="shared" si="30"/>
        <v>-8.6635946822764137E-4</v>
      </c>
      <c r="AE129" s="102">
        <f t="shared" si="33"/>
        <v>1.6685116695971947E-4</v>
      </c>
      <c r="AF129" s="14">
        <f t="shared" si="31"/>
        <v>8.9630931458699478E-2</v>
      </c>
      <c r="AG129" s="14">
        <f t="shared" si="44"/>
        <v>4.6842540933151877E-3</v>
      </c>
    </row>
    <row r="130" spans="1:33" x14ac:dyDescent="0.2">
      <c r="A130" s="16">
        <v>1979</v>
      </c>
      <c r="B130" s="16">
        <v>22500</v>
      </c>
      <c r="C130" s="16">
        <v>0.04</v>
      </c>
      <c r="D130" s="16">
        <v>2.5000000000000001E-2</v>
      </c>
      <c r="E130" s="16">
        <v>8650</v>
      </c>
      <c r="F130" s="16">
        <v>7320</v>
      </c>
      <c r="G130" s="16">
        <v>8650</v>
      </c>
      <c r="H130" s="16">
        <v>6660</v>
      </c>
      <c r="I130" s="118">
        <f>Inputs_refs!$B$1-'cpi_2.5'!A130</f>
        <v>42.5</v>
      </c>
      <c r="J130" s="9">
        <f t="shared" si="34"/>
        <v>-0.15375722543352602</v>
      </c>
      <c r="K130" s="10">
        <f t="shared" si="35"/>
        <v>0.84624277456647401</v>
      </c>
      <c r="L130" s="11">
        <f t="shared" si="36"/>
        <v>-1330</v>
      </c>
      <c r="N130" s="9">
        <f t="shared" si="37"/>
        <v>0.23005780346820809</v>
      </c>
      <c r="O130" s="12">
        <f t="shared" si="38"/>
        <v>0.76994219653179186</v>
      </c>
      <c r="P130" s="11">
        <f t="shared" si="39"/>
        <v>-1990</v>
      </c>
      <c r="R130" s="35">
        <f t="shared" si="40"/>
        <v>-33200</v>
      </c>
      <c r="S130" s="38">
        <f t="shared" si="41"/>
        <v>-0.19190751445086704</v>
      </c>
      <c r="V130" s="10"/>
      <c r="W130" s="11">
        <f t="shared" si="42"/>
        <v>6670.5386072771198</v>
      </c>
      <c r="X130" s="11">
        <f t="shared" si="43"/>
        <v>1.5823734650330043E-3</v>
      </c>
      <c r="Z130" s="35">
        <f t="shared" ref="Z130:Z193" si="45">-(E130*20-F130*(1-$V$2^(20))/(1-$V$2))</f>
        <v>-33189.875884529465</v>
      </c>
      <c r="AA130" s="44">
        <f t="shared" si="32"/>
        <v>-0.19184899355219345</v>
      </c>
      <c r="AB130" s="43">
        <f t="shared" ref="AB130:AB193" si="46">(R130-Z130)/Z130</f>
        <v>3.0503625580757181E-4</v>
      </c>
      <c r="AC130" s="9"/>
      <c r="AD130" s="17">
        <f t="shared" ref="AD130:AD193" si="47">(R130-Z130)/Z130</f>
        <v>3.0503625580757181E-4</v>
      </c>
      <c r="AE130" s="102">
        <f t="shared" si="33"/>
        <v>-5.8520898673586341E-5</v>
      </c>
      <c r="AF130" s="14">
        <f t="shared" ref="AF130:AF193" si="48">(F130-H130)/F130</f>
        <v>9.0163934426229511E-2</v>
      </c>
      <c r="AG130" s="14">
        <f t="shared" si="44"/>
        <v>4.7133990772622036E-3</v>
      </c>
    </row>
    <row r="131" spans="1:33" x14ac:dyDescent="0.2">
      <c r="A131" s="16">
        <v>1979</v>
      </c>
      <c r="B131" s="16">
        <v>27500</v>
      </c>
      <c r="C131" s="16">
        <v>0.04</v>
      </c>
      <c r="D131" s="16">
        <v>2.5000000000000001E-2</v>
      </c>
      <c r="E131" s="16">
        <v>10580</v>
      </c>
      <c r="F131" s="16">
        <v>8850</v>
      </c>
      <c r="G131" s="16">
        <v>10580</v>
      </c>
      <c r="H131" s="16">
        <v>8060</v>
      </c>
      <c r="I131" s="118">
        <f>Inputs_refs!$B$1-'cpi_2.5'!A131</f>
        <v>42.5</v>
      </c>
      <c r="J131" s="9">
        <f t="shared" si="34"/>
        <v>-0.16351606805293006</v>
      </c>
      <c r="K131" s="10">
        <f t="shared" si="35"/>
        <v>0.83648393194706994</v>
      </c>
      <c r="L131" s="11">
        <f t="shared" si="36"/>
        <v>-1730</v>
      </c>
      <c r="N131" s="9">
        <f t="shared" si="37"/>
        <v>0.23818525519848771</v>
      </c>
      <c r="O131" s="12">
        <f t="shared" si="38"/>
        <v>0.76181474480151223</v>
      </c>
      <c r="P131" s="11">
        <f t="shared" si="39"/>
        <v>-2520</v>
      </c>
      <c r="R131" s="35">
        <f t="shared" si="40"/>
        <v>-42500</v>
      </c>
      <c r="S131" s="38">
        <f t="shared" si="41"/>
        <v>-0.20085066162570889</v>
      </c>
      <c r="V131" s="10"/>
      <c r="W131" s="11">
        <f t="shared" si="42"/>
        <v>8064.7905292899604</v>
      </c>
      <c r="X131" s="11">
        <f t="shared" si="43"/>
        <v>5.9435847269980542E-4</v>
      </c>
      <c r="Z131" s="35">
        <f t="shared" si="45"/>
        <v>-42567.267975148337</v>
      </c>
      <c r="AA131" s="44">
        <f t="shared" ref="AA131:AA194" si="49">(Z131)/(E131*20)</f>
        <v>-0.2011685632095857</v>
      </c>
      <c r="AB131" s="43">
        <f t="shared" si="46"/>
        <v>-1.58027466521013E-3</v>
      </c>
      <c r="AC131" s="9"/>
      <c r="AD131" s="17">
        <f t="shared" si="47"/>
        <v>-1.58027466521013E-3</v>
      </c>
      <c r="AE131" s="102">
        <f t="shared" ref="AE131:AE194" si="50">S131-AA131</f>
        <v>3.1790158387681733E-4</v>
      </c>
      <c r="AF131" s="14">
        <f t="shared" si="48"/>
        <v>8.9265536723163841E-2</v>
      </c>
      <c r="AG131" s="14">
        <f t="shared" si="44"/>
        <v>4.6642834117556209E-3</v>
      </c>
    </row>
    <row r="132" spans="1:33" x14ac:dyDescent="0.2">
      <c r="A132" s="16">
        <v>1979</v>
      </c>
      <c r="B132" s="16">
        <v>32500</v>
      </c>
      <c r="C132" s="16">
        <v>0.04</v>
      </c>
      <c r="D132" s="16">
        <v>2.5000000000000001E-2</v>
      </c>
      <c r="E132" s="16">
        <v>12500</v>
      </c>
      <c r="F132" s="16">
        <v>9980</v>
      </c>
      <c r="G132" s="16">
        <v>12500</v>
      </c>
      <c r="H132" s="16">
        <v>9110</v>
      </c>
      <c r="I132" s="118">
        <f>Inputs_refs!$B$1-'cpi_2.5'!A132</f>
        <v>42.5</v>
      </c>
      <c r="J132" s="9">
        <f t="shared" ref="J132:J195" si="51">-(E132-F132)/E132</f>
        <v>-0.2016</v>
      </c>
      <c r="K132" s="10">
        <f t="shared" ref="K132:K195" si="52">F132/E132</f>
        <v>0.7984</v>
      </c>
      <c r="L132" s="11">
        <f t="shared" ref="L132:L195" si="53">F132-E132</f>
        <v>-2520</v>
      </c>
      <c r="N132" s="9">
        <f t="shared" ref="N132:N195" si="54">(G132-H132)/G132</f>
        <v>0.2712</v>
      </c>
      <c r="O132" s="12">
        <f t="shared" ref="O132:O195" si="55">H132/G132</f>
        <v>0.7288</v>
      </c>
      <c r="P132" s="11">
        <f t="shared" ref="P132:P195" si="56">H132-G132</f>
        <v>-3390</v>
      </c>
      <c r="R132" s="35">
        <f t="shared" ref="R132:R195" si="57">20*(L132+P132)/2</f>
        <v>-59100</v>
      </c>
      <c r="S132" s="38">
        <f t="shared" ref="S132:S195" si="58">(R132)/(E132*20)</f>
        <v>-0.2364</v>
      </c>
      <c r="V132" s="10"/>
      <c r="W132" s="11">
        <f t="shared" ref="W132:W195" si="59">F132*$V$2^(19)</f>
        <v>9094.5321448942159</v>
      </c>
      <c r="X132" s="11">
        <f t="shared" ref="X132:X195" si="60">(W132-H132)/H132</f>
        <v>-1.6978984748390901E-3</v>
      </c>
      <c r="Z132" s="35">
        <f t="shared" si="45"/>
        <v>-59384.557558415865</v>
      </c>
      <c r="AA132" s="44">
        <f t="shared" si="49"/>
        <v>-0.23753823023366347</v>
      </c>
      <c r="AB132" s="43">
        <f t="shared" si="46"/>
        <v>-4.791777022771438E-3</v>
      </c>
      <c r="AC132" s="9"/>
      <c r="AD132" s="17">
        <f t="shared" si="47"/>
        <v>-4.791777022771438E-3</v>
      </c>
      <c r="AE132" s="102">
        <f t="shared" si="50"/>
        <v>1.1382302336634675E-3</v>
      </c>
      <c r="AF132" s="14">
        <f t="shared" si="48"/>
        <v>8.7174348697394793E-2</v>
      </c>
      <c r="AG132" s="14">
        <f t="shared" ref="AG132:AG195" si="61">1-(1-AF132)^(1/20)</f>
        <v>4.5501355765416029E-3</v>
      </c>
    </row>
    <row r="133" spans="1:33" x14ac:dyDescent="0.2">
      <c r="A133" s="16">
        <v>1979</v>
      </c>
      <c r="B133" s="16">
        <v>37500</v>
      </c>
      <c r="C133" s="16">
        <v>0.04</v>
      </c>
      <c r="D133" s="16">
        <v>2.5000000000000001E-2</v>
      </c>
      <c r="E133" s="16">
        <v>14430</v>
      </c>
      <c r="F133" s="16">
        <v>10820</v>
      </c>
      <c r="G133" s="16">
        <v>14430</v>
      </c>
      <c r="H133" s="16">
        <v>9920</v>
      </c>
      <c r="I133" s="118">
        <f>Inputs_refs!$B$1-'cpi_2.5'!A133</f>
        <v>42.5</v>
      </c>
      <c r="J133" s="9">
        <f t="shared" si="51"/>
        <v>-0.25017325017325015</v>
      </c>
      <c r="K133" s="10">
        <f t="shared" si="52"/>
        <v>0.74982674982674979</v>
      </c>
      <c r="L133" s="11">
        <f t="shared" si="53"/>
        <v>-3610</v>
      </c>
      <c r="N133" s="9">
        <f t="shared" si="54"/>
        <v>0.31254331254331252</v>
      </c>
      <c r="O133" s="12">
        <f t="shared" si="55"/>
        <v>0.68745668745668742</v>
      </c>
      <c r="P133" s="11">
        <f t="shared" si="56"/>
        <v>-4510</v>
      </c>
      <c r="R133" s="35">
        <f t="shared" si="57"/>
        <v>-81200</v>
      </c>
      <c r="S133" s="38">
        <f t="shared" si="58"/>
        <v>-0.28135828135828134</v>
      </c>
      <c r="V133" s="10"/>
      <c r="W133" s="11">
        <f t="shared" si="59"/>
        <v>9860.0037883522455</v>
      </c>
      <c r="X133" s="11">
        <f t="shared" si="60"/>
        <v>-6.0480052064268682E-3</v>
      </c>
      <c r="Z133" s="35">
        <f t="shared" si="45"/>
        <v>-81940.77282385368</v>
      </c>
      <c r="AA133" s="44">
        <f t="shared" si="49"/>
        <v>-0.28392506175971477</v>
      </c>
      <c r="AB133" s="43">
        <f t="shared" si="46"/>
        <v>-9.0403446089787759E-3</v>
      </c>
      <c r="AC133" s="9"/>
      <c r="AD133" s="17">
        <f t="shared" si="47"/>
        <v>-9.0403446089787759E-3</v>
      </c>
      <c r="AE133" s="102">
        <f t="shared" si="50"/>
        <v>2.5667804014334328E-3</v>
      </c>
      <c r="AF133" s="14">
        <f t="shared" si="48"/>
        <v>8.3179297597042512E-2</v>
      </c>
      <c r="AG133" s="14">
        <f t="shared" si="61"/>
        <v>4.3327540263604636E-3</v>
      </c>
    </row>
    <row r="134" spans="1:33" x14ac:dyDescent="0.2">
      <c r="A134" s="16">
        <v>1979</v>
      </c>
      <c r="B134" s="16">
        <v>42500</v>
      </c>
      <c r="C134" s="16">
        <v>0.04</v>
      </c>
      <c r="D134" s="16">
        <v>2.5000000000000001E-2</v>
      </c>
      <c r="E134" s="16">
        <v>16350</v>
      </c>
      <c r="F134" s="16">
        <v>11510</v>
      </c>
      <c r="G134" s="16">
        <v>16350</v>
      </c>
      <c r="H134" s="16">
        <v>10610</v>
      </c>
      <c r="I134" s="118">
        <f>Inputs_refs!$B$1-'cpi_2.5'!A134</f>
        <v>42.5</v>
      </c>
      <c r="J134" s="9">
        <f t="shared" si="51"/>
        <v>-0.29602446483180428</v>
      </c>
      <c r="K134" s="10">
        <f t="shared" si="52"/>
        <v>0.70397553516819567</v>
      </c>
      <c r="L134" s="11">
        <f t="shared" si="53"/>
        <v>-4840</v>
      </c>
      <c r="N134" s="9">
        <f t="shared" si="54"/>
        <v>0.35107033639143731</v>
      </c>
      <c r="O134" s="12">
        <f t="shared" si="55"/>
        <v>0.64892966360856275</v>
      </c>
      <c r="P134" s="11">
        <f t="shared" si="56"/>
        <v>-5740</v>
      </c>
      <c r="R134" s="35">
        <f t="shared" si="57"/>
        <v>-105800</v>
      </c>
      <c r="S134" s="38">
        <f t="shared" si="58"/>
        <v>-0.32354740061162079</v>
      </c>
      <c r="V134" s="10"/>
      <c r="W134" s="11">
        <f t="shared" si="59"/>
        <v>10488.784066907056</v>
      </c>
      <c r="X134" s="11">
        <f t="shared" si="60"/>
        <v>-1.1424687379165353E-2</v>
      </c>
      <c r="Z134" s="35">
        <f t="shared" si="45"/>
        <v>-107161.94964903474</v>
      </c>
      <c r="AA134" s="44">
        <f t="shared" si="49"/>
        <v>-0.32771238424781263</v>
      </c>
      <c r="AB134" s="43">
        <f t="shared" si="46"/>
        <v>-1.2709265308211058E-2</v>
      </c>
      <c r="AC134" s="9"/>
      <c r="AD134" s="17">
        <f t="shared" si="47"/>
        <v>-1.2709265308211058E-2</v>
      </c>
      <c r="AE134" s="102">
        <f t="shared" si="50"/>
        <v>4.1649836361918324E-3</v>
      </c>
      <c r="AF134" s="14">
        <f t="shared" si="48"/>
        <v>7.8192875760208516E-2</v>
      </c>
      <c r="AG134" s="14">
        <f t="shared" si="61"/>
        <v>4.0626883665351166E-3</v>
      </c>
    </row>
    <row r="135" spans="1:33" s="77" customFormat="1" x14ac:dyDescent="0.2">
      <c r="A135" s="77">
        <v>1979</v>
      </c>
      <c r="B135" s="77">
        <v>47500</v>
      </c>
      <c r="C135" s="77">
        <v>0.04</v>
      </c>
      <c r="D135" s="77">
        <v>2.5000000000000001E-2</v>
      </c>
      <c r="E135" s="77">
        <v>17990</v>
      </c>
      <c r="F135" s="77">
        <v>12210</v>
      </c>
      <c r="G135" s="77">
        <v>17990</v>
      </c>
      <c r="H135" s="77">
        <v>11310</v>
      </c>
      <c r="I135" s="120">
        <f>Inputs_refs!$B$1-'cpi_2.5'!A135</f>
        <v>42.5</v>
      </c>
      <c r="J135" s="78">
        <f t="shared" si="51"/>
        <v>-0.32128960533629797</v>
      </c>
      <c r="K135" s="79">
        <f t="shared" si="52"/>
        <v>0.67871039466370209</v>
      </c>
      <c r="L135" s="80">
        <f t="shared" si="53"/>
        <v>-5780</v>
      </c>
      <c r="N135" s="78">
        <f t="shared" si="54"/>
        <v>0.37131739855475265</v>
      </c>
      <c r="O135" s="81">
        <f t="shared" si="55"/>
        <v>0.62868260144524735</v>
      </c>
      <c r="P135" s="80">
        <f t="shared" si="56"/>
        <v>-6680</v>
      </c>
      <c r="R135" s="80">
        <f t="shared" si="57"/>
        <v>-124600</v>
      </c>
      <c r="S135" s="82">
        <f t="shared" si="58"/>
        <v>-0.34630350194552528</v>
      </c>
      <c r="V135" s="79"/>
      <c r="W135" s="80">
        <f t="shared" si="59"/>
        <v>11126.677103122081</v>
      </c>
      <c r="X135" s="80">
        <f t="shared" si="60"/>
        <v>-1.6208921032530375E-2</v>
      </c>
      <c r="Z135" s="80">
        <f t="shared" si="45"/>
        <v>-126592.12903689954</v>
      </c>
      <c r="AA135" s="84">
        <f t="shared" si="49"/>
        <v>-0.35184026969677473</v>
      </c>
      <c r="AB135" s="78">
        <f t="shared" si="46"/>
        <v>-1.5736594779276258E-2</v>
      </c>
      <c r="AC135" s="78"/>
      <c r="AD135" s="84">
        <f t="shared" si="47"/>
        <v>-1.5736594779276258E-2</v>
      </c>
      <c r="AE135" s="102">
        <f t="shared" si="50"/>
        <v>5.5367677512494495E-3</v>
      </c>
      <c r="AF135" s="87">
        <f t="shared" si="48"/>
        <v>7.3710073710073709E-2</v>
      </c>
      <c r="AG135" s="87">
        <f t="shared" si="61"/>
        <v>3.8210809198061524E-3</v>
      </c>
    </row>
    <row r="136" spans="1:33" s="77" customFormat="1" x14ac:dyDescent="0.2">
      <c r="A136" s="77">
        <v>1979</v>
      </c>
      <c r="B136" s="77">
        <v>52500</v>
      </c>
      <c r="C136" s="77">
        <v>0.04</v>
      </c>
      <c r="D136" s="77">
        <v>2.5000000000000001E-2</v>
      </c>
      <c r="E136" s="77">
        <v>19230</v>
      </c>
      <c r="F136" s="77">
        <v>12900</v>
      </c>
      <c r="G136" s="77">
        <v>19230</v>
      </c>
      <c r="H136" s="77">
        <v>12000</v>
      </c>
      <c r="I136" s="120">
        <f>Inputs_refs!$B$1-'cpi_2.5'!A136</f>
        <v>42.5</v>
      </c>
      <c r="J136" s="78">
        <f t="shared" si="51"/>
        <v>-0.32917316692667709</v>
      </c>
      <c r="K136" s="79">
        <f t="shared" si="52"/>
        <v>0.67082683307332291</v>
      </c>
      <c r="L136" s="80">
        <f t="shared" si="53"/>
        <v>-6330</v>
      </c>
      <c r="N136" s="78">
        <f t="shared" si="54"/>
        <v>0.37597503900156004</v>
      </c>
      <c r="O136" s="81">
        <f t="shared" si="55"/>
        <v>0.62402496099843996</v>
      </c>
      <c r="P136" s="80">
        <f t="shared" si="56"/>
        <v>-7230</v>
      </c>
      <c r="R136" s="80">
        <f t="shared" si="57"/>
        <v>-135600</v>
      </c>
      <c r="S136" s="82">
        <f t="shared" si="58"/>
        <v>-0.35257410296411856</v>
      </c>
      <c r="V136" s="79"/>
      <c r="W136" s="80">
        <f t="shared" si="59"/>
        <v>11755.457381676892</v>
      </c>
      <c r="X136" s="80">
        <f t="shared" si="60"/>
        <v>-2.0378551526925699E-2</v>
      </c>
      <c r="Z136" s="80">
        <f t="shared" si="45"/>
        <v>-138213.30586208063</v>
      </c>
      <c r="AA136" s="84">
        <f t="shared" si="49"/>
        <v>-0.35936897000020962</v>
      </c>
      <c r="AB136" s="78">
        <f t="shared" si="46"/>
        <v>-1.8907773356411677E-2</v>
      </c>
      <c r="AC136" s="78"/>
      <c r="AD136" s="84">
        <f t="shared" si="47"/>
        <v>-1.8907773356411677E-2</v>
      </c>
      <c r="AE136" s="102">
        <f t="shared" si="50"/>
        <v>6.7948670360910568E-3</v>
      </c>
      <c r="AF136" s="87">
        <f t="shared" si="48"/>
        <v>6.9767441860465115E-2</v>
      </c>
      <c r="AG136" s="87">
        <f t="shared" si="61"/>
        <v>3.609503104606171E-3</v>
      </c>
    </row>
    <row r="137" spans="1:33" x14ac:dyDescent="0.2">
      <c r="A137" s="16">
        <v>1979</v>
      </c>
      <c r="B137" s="16">
        <v>57500</v>
      </c>
      <c r="C137" s="16">
        <v>0.04</v>
      </c>
      <c r="D137" s="16">
        <v>2.5000000000000001E-2</v>
      </c>
      <c r="E137" s="16">
        <v>20140</v>
      </c>
      <c r="F137" s="16">
        <v>13590</v>
      </c>
      <c r="G137" s="16">
        <v>20140</v>
      </c>
      <c r="H137" s="16">
        <v>12690</v>
      </c>
      <c r="I137" s="118">
        <f>Inputs_refs!$B$1-'cpi_2.5'!A137</f>
        <v>42.5</v>
      </c>
      <c r="J137" s="9">
        <f t="shared" si="51"/>
        <v>-0.32522343594836145</v>
      </c>
      <c r="K137" s="10">
        <f t="shared" si="52"/>
        <v>0.67477656405163855</v>
      </c>
      <c r="L137" s="11">
        <f t="shared" si="53"/>
        <v>-6550</v>
      </c>
      <c r="N137" s="9">
        <f t="shared" si="54"/>
        <v>0.36991062562065541</v>
      </c>
      <c r="O137" s="12">
        <f t="shared" si="55"/>
        <v>0.63008937437934454</v>
      </c>
      <c r="P137" s="11">
        <f t="shared" si="56"/>
        <v>-7450</v>
      </c>
      <c r="R137" s="35">
        <f t="shared" si="57"/>
        <v>-140000</v>
      </c>
      <c r="S137" s="38">
        <f t="shared" si="58"/>
        <v>-0.34756703078450846</v>
      </c>
      <c r="V137" s="10"/>
      <c r="W137" s="11">
        <f t="shared" si="59"/>
        <v>12384.237660231702</v>
      </c>
      <c r="X137" s="11">
        <f t="shared" si="60"/>
        <v>-2.4094747026658651E-2</v>
      </c>
      <c r="Z137" s="35">
        <f t="shared" si="45"/>
        <v>-143234.48268726168</v>
      </c>
      <c r="AA137" s="44">
        <f t="shared" si="49"/>
        <v>-0.35559702752547589</v>
      </c>
      <c r="AB137" s="43">
        <f t="shared" si="46"/>
        <v>-2.2581731902672181E-2</v>
      </c>
      <c r="AC137" s="9"/>
      <c r="AD137" s="17">
        <f t="shared" si="47"/>
        <v>-2.2581731902672181E-2</v>
      </c>
      <c r="AE137" s="102">
        <f t="shared" si="50"/>
        <v>8.0299967409674378E-3</v>
      </c>
      <c r="AF137" s="14">
        <f t="shared" si="48"/>
        <v>6.6225165562913912E-2</v>
      </c>
      <c r="AG137" s="14">
        <f t="shared" si="61"/>
        <v>3.4201352893599157E-3</v>
      </c>
    </row>
    <row r="138" spans="1:33" x14ac:dyDescent="0.2">
      <c r="A138" s="16">
        <v>1979</v>
      </c>
      <c r="B138" s="16">
        <v>62500</v>
      </c>
      <c r="C138" s="16">
        <v>0.04</v>
      </c>
      <c r="D138" s="16">
        <v>2.5000000000000001E-2</v>
      </c>
      <c r="E138" s="16">
        <v>20820</v>
      </c>
      <c r="F138" s="16">
        <v>14260</v>
      </c>
      <c r="G138" s="16">
        <v>20820</v>
      </c>
      <c r="H138" s="16">
        <v>13360</v>
      </c>
      <c r="I138" s="118">
        <f>Inputs_refs!$B$1-'cpi_2.5'!A138</f>
        <v>42.5</v>
      </c>
      <c r="J138" s="9">
        <f t="shared" si="51"/>
        <v>-0.31508165225744478</v>
      </c>
      <c r="K138" s="10">
        <f t="shared" si="52"/>
        <v>0.68491834774255522</v>
      </c>
      <c r="L138" s="11">
        <f t="shared" si="53"/>
        <v>-6560</v>
      </c>
      <c r="N138" s="9">
        <f t="shared" si="54"/>
        <v>0.35830931796349663</v>
      </c>
      <c r="O138" s="12">
        <f t="shared" si="55"/>
        <v>0.64169068203650337</v>
      </c>
      <c r="P138" s="11">
        <f t="shared" si="56"/>
        <v>-7460</v>
      </c>
      <c r="R138" s="35">
        <f t="shared" si="57"/>
        <v>-140200</v>
      </c>
      <c r="S138" s="38">
        <f t="shared" si="58"/>
        <v>-0.3366954851104707</v>
      </c>
      <c r="V138" s="10"/>
      <c r="W138" s="11">
        <f t="shared" si="59"/>
        <v>12994.792423466082</v>
      </c>
      <c r="X138" s="11">
        <f t="shared" si="60"/>
        <v>-2.7335896447149531E-2</v>
      </c>
      <c r="Z138" s="35">
        <f t="shared" si="45"/>
        <v>-144037.65438707516</v>
      </c>
      <c r="AA138" s="44">
        <f t="shared" si="49"/>
        <v>-0.34591175405157337</v>
      </c>
      <c r="AB138" s="43">
        <f t="shared" si="46"/>
        <v>-2.6643410734544178E-2</v>
      </c>
      <c r="AC138" s="9"/>
      <c r="AD138" s="17">
        <f t="shared" si="47"/>
        <v>-2.6643410734544178E-2</v>
      </c>
      <c r="AE138" s="102">
        <f t="shared" si="50"/>
        <v>9.2162689411026677E-3</v>
      </c>
      <c r="AF138" s="14">
        <f t="shared" si="48"/>
        <v>6.311360448807854E-2</v>
      </c>
      <c r="AG138" s="14">
        <f t="shared" si="61"/>
        <v>3.2543554124186969E-3</v>
      </c>
    </row>
    <row r="139" spans="1:33" x14ac:dyDescent="0.2">
      <c r="A139" s="16">
        <v>1979</v>
      </c>
      <c r="B139" s="16">
        <v>67500</v>
      </c>
      <c r="C139" s="16">
        <v>0.04</v>
      </c>
      <c r="D139" s="16">
        <v>2.5000000000000001E-2</v>
      </c>
      <c r="E139" s="16">
        <v>21480</v>
      </c>
      <c r="F139" s="16">
        <v>14920</v>
      </c>
      <c r="G139" s="16">
        <v>21480</v>
      </c>
      <c r="H139" s="16">
        <v>14020</v>
      </c>
      <c r="I139" s="118">
        <f>Inputs_refs!$B$1-'cpi_2.5'!A139</f>
        <v>42.5</v>
      </c>
      <c r="J139" s="9">
        <f t="shared" si="51"/>
        <v>-0.3054003724394786</v>
      </c>
      <c r="K139" s="10">
        <f t="shared" si="52"/>
        <v>0.6945996275605214</v>
      </c>
      <c r="L139" s="11">
        <f t="shared" si="53"/>
        <v>-6560</v>
      </c>
      <c r="N139" s="9">
        <f t="shared" si="54"/>
        <v>0.3472998137802607</v>
      </c>
      <c r="O139" s="12">
        <f t="shared" si="55"/>
        <v>0.65270018621973924</v>
      </c>
      <c r="P139" s="11">
        <f t="shared" si="56"/>
        <v>-7460</v>
      </c>
      <c r="R139" s="35">
        <f t="shared" si="57"/>
        <v>-140200</v>
      </c>
      <c r="S139" s="38">
        <f t="shared" si="58"/>
        <v>-0.32635009310986962</v>
      </c>
      <c r="V139" s="10"/>
      <c r="W139" s="11">
        <f t="shared" si="59"/>
        <v>13596.234429040249</v>
      </c>
      <c r="X139" s="11">
        <f t="shared" si="60"/>
        <v>-3.0225789654761137E-2</v>
      </c>
      <c r="Z139" s="35">
        <f t="shared" si="45"/>
        <v>-144631.82352420484</v>
      </c>
      <c r="AA139" s="44">
        <f t="shared" si="49"/>
        <v>-0.33666625587570959</v>
      </c>
      <c r="AB139" s="43">
        <f t="shared" si="46"/>
        <v>-3.0642105009919565E-2</v>
      </c>
      <c r="AC139" s="9"/>
      <c r="AD139" s="17">
        <f t="shared" si="47"/>
        <v>-3.0642105009919565E-2</v>
      </c>
      <c r="AE139" s="102">
        <f t="shared" si="50"/>
        <v>1.0316162765839965E-2</v>
      </c>
      <c r="AF139" s="14">
        <f t="shared" si="48"/>
        <v>6.0321715817694369E-2</v>
      </c>
      <c r="AG139" s="14">
        <f t="shared" si="61"/>
        <v>3.1060518674247417E-3</v>
      </c>
    </row>
    <row r="140" spans="1:33" x14ac:dyDescent="0.2">
      <c r="A140" s="16">
        <v>1979</v>
      </c>
      <c r="B140" s="16">
        <v>72500</v>
      </c>
      <c r="C140" s="16">
        <v>0.04</v>
      </c>
      <c r="D140" s="16">
        <v>2.5000000000000001E-2</v>
      </c>
      <c r="E140" s="16">
        <v>22130</v>
      </c>
      <c r="F140" s="16">
        <v>15570</v>
      </c>
      <c r="G140" s="16">
        <v>22130</v>
      </c>
      <c r="H140" s="16">
        <v>14670</v>
      </c>
      <c r="I140" s="118">
        <f>Inputs_refs!$B$1-'cpi_2.5'!A140</f>
        <v>42.5</v>
      </c>
      <c r="J140" s="9">
        <f t="shared" si="51"/>
        <v>-0.29643018526886578</v>
      </c>
      <c r="K140" s="10">
        <f t="shared" si="52"/>
        <v>0.70356981473113422</v>
      </c>
      <c r="L140" s="11">
        <f t="shared" si="53"/>
        <v>-6560</v>
      </c>
      <c r="N140" s="9">
        <f t="shared" si="54"/>
        <v>0.33709896068685041</v>
      </c>
      <c r="O140" s="12">
        <f t="shared" si="55"/>
        <v>0.66290103931314959</v>
      </c>
      <c r="P140" s="11">
        <f t="shared" si="56"/>
        <v>-7460</v>
      </c>
      <c r="R140" s="35">
        <f t="shared" si="57"/>
        <v>-140200</v>
      </c>
      <c r="S140" s="38">
        <f t="shared" si="58"/>
        <v>-0.31676457297785809</v>
      </c>
      <c r="V140" s="10"/>
      <c r="W140" s="11">
        <f t="shared" si="59"/>
        <v>14188.563676954202</v>
      </c>
      <c r="X140" s="11">
        <f t="shared" si="60"/>
        <v>-3.2817745265562262E-2</v>
      </c>
      <c r="Z140" s="35">
        <f t="shared" si="45"/>
        <v>-145216.9900986508</v>
      </c>
      <c r="AA140" s="44">
        <f t="shared" si="49"/>
        <v>-0.32809984206654047</v>
      </c>
      <c r="AB140" s="43">
        <f t="shared" si="46"/>
        <v>-3.4548230859506104E-2</v>
      </c>
      <c r="AC140" s="9"/>
      <c r="AD140" s="17">
        <f t="shared" si="47"/>
        <v>-3.4548230859506104E-2</v>
      </c>
      <c r="AE140" s="102">
        <f t="shared" si="50"/>
        <v>1.1335269088682376E-2</v>
      </c>
      <c r="AF140" s="14">
        <f t="shared" si="48"/>
        <v>5.7803468208092484E-2</v>
      </c>
      <c r="AG140" s="14">
        <f t="shared" si="61"/>
        <v>2.9726426069267564E-3</v>
      </c>
    </row>
    <row r="141" spans="1:33" x14ac:dyDescent="0.2">
      <c r="A141" s="16">
        <v>1979</v>
      </c>
      <c r="B141" s="16">
        <v>77500</v>
      </c>
      <c r="C141" s="16">
        <v>0.04</v>
      </c>
      <c r="D141" s="16">
        <v>2.5000000000000001E-2</v>
      </c>
      <c r="E141" s="16">
        <v>22790</v>
      </c>
      <c r="F141" s="16">
        <v>16230</v>
      </c>
      <c r="G141" s="16">
        <v>22790</v>
      </c>
      <c r="H141" s="16">
        <v>15330</v>
      </c>
      <c r="I141" s="118">
        <f>Inputs_refs!$B$1-'cpi_2.5'!A141</f>
        <v>42.5</v>
      </c>
      <c r="J141" s="9">
        <f t="shared" si="51"/>
        <v>-0.28784554629223341</v>
      </c>
      <c r="K141" s="10">
        <f t="shared" si="52"/>
        <v>0.71215445370776653</v>
      </c>
      <c r="L141" s="11">
        <f t="shared" si="53"/>
        <v>-6560</v>
      </c>
      <c r="N141" s="9">
        <f t="shared" si="54"/>
        <v>0.3273365511189118</v>
      </c>
      <c r="O141" s="12">
        <f t="shared" si="55"/>
        <v>0.6726634488810882</v>
      </c>
      <c r="P141" s="11">
        <f t="shared" si="56"/>
        <v>-7460</v>
      </c>
      <c r="R141" s="35">
        <f t="shared" si="57"/>
        <v>-140200</v>
      </c>
      <c r="S141" s="38">
        <f t="shared" si="58"/>
        <v>-0.30759104870557263</v>
      </c>
      <c r="V141" s="10"/>
      <c r="W141" s="11">
        <f t="shared" si="59"/>
        <v>14790.005682528368</v>
      </c>
      <c r="X141" s="11">
        <f t="shared" si="60"/>
        <v>-3.522467824342021E-2</v>
      </c>
      <c r="Z141" s="35">
        <f t="shared" si="45"/>
        <v>-145811.15923578048</v>
      </c>
      <c r="AA141" s="44">
        <f t="shared" si="49"/>
        <v>-0.31990162184243193</v>
      </c>
      <c r="AB141" s="43">
        <f t="shared" si="46"/>
        <v>-3.8482371755285787E-2</v>
      </c>
      <c r="AC141" s="9"/>
      <c r="AD141" s="17">
        <f t="shared" si="47"/>
        <v>-3.8482371755285787E-2</v>
      </c>
      <c r="AE141" s="102">
        <f t="shared" si="50"/>
        <v>1.2310573136859293E-2</v>
      </c>
      <c r="AF141" s="14">
        <f t="shared" si="48"/>
        <v>5.545286506469501E-2</v>
      </c>
      <c r="AG141" s="14">
        <f t="shared" si="61"/>
        <v>2.8484199639502439E-3</v>
      </c>
    </row>
    <row r="142" spans="1:33" x14ac:dyDescent="0.2">
      <c r="A142" s="16">
        <v>1979</v>
      </c>
      <c r="B142" s="16">
        <v>82500</v>
      </c>
      <c r="C142" s="16">
        <v>0.04</v>
      </c>
      <c r="D142" s="16">
        <v>2.5000000000000001E-2</v>
      </c>
      <c r="E142" s="16">
        <v>23440</v>
      </c>
      <c r="F142" s="16">
        <v>16880</v>
      </c>
      <c r="G142" s="16">
        <v>23440</v>
      </c>
      <c r="H142" s="16">
        <v>15980</v>
      </c>
      <c r="I142" s="118">
        <f>Inputs_refs!$B$1-'cpi_2.5'!A142</f>
        <v>42.5</v>
      </c>
      <c r="J142" s="9">
        <f t="shared" si="51"/>
        <v>-0.27986348122866894</v>
      </c>
      <c r="K142" s="10">
        <f t="shared" si="52"/>
        <v>0.72013651877133111</v>
      </c>
      <c r="L142" s="11">
        <f t="shared" si="53"/>
        <v>-6560</v>
      </c>
      <c r="N142" s="9">
        <f t="shared" si="54"/>
        <v>0.31825938566552903</v>
      </c>
      <c r="O142" s="12">
        <f t="shared" si="55"/>
        <v>0.68174061433447097</v>
      </c>
      <c r="P142" s="11">
        <f t="shared" si="56"/>
        <v>-7460</v>
      </c>
      <c r="R142" s="35">
        <f t="shared" si="57"/>
        <v>-140200</v>
      </c>
      <c r="S142" s="38">
        <f t="shared" si="58"/>
        <v>-0.29906143344709896</v>
      </c>
      <c r="V142" s="10"/>
      <c r="W142" s="11">
        <f t="shared" si="59"/>
        <v>15382.334930442319</v>
      </c>
      <c r="X142" s="11">
        <f t="shared" si="60"/>
        <v>-3.7400817869692175E-2</v>
      </c>
      <c r="Z142" s="35">
        <f t="shared" si="45"/>
        <v>-146396.32581022644</v>
      </c>
      <c r="AA142" s="44">
        <f t="shared" si="49"/>
        <v>-0.31227885198427141</v>
      </c>
      <c r="AB142" s="43">
        <f t="shared" si="46"/>
        <v>-4.2325692095980159E-2</v>
      </c>
      <c r="AC142" s="9"/>
      <c r="AD142" s="17">
        <f t="shared" si="47"/>
        <v>-4.2325692095980159E-2</v>
      </c>
      <c r="AE142" s="102">
        <f t="shared" si="50"/>
        <v>1.3217418537172454E-2</v>
      </c>
      <c r="AF142" s="14">
        <f t="shared" si="48"/>
        <v>5.3317535545023699E-2</v>
      </c>
      <c r="AG142" s="14">
        <f t="shared" si="61"/>
        <v>2.7358282237440745E-3</v>
      </c>
    </row>
    <row r="143" spans="1:33" x14ac:dyDescent="0.2">
      <c r="A143" s="16">
        <v>1979</v>
      </c>
      <c r="B143" s="16">
        <v>87500</v>
      </c>
      <c r="C143" s="16">
        <v>0.04</v>
      </c>
      <c r="D143" s="16">
        <v>2.5000000000000001E-2</v>
      </c>
      <c r="E143" s="16">
        <v>24100</v>
      </c>
      <c r="F143" s="16">
        <v>17540</v>
      </c>
      <c r="G143" s="16">
        <v>24100</v>
      </c>
      <c r="H143" s="16">
        <v>16640</v>
      </c>
      <c r="I143" s="118">
        <f>Inputs_refs!$B$1-'cpi_2.5'!A143</f>
        <v>42.5</v>
      </c>
      <c r="J143" s="9">
        <f t="shared" si="51"/>
        <v>-0.2721991701244813</v>
      </c>
      <c r="K143" s="10">
        <f t="shared" si="52"/>
        <v>0.72780082987551864</v>
      </c>
      <c r="L143" s="11">
        <f t="shared" si="53"/>
        <v>-6560</v>
      </c>
      <c r="N143" s="9">
        <f t="shared" si="54"/>
        <v>0.3095435684647303</v>
      </c>
      <c r="O143" s="12">
        <f t="shared" si="55"/>
        <v>0.6904564315352697</v>
      </c>
      <c r="P143" s="11">
        <f t="shared" si="56"/>
        <v>-7460</v>
      </c>
      <c r="R143" s="35">
        <f t="shared" si="57"/>
        <v>-140200</v>
      </c>
      <c r="S143" s="38">
        <f t="shared" si="58"/>
        <v>-0.29087136929460583</v>
      </c>
      <c r="V143" s="10"/>
      <c r="W143" s="11">
        <f t="shared" si="59"/>
        <v>15983.776936016486</v>
      </c>
      <c r="X143" s="11">
        <f t="shared" si="60"/>
        <v>-3.9436482210547734E-2</v>
      </c>
      <c r="Z143" s="35">
        <f t="shared" si="45"/>
        <v>-146990.49494735611</v>
      </c>
      <c r="AA143" s="44">
        <f t="shared" si="49"/>
        <v>-0.30495953308580109</v>
      </c>
      <c r="AB143" s="43">
        <f t="shared" si="46"/>
        <v>-4.6196830276597781E-2</v>
      </c>
      <c r="AC143" s="9"/>
      <c r="AD143" s="17">
        <f t="shared" si="47"/>
        <v>-4.6196830276597781E-2</v>
      </c>
      <c r="AE143" s="102">
        <f t="shared" si="50"/>
        <v>1.4088163791195263E-2</v>
      </c>
      <c r="AF143" s="14">
        <f t="shared" si="48"/>
        <v>5.1311288483466361E-2</v>
      </c>
      <c r="AG143" s="14">
        <f t="shared" si="61"/>
        <v>2.6302623598863928E-3</v>
      </c>
    </row>
    <row r="144" spans="1:33" x14ac:dyDescent="0.2">
      <c r="A144" s="16">
        <v>1979</v>
      </c>
      <c r="B144" s="16">
        <v>92500</v>
      </c>
      <c r="C144" s="16">
        <v>0.04</v>
      </c>
      <c r="D144" s="16">
        <v>2.5000000000000001E-2</v>
      </c>
      <c r="E144" s="16">
        <v>24750</v>
      </c>
      <c r="F144" s="16">
        <v>18190</v>
      </c>
      <c r="G144" s="16">
        <v>24750</v>
      </c>
      <c r="H144" s="16">
        <v>17290</v>
      </c>
      <c r="I144" s="118">
        <f>Inputs_refs!$B$1-'cpi_2.5'!A144</f>
        <v>42.5</v>
      </c>
      <c r="J144" s="9">
        <f t="shared" si="51"/>
        <v>-0.26505050505050504</v>
      </c>
      <c r="K144" s="10">
        <f t="shared" si="52"/>
        <v>0.73494949494949491</v>
      </c>
      <c r="L144" s="11">
        <f t="shared" si="53"/>
        <v>-6560</v>
      </c>
      <c r="N144" s="9">
        <f t="shared" si="54"/>
        <v>0.30141414141414141</v>
      </c>
      <c r="O144" s="12">
        <f t="shared" si="55"/>
        <v>0.69858585858585853</v>
      </c>
      <c r="P144" s="11">
        <f t="shared" si="56"/>
        <v>-7460</v>
      </c>
      <c r="R144" s="35">
        <f t="shared" si="57"/>
        <v>-140200</v>
      </c>
      <c r="S144" s="38">
        <f t="shared" si="58"/>
        <v>-0.28323232323232322</v>
      </c>
      <c r="V144" s="10"/>
      <c r="W144" s="11">
        <f t="shared" si="59"/>
        <v>16576.106183930438</v>
      </c>
      <c r="X144" s="11">
        <f t="shared" si="60"/>
        <v>-4.1289405209344224E-2</v>
      </c>
      <c r="Z144" s="35">
        <f t="shared" si="45"/>
        <v>-147575.66152180207</v>
      </c>
      <c r="AA144" s="44">
        <f t="shared" si="49"/>
        <v>-0.2981326495389941</v>
      </c>
      <c r="AB144" s="43">
        <f t="shared" si="46"/>
        <v>-4.9978847770317678E-2</v>
      </c>
      <c r="AC144" s="9"/>
      <c r="AD144" s="17">
        <f t="shared" si="47"/>
        <v>-4.9978847770317678E-2</v>
      </c>
      <c r="AE144" s="102">
        <f t="shared" si="50"/>
        <v>1.4900326306670875E-2</v>
      </c>
      <c r="AF144" s="14">
        <f t="shared" si="48"/>
        <v>4.947773501924134E-2</v>
      </c>
      <c r="AG144" s="14">
        <f t="shared" si="61"/>
        <v>2.5339687091683327E-3</v>
      </c>
    </row>
    <row r="145" spans="1:33" x14ac:dyDescent="0.2">
      <c r="A145" s="16">
        <v>1979</v>
      </c>
      <c r="B145" s="16">
        <v>97500</v>
      </c>
      <c r="C145" s="16">
        <v>0.04</v>
      </c>
      <c r="D145" s="16">
        <v>2.5000000000000001E-2</v>
      </c>
      <c r="E145" s="16">
        <v>25410</v>
      </c>
      <c r="F145" s="16">
        <v>18850</v>
      </c>
      <c r="G145" s="16">
        <v>25410</v>
      </c>
      <c r="H145" s="16">
        <v>17950</v>
      </c>
      <c r="I145" s="118">
        <f>Inputs_refs!$B$1-'cpi_2.5'!A145</f>
        <v>42.5</v>
      </c>
      <c r="J145" s="9">
        <f t="shared" si="51"/>
        <v>-0.25816607634789451</v>
      </c>
      <c r="K145" s="10">
        <f t="shared" si="52"/>
        <v>0.74183392365210543</v>
      </c>
      <c r="L145" s="11">
        <f t="shared" si="53"/>
        <v>-6560</v>
      </c>
      <c r="N145" s="9">
        <f t="shared" si="54"/>
        <v>0.29358520267611177</v>
      </c>
      <c r="O145" s="12">
        <f t="shared" si="55"/>
        <v>0.70641479732388823</v>
      </c>
      <c r="P145" s="11">
        <f t="shared" si="56"/>
        <v>-7460</v>
      </c>
      <c r="R145" s="35">
        <f t="shared" si="57"/>
        <v>-140200</v>
      </c>
      <c r="S145" s="38">
        <f t="shared" si="58"/>
        <v>-0.27587563951200317</v>
      </c>
      <c r="V145" s="10"/>
      <c r="W145" s="11">
        <f t="shared" si="59"/>
        <v>17177.548189504603</v>
      </c>
      <c r="X145" s="11">
        <f t="shared" si="60"/>
        <v>-4.3033527047097314E-2</v>
      </c>
      <c r="Z145" s="35">
        <f t="shared" si="45"/>
        <v>-148169.83065893175</v>
      </c>
      <c r="AA145" s="44">
        <f t="shared" si="49"/>
        <v>-0.29155810834106993</v>
      </c>
      <c r="AB145" s="43">
        <f t="shared" si="46"/>
        <v>-5.3788484629352755E-2</v>
      </c>
      <c r="AC145" s="9"/>
      <c r="AD145" s="17">
        <f t="shared" si="47"/>
        <v>-5.3788484629352755E-2</v>
      </c>
      <c r="AE145" s="102">
        <f t="shared" si="50"/>
        <v>1.5682468829066765E-2</v>
      </c>
      <c r="AF145" s="14">
        <f t="shared" si="48"/>
        <v>4.7745358090185673E-2</v>
      </c>
      <c r="AG145" s="14">
        <f t="shared" si="61"/>
        <v>2.4431505856270519E-3</v>
      </c>
    </row>
    <row r="146" spans="1:33" x14ac:dyDescent="0.2">
      <c r="A146" s="16">
        <v>1979</v>
      </c>
      <c r="B146" s="16">
        <v>102500</v>
      </c>
      <c r="C146" s="16">
        <v>0.04</v>
      </c>
      <c r="D146" s="16">
        <v>2.5000000000000001E-2</v>
      </c>
      <c r="E146" s="16">
        <v>26060</v>
      </c>
      <c r="F146" s="16">
        <v>19500</v>
      </c>
      <c r="G146" s="16">
        <v>26060</v>
      </c>
      <c r="H146" s="16">
        <v>18600</v>
      </c>
      <c r="I146" s="118">
        <f>Inputs_refs!$B$1-'cpi_2.5'!A146</f>
        <v>42.5</v>
      </c>
      <c r="J146" s="9">
        <f t="shared" si="51"/>
        <v>-0.25172678434382195</v>
      </c>
      <c r="K146" s="10">
        <f t="shared" si="52"/>
        <v>0.7482732156561781</v>
      </c>
      <c r="L146" s="11">
        <f t="shared" si="53"/>
        <v>-6560</v>
      </c>
      <c r="N146" s="9">
        <f t="shared" si="54"/>
        <v>0.28626247122026094</v>
      </c>
      <c r="O146" s="12">
        <f t="shared" si="55"/>
        <v>0.71373752877973906</v>
      </c>
      <c r="P146" s="11">
        <f t="shared" si="56"/>
        <v>-7460</v>
      </c>
      <c r="R146" s="35">
        <f t="shared" si="57"/>
        <v>-140200</v>
      </c>
      <c r="S146" s="38">
        <f t="shared" si="58"/>
        <v>-0.26899462778204142</v>
      </c>
      <c r="V146" s="10"/>
      <c r="W146" s="11">
        <f t="shared" si="59"/>
        <v>17769.877437418556</v>
      </c>
      <c r="X146" s="11">
        <f t="shared" si="60"/>
        <v>-4.4630245300077635E-2</v>
      </c>
      <c r="Z146" s="35">
        <f t="shared" si="45"/>
        <v>-148754.99723337765</v>
      </c>
      <c r="AA146" s="44">
        <f t="shared" si="49"/>
        <v>-0.28540866698652656</v>
      </c>
      <c r="AB146" s="43">
        <f t="shared" si="46"/>
        <v>-5.7510654381284089E-2</v>
      </c>
      <c r="AC146" s="9"/>
      <c r="AD146" s="17">
        <f t="shared" si="47"/>
        <v>-5.7510654381284089E-2</v>
      </c>
      <c r="AE146" s="102">
        <f t="shared" si="50"/>
        <v>1.6414039204485142E-2</v>
      </c>
      <c r="AF146" s="14">
        <f t="shared" si="48"/>
        <v>4.6153846153846156E-2</v>
      </c>
      <c r="AG146" s="14">
        <f t="shared" si="61"/>
        <v>2.3598553954025103E-3</v>
      </c>
    </row>
    <row r="147" spans="1:33" x14ac:dyDescent="0.2">
      <c r="A147" s="16">
        <v>1979</v>
      </c>
      <c r="B147" s="16">
        <v>107500</v>
      </c>
      <c r="C147" s="16">
        <v>0.04</v>
      </c>
      <c r="D147" s="16">
        <v>2.5000000000000001E-2</v>
      </c>
      <c r="E147" s="16">
        <v>26720</v>
      </c>
      <c r="F147" s="16">
        <v>20150</v>
      </c>
      <c r="G147" s="16">
        <v>26720</v>
      </c>
      <c r="H147" s="16">
        <v>19250</v>
      </c>
      <c r="I147" s="118">
        <f>Inputs_refs!$B$1-'cpi_2.5'!A147</f>
        <v>42.5</v>
      </c>
      <c r="J147" s="9">
        <f t="shared" si="51"/>
        <v>-0.24588323353293412</v>
      </c>
      <c r="K147" s="10">
        <f t="shared" si="52"/>
        <v>0.75411676646706582</v>
      </c>
      <c r="L147" s="11">
        <f t="shared" si="53"/>
        <v>-6570</v>
      </c>
      <c r="N147" s="9">
        <f t="shared" si="54"/>
        <v>0.27956586826347307</v>
      </c>
      <c r="O147" s="12">
        <f t="shared" si="55"/>
        <v>0.72043413173652693</v>
      </c>
      <c r="P147" s="11">
        <f t="shared" si="56"/>
        <v>-7470</v>
      </c>
      <c r="R147" s="35">
        <f t="shared" si="57"/>
        <v>-140400</v>
      </c>
      <c r="S147" s="38">
        <f t="shared" si="58"/>
        <v>-0.26272455089820357</v>
      </c>
      <c r="V147" s="10"/>
      <c r="W147" s="11">
        <f t="shared" si="59"/>
        <v>18362.206685332509</v>
      </c>
      <c r="X147" s="11">
        <f t="shared" si="60"/>
        <v>-4.6119133229480073E-2</v>
      </c>
      <c r="Z147" s="35">
        <f t="shared" si="45"/>
        <v>-149540.16380782361</v>
      </c>
      <c r="AA147" s="44">
        <f t="shared" si="49"/>
        <v>-0.27982815083799328</v>
      </c>
      <c r="AB147" s="43">
        <f t="shared" si="46"/>
        <v>-6.1121798820347559E-2</v>
      </c>
      <c r="AC147" s="9"/>
      <c r="AD147" s="17">
        <f t="shared" si="47"/>
        <v>-6.1121798820347559E-2</v>
      </c>
      <c r="AE147" s="102">
        <f t="shared" si="50"/>
        <v>1.7103599939789715E-2</v>
      </c>
      <c r="AF147" s="14">
        <f t="shared" si="48"/>
        <v>4.4665012406947889E-2</v>
      </c>
      <c r="AG147" s="14">
        <f t="shared" si="61"/>
        <v>2.282053530525574E-3</v>
      </c>
    </row>
    <row r="148" spans="1:33" x14ac:dyDescent="0.2">
      <c r="A148" s="16">
        <v>1979</v>
      </c>
      <c r="B148" s="16">
        <v>112500</v>
      </c>
      <c r="C148" s="16">
        <v>0.04</v>
      </c>
      <c r="D148" s="16">
        <v>2.5000000000000001E-2</v>
      </c>
      <c r="E148" s="16">
        <v>27370</v>
      </c>
      <c r="F148" s="16">
        <v>20810</v>
      </c>
      <c r="G148" s="16">
        <v>27370</v>
      </c>
      <c r="H148" s="16">
        <v>19910</v>
      </c>
      <c r="I148" s="118">
        <f>Inputs_refs!$B$1-'cpi_2.5'!A148</f>
        <v>42.5</v>
      </c>
      <c r="J148" s="9">
        <f t="shared" si="51"/>
        <v>-0.23967848008768725</v>
      </c>
      <c r="K148" s="10">
        <f t="shared" si="52"/>
        <v>0.76032151991231278</v>
      </c>
      <c r="L148" s="11">
        <f t="shared" si="53"/>
        <v>-6560</v>
      </c>
      <c r="N148" s="9">
        <f t="shared" si="54"/>
        <v>0.27256119839240045</v>
      </c>
      <c r="O148" s="12">
        <f t="shared" si="55"/>
        <v>0.72743880160759955</v>
      </c>
      <c r="P148" s="11">
        <f t="shared" si="56"/>
        <v>-7460</v>
      </c>
      <c r="R148" s="35">
        <f t="shared" si="57"/>
        <v>-140200</v>
      </c>
      <c r="S148" s="38">
        <f t="shared" si="58"/>
        <v>-0.25611983924004383</v>
      </c>
      <c r="V148" s="10"/>
      <c r="W148" s="11">
        <f t="shared" si="59"/>
        <v>18963.648690906673</v>
      </c>
      <c r="X148" s="11">
        <f t="shared" si="60"/>
        <v>-4.7531457011216804E-2</v>
      </c>
      <c r="Z148" s="35">
        <f t="shared" si="45"/>
        <v>-149934.33294495329</v>
      </c>
      <c r="AA148" s="44">
        <f t="shared" si="49"/>
        <v>-0.27390269080188762</v>
      </c>
      <c r="AB148" s="43">
        <f t="shared" si="46"/>
        <v>-6.4923975408135118E-2</v>
      </c>
      <c r="AC148" s="9"/>
      <c r="AD148" s="17">
        <f t="shared" si="47"/>
        <v>-6.4923975408135118E-2</v>
      </c>
      <c r="AE148" s="102">
        <f t="shared" si="50"/>
        <v>1.7782851561843782E-2</v>
      </c>
      <c r="AF148" s="14">
        <f t="shared" si="48"/>
        <v>4.3248438250840938E-2</v>
      </c>
      <c r="AG148" s="14">
        <f t="shared" si="61"/>
        <v>2.2081345924781504E-3</v>
      </c>
    </row>
    <row r="149" spans="1:33" x14ac:dyDescent="0.2">
      <c r="A149" s="16">
        <v>1979</v>
      </c>
      <c r="B149" s="16">
        <v>117500</v>
      </c>
      <c r="C149" s="16">
        <v>0.04</v>
      </c>
      <c r="D149" s="16">
        <v>2.5000000000000001E-2</v>
      </c>
      <c r="E149" s="16">
        <v>28030</v>
      </c>
      <c r="F149" s="16">
        <v>21460</v>
      </c>
      <c r="G149" s="16">
        <v>28030</v>
      </c>
      <c r="H149" s="16">
        <v>20560</v>
      </c>
      <c r="I149" s="118">
        <f>Inputs_refs!$B$1-'cpi_2.5'!A149</f>
        <v>42.5</v>
      </c>
      <c r="J149" s="9">
        <f t="shared" si="51"/>
        <v>-0.23439172315376383</v>
      </c>
      <c r="K149" s="10">
        <f t="shared" si="52"/>
        <v>0.76560827684623622</v>
      </c>
      <c r="L149" s="11">
        <f t="shared" si="53"/>
        <v>-6570</v>
      </c>
      <c r="N149" s="9">
        <f t="shared" si="54"/>
        <v>0.26650017838030682</v>
      </c>
      <c r="O149" s="12">
        <f t="shared" si="55"/>
        <v>0.73349982161969318</v>
      </c>
      <c r="P149" s="11">
        <f t="shared" si="56"/>
        <v>-7470</v>
      </c>
      <c r="R149" s="35">
        <f t="shared" si="57"/>
        <v>-140400</v>
      </c>
      <c r="S149" s="38">
        <f t="shared" si="58"/>
        <v>-0.2504459507670353</v>
      </c>
      <c r="V149" s="10"/>
      <c r="W149" s="11">
        <f t="shared" si="59"/>
        <v>19555.977938820626</v>
      </c>
      <c r="X149" s="11">
        <f t="shared" si="60"/>
        <v>-4.8833757839463705E-2</v>
      </c>
      <c r="Z149" s="35">
        <f t="shared" si="45"/>
        <v>-150719.49951939925</v>
      </c>
      <c r="AA149" s="44">
        <f t="shared" si="49"/>
        <v>-0.26885390567142214</v>
      </c>
      <c r="AB149" s="43">
        <f t="shared" si="46"/>
        <v>-6.8468244336699235E-2</v>
      </c>
      <c r="AC149" s="9"/>
      <c r="AD149" s="17">
        <f t="shared" si="47"/>
        <v>-6.8468244336699235E-2</v>
      </c>
      <c r="AE149" s="102">
        <f t="shared" si="50"/>
        <v>1.8407954904386847E-2</v>
      </c>
      <c r="AF149" s="14">
        <f t="shared" si="48"/>
        <v>4.1938490214352281E-2</v>
      </c>
      <c r="AG149" s="14">
        <f t="shared" si="61"/>
        <v>2.1398720331740062E-3</v>
      </c>
    </row>
    <row r="150" spans="1:33" x14ac:dyDescent="0.2">
      <c r="A150" s="16">
        <v>1979</v>
      </c>
      <c r="B150" s="16">
        <v>122500</v>
      </c>
      <c r="C150" s="16">
        <v>0.04</v>
      </c>
      <c r="D150" s="16">
        <v>2.5000000000000001E-2</v>
      </c>
      <c r="E150" s="16">
        <v>28680</v>
      </c>
      <c r="F150" s="16">
        <v>22120</v>
      </c>
      <c r="G150" s="16">
        <v>28680</v>
      </c>
      <c r="H150" s="16">
        <v>21220</v>
      </c>
      <c r="I150" s="118">
        <f>Inputs_refs!$B$1-'cpi_2.5'!A150</f>
        <v>42.5</v>
      </c>
      <c r="J150" s="9">
        <f t="shared" si="51"/>
        <v>-0.22873082287308227</v>
      </c>
      <c r="K150" s="10">
        <f t="shared" si="52"/>
        <v>0.77126917712691767</v>
      </c>
      <c r="L150" s="11">
        <f t="shared" si="53"/>
        <v>-6560</v>
      </c>
      <c r="N150" s="9">
        <f t="shared" si="54"/>
        <v>0.26011157601115759</v>
      </c>
      <c r="O150" s="12">
        <f t="shared" si="55"/>
        <v>0.73988842398884236</v>
      </c>
      <c r="P150" s="11">
        <f t="shared" si="56"/>
        <v>-7460</v>
      </c>
      <c r="R150" s="35">
        <f t="shared" si="57"/>
        <v>-140200</v>
      </c>
      <c r="S150" s="38">
        <f t="shared" si="58"/>
        <v>-0.24442119944211996</v>
      </c>
      <c r="V150" s="10"/>
      <c r="W150" s="11">
        <f t="shared" si="59"/>
        <v>20157.419944394795</v>
      </c>
      <c r="X150" s="11">
        <f t="shared" si="60"/>
        <v>-5.0074460678850394E-2</v>
      </c>
      <c r="Z150" s="35">
        <f t="shared" si="45"/>
        <v>-151113.66865652893</v>
      </c>
      <c r="AA150" s="44">
        <f t="shared" si="49"/>
        <v>-0.26344781843885795</v>
      </c>
      <c r="AB150" s="43">
        <f t="shared" si="46"/>
        <v>-7.2221584940373285E-2</v>
      </c>
      <c r="AC150" s="9"/>
      <c r="AD150" s="17">
        <f t="shared" si="47"/>
        <v>-7.2221584940373285E-2</v>
      </c>
      <c r="AE150" s="102">
        <f t="shared" si="50"/>
        <v>1.9026618996737993E-2</v>
      </c>
      <c r="AF150" s="14">
        <f t="shared" si="48"/>
        <v>4.0687160940325498E-2</v>
      </c>
      <c r="AG150" s="14">
        <f t="shared" si="61"/>
        <v>2.0747469044483102E-3</v>
      </c>
    </row>
    <row r="151" spans="1:33" x14ac:dyDescent="0.2">
      <c r="A151" s="16">
        <v>1979</v>
      </c>
      <c r="B151" s="16">
        <v>127500</v>
      </c>
      <c r="C151" s="16">
        <v>0.04</v>
      </c>
      <c r="D151" s="16">
        <v>2.5000000000000001E-2</v>
      </c>
      <c r="E151" s="16">
        <v>29340</v>
      </c>
      <c r="F151" s="16">
        <v>22770</v>
      </c>
      <c r="G151" s="16">
        <v>29340</v>
      </c>
      <c r="H151" s="16">
        <v>21870</v>
      </c>
      <c r="I151" s="118">
        <f>Inputs_refs!$B$1-'cpi_2.5'!A151</f>
        <v>42.5</v>
      </c>
      <c r="J151" s="9">
        <f t="shared" si="51"/>
        <v>-0.22392638036809817</v>
      </c>
      <c r="K151" s="10">
        <f t="shared" si="52"/>
        <v>0.7760736196319018</v>
      </c>
      <c r="L151" s="11">
        <f t="shared" si="53"/>
        <v>-6570</v>
      </c>
      <c r="N151" s="9">
        <f t="shared" si="54"/>
        <v>0.254601226993865</v>
      </c>
      <c r="O151" s="12">
        <f t="shared" si="55"/>
        <v>0.745398773006135</v>
      </c>
      <c r="P151" s="11">
        <f t="shared" si="56"/>
        <v>-7470</v>
      </c>
      <c r="R151" s="35">
        <f t="shared" si="57"/>
        <v>-140400</v>
      </c>
      <c r="S151" s="38">
        <f t="shared" si="58"/>
        <v>-0.2392638036809816</v>
      </c>
      <c r="V151" s="10"/>
      <c r="W151" s="11">
        <f t="shared" si="59"/>
        <v>20749.749192308744</v>
      </c>
      <c r="X151" s="11">
        <f t="shared" si="60"/>
        <v>-5.122317364843422E-2</v>
      </c>
      <c r="Z151" s="35">
        <f t="shared" si="45"/>
        <v>-151898.83523097483</v>
      </c>
      <c r="AA151" s="44">
        <f t="shared" si="49"/>
        <v>-0.25885963740793255</v>
      </c>
      <c r="AB151" s="43">
        <f t="shared" si="46"/>
        <v>-7.5700614909191985E-2</v>
      </c>
      <c r="AC151" s="9"/>
      <c r="AD151" s="17">
        <f t="shared" si="47"/>
        <v>-7.5700614909191985E-2</v>
      </c>
      <c r="AE151" s="102">
        <f t="shared" si="50"/>
        <v>1.9595833726950951E-2</v>
      </c>
      <c r="AF151" s="14">
        <f t="shared" si="48"/>
        <v>3.9525691699604744E-2</v>
      </c>
      <c r="AG151" s="14">
        <f t="shared" si="61"/>
        <v>2.0143706960117358E-3</v>
      </c>
    </row>
    <row r="152" spans="1:33" x14ac:dyDescent="0.2">
      <c r="A152" s="16">
        <v>1979</v>
      </c>
      <c r="B152" s="16">
        <v>132500</v>
      </c>
      <c r="C152" s="16">
        <v>0.04</v>
      </c>
      <c r="D152" s="16">
        <v>2.5000000000000001E-2</v>
      </c>
      <c r="E152" s="16">
        <v>29990</v>
      </c>
      <c r="F152" s="16">
        <v>23430</v>
      </c>
      <c r="G152" s="16">
        <v>29990</v>
      </c>
      <c r="H152" s="16">
        <v>22530</v>
      </c>
      <c r="I152" s="118">
        <f>Inputs_refs!$B$1-'cpi_2.5'!A152</f>
        <v>42.5</v>
      </c>
      <c r="J152" s="9">
        <f t="shared" si="51"/>
        <v>-0.21873957985995332</v>
      </c>
      <c r="K152" s="10">
        <f t="shared" si="52"/>
        <v>0.78126042014004671</v>
      </c>
      <c r="L152" s="11">
        <f t="shared" si="53"/>
        <v>-6560</v>
      </c>
      <c r="N152" s="9">
        <f t="shared" si="54"/>
        <v>0.24874958319439813</v>
      </c>
      <c r="O152" s="12">
        <f t="shared" si="55"/>
        <v>0.75125041680560189</v>
      </c>
      <c r="P152" s="11">
        <f t="shared" si="56"/>
        <v>-7460</v>
      </c>
      <c r="R152" s="35">
        <f t="shared" si="57"/>
        <v>-140200</v>
      </c>
      <c r="S152" s="38">
        <f t="shared" si="58"/>
        <v>-0.23374458152717573</v>
      </c>
      <c r="V152" s="10"/>
      <c r="W152" s="11">
        <f t="shared" si="59"/>
        <v>21351.191197882912</v>
      </c>
      <c r="X152" s="11">
        <f t="shared" si="60"/>
        <v>-5.2321739996319921E-2</v>
      </c>
      <c r="Z152" s="35">
        <f t="shared" si="45"/>
        <v>-152293.00436810451</v>
      </c>
      <c r="AA152" s="44">
        <f t="shared" si="49"/>
        <v>-0.25390630938330194</v>
      </c>
      <c r="AB152" s="43">
        <f t="shared" si="46"/>
        <v>-7.9406171138857673E-2</v>
      </c>
      <c r="AC152" s="9"/>
      <c r="AD152" s="17">
        <f t="shared" si="47"/>
        <v>-7.9406171138857673E-2</v>
      </c>
      <c r="AE152" s="102">
        <f t="shared" si="50"/>
        <v>2.0161727856126216E-2</v>
      </c>
      <c r="AF152" s="14">
        <f t="shared" si="48"/>
        <v>3.8412291933418691E-2</v>
      </c>
      <c r="AG152" s="14">
        <f t="shared" si="61"/>
        <v>1.9565583431859768E-3</v>
      </c>
    </row>
    <row r="153" spans="1:33" x14ac:dyDescent="0.2">
      <c r="A153" s="16">
        <v>1979</v>
      </c>
      <c r="B153" s="16">
        <v>137500</v>
      </c>
      <c r="C153" s="16">
        <v>0.04</v>
      </c>
      <c r="D153" s="16">
        <v>2.5000000000000001E-2</v>
      </c>
      <c r="E153" s="16">
        <v>30650</v>
      </c>
      <c r="F153" s="16">
        <v>24080</v>
      </c>
      <c r="G153" s="16">
        <v>30650</v>
      </c>
      <c r="H153" s="16">
        <v>23180</v>
      </c>
      <c r="I153" s="118">
        <f>Inputs_refs!$B$1-'cpi_2.5'!A153</f>
        <v>42.5</v>
      </c>
      <c r="J153" s="9">
        <f t="shared" si="51"/>
        <v>-0.21435562805872757</v>
      </c>
      <c r="K153" s="10">
        <f t="shared" si="52"/>
        <v>0.78564437194127246</v>
      </c>
      <c r="L153" s="11">
        <f t="shared" si="53"/>
        <v>-6570</v>
      </c>
      <c r="N153" s="9">
        <f t="shared" si="54"/>
        <v>0.24371941272430669</v>
      </c>
      <c r="O153" s="12">
        <f t="shared" si="55"/>
        <v>0.75628058727569336</v>
      </c>
      <c r="P153" s="11">
        <f t="shared" si="56"/>
        <v>-7470</v>
      </c>
      <c r="R153" s="35">
        <f t="shared" si="57"/>
        <v>-140400</v>
      </c>
      <c r="S153" s="38">
        <f t="shared" si="58"/>
        <v>-0.22903752039151712</v>
      </c>
      <c r="V153" s="10"/>
      <c r="W153" s="11">
        <f t="shared" si="59"/>
        <v>21943.520445796865</v>
      </c>
      <c r="X153" s="11">
        <f t="shared" si="60"/>
        <v>-5.3342517437581331E-2</v>
      </c>
      <c r="Z153" s="35">
        <f t="shared" si="45"/>
        <v>-153078.17094255053</v>
      </c>
      <c r="AA153" s="44">
        <f t="shared" si="49"/>
        <v>-0.24971969158654245</v>
      </c>
      <c r="AB153" s="43">
        <f t="shared" si="46"/>
        <v>-8.2821547085956362E-2</v>
      </c>
      <c r="AC153" s="9"/>
      <c r="AD153" s="17">
        <f t="shared" si="47"/>
        <v>-8.2821547085956362E-2</v>
      </c>
      <c r="AE153" s="102">
        <f t="shared" si="50"/>
        <v>2.0682171195025328E-2</v>
      </c>
      <c r="AF153" s="14">
        <f t="shared" si="48"/>
        <v>3.7375415282392029E-2</v>
      </c>
      <c r="AG153" s="14">
        <f t="shared" si="61"/>
        <v>1.9027765475024827E-3</v>
      </c>
    </row>
    <row r="154" spans="1:33" x14ac:dyDescent="0.2">
      <c r="A154" s="16">
        <v>1979</v>
      </c>
      <c r="B154" s="16">
        <v>142500</v>
      </c>
      <c r="C154" s="16">
        <v>0.04</v>
      </c>
      <c r="D154" s="16">
        <v>2.5000000000000001E-2</v>
      </c>
      <c r="E154" s="16">
        <v>31300</v>
      </c>
      <c r="F154" s="16">
        <v>24740</v>
      </c>
      <c r="G154" s="16">
        <v>31300</v>
      </c>
      <c r="H154" s="16">
        <v>23840</v>
      </c>
      <c r="I154" s="118">
        <f>Inputs_refs!$B$1-'cpi_2.5'!A154</f>
        <v>42.5</v>
      </c>
      <c r="J154" s="9">
        <f t="shared" si="51"/>
        <v>-0.20958466453674121</v>
      </c>
      <c r="K154" s="10">
        <f t="shared" si="52"/>
        <v>0.79041533546325882</v>
      </c>
      <c r="L154" s="11">
        <f t="shared" si="53"/>
        <v>-6560</v>
      </c>
      <c r="N154" s="9">
        <f t="shared" si="54"/>
        <v>0.23833865814696487</v>
      </c>
      <c r="O154" s="12">
        <f t="shared" si="55"/>
        <v>0.76166134185303513</v>
      </c>
      <c r="P154" s="11">
        <f t="shared" si="56"/>
        <v>-7460</v>
      </c>
      <c r="R154" s="35">
        <f t="shared" si="57"/>
        <v>-140200</v>
      </c>
      <c r="S154" s="38">
        <f t="shared" si="58"/>
        <v>-0.22396166134185302</v>
      </c>
      <c r="V154" s="10"/>
      <c r="W154" s="11">
        <f t="shared" si="59"/>
        <v>22544.96245137103</v>
      </c>
      <c r="X154" s="11">
        <f t="shared" si="60"/>
        <v>-5.4322044825040702E-2</v>
      </c>
      <c r="Z154" s="35">
        <f t="shared" si="45"/>
        <v>-153472.3400796802</v>
      </c>
      <c r="AA154" s="44">
        <f t="shared" si="49"/>
        <v>-0.24516348255539969</v>
      </c>
      <c r="AB154" s="43">
        <f t="shared" si="46"/>
        <v>-8.6480339537335721E-2</v>
      </c>
      <c r="AC154" s="9"/>
      <c r="AD154" s="17">
        <f t="shared" si="47"/>
        <v>-8.6480339537335721E-2</v>
      </c>
      <c r="AE154" s="102">
        <f t="shared" si="50"/>
        <v>2.1201821213546662E-2</v>
      </c>
      <c r="AF154" s="14">
        <f t="shared" si="48"/>
        <v>3.637833468067906E-2</v>
      </c>
      <c r="AG154" s="14">
        <f t="shared" si="61"/>
        <v>1.8511108154486422E-3</v>
      </c>
    </row>
    <row r="155" spans="1:33" x14ac:dyDescent="0.2">
      <c r="A155" s="16">
        <v>1979</v>
      </c>
      <c r="B155" s="16">
        <v>147500</v>
      </c>
      <c r="C155" s="16">
        <v>0.04</v>
      </c>
      <c r="D155" s="16">
        <v>2.5000000000000001E-2</v>
      </c>
      <c r="E155" s="16">
        <v>31960</v>
      </c>
      <c r="F155" s="16">
        <v>25390</v>
      </c>
      <c r="G155" s="16">
        <v>31960</v>
      </c>
      <c r="H155" s="16">
        <v>24490</v>
      </c>
      <c r="I155" s="118">
        <f>Inputs_refs!$B$1-'cpi_2.5'!A155</f>
        <v>42.5</v>
      </c>
      <c r="J155" s="9">
        <f t="shared" si="51"/>
        <v>-0.20556946182728411</v>
      </c>
      <c r="K155" s="10">
        <f t="shared" si="52"/>
        <v>0.79443053817271592</v>
      </c>
      <c r="L155" s="11">
        <f t="shared" si="53"/>
        <v>-6570</v>
      </c>
      <c r="N155" s="9">
        <f t="shared" si="54"/>
        <v>0.23372966207759699</v>
      </c>
      <c r="O155" s="12">
        <f t="shared" si="55"/>
        <v>0.76627033792240296</v>
      </c>
      <c r="P155" s="11">
        <f t="shared" si="56"/>
        <v>-7470</v>
      </c>
      <c r="R155" s="35">
        <f t="shared" si="57"/>
        <v>-140400</v>
      </c>
      <c r="S155" s="38">
        <f t="shared" si="58"/>
        <v>-0.21964956195244056</v>
      </c>
      <c r="V155" s="10"/>
      <c r="W155" s="11">
        <f t="shared" si="59"/>
        <v>23137.291699284982</v>
      </c>
      <c r="X155" s="11">
        <f t="shared" si="60"/>
        <v>-5.5235128653124445E-2</v>
      </c>
      <c r="Z155" s="35">
        <f t="shared" si="45"/>
        <v>-154257.5066541261</v>
      </c>
      <c r="AA155" s="44">
        <f t="shared" si="49"/>
        <v>-0.24132901541634247</v>
      </c>
      <c r="AB155" s="43">
        <f t="shared" si="46"/>
        <v>-8.9833596786944053E-2</v>
      </c>
      <c r="AC155" s="9"/>
      <c r="AD155" s="17">
        <f t="shared" si="47"/>
        <v>-8.9833596786944053E-2</v>
      </c>
      <c r="AE155" s="102">
        <f t="shared" si="50"/>
        <v>2.1679453463901904E-2</v>
      </c>
      <c r="AF155" s="14">
        <f t="shared" si="48"/>
        <v>3.5447026388341865E-2</v>
      </c>
      <c r="AG155" s="14">
        <f t="shared" si="61"/>
        <v>1.8028990590637228E-3</v>
      </c>
    </row>
    <row r="156" spans="1:33" x14ac:dyDescent="0.2">
      <c r="A156" s="16">
        <v>1979</v>
      </c>
      <c r="B156" s="16">
        <v>200000</v>
      </c>
      <c r="C156" s="16">
        <v>0.04</v>
      </c>
      <c r="D156" s="16">
        <v>2.5000000000000001E-2</v>
      </c>
      <c r="E156" s="16">
        <v>38840</v>
      </c>
      <c r="F156" s="16">
        <v>32270</v>
      </c>
      <c r="G156" s="16">
        <v>38840</v>
      </c>
      <c r="H156" s="16">
        <v>31370</v>
      </c>
      <c r="I156" s="118">
        <f>Inputs_refs!$B$1-'cpi_2.5'!A156</f>
        <v>42.5</v>
      </c>
      <c r="J156" s="9">
        <f t="shared" si="51"/>
        <v>-0.16915550978372812</v>
      </c>
      <c r="K156" s="10">
        <f t="shared" si="52"/>
        <v>0.83084449021627194</v>
      </c>
      <c r="L156" s="11">
        <f t="shared" si="53"/>
        <v>-6570</v>
      </c>
      <c r="N156" s="9">
        <f t="shared" si="54"/>
        <v>0.1923274974253347</v>
      </c>
      <c r="O156" s="12">
        <f t="shared" si="55"/>
        <v>0.80767250257466527</v>
      </c>
      <c r="P156" s="11">
        <f t="shared" si="56"/>
        <v>-7470</v>
      </c>
      <c r="R156" s="35">
        <f t="shared" si="57"/>
        <v>-140400</v>
      </c>
      <c r="S156" s="38">
        <f t="shared" si="58"/>
        <v>-0.18074150360453142</v>
      </c>
      <c r="V156" s="10"/>
      <c r="W156" s="11">
        <f t="shared" si="59"/>
        <v>29406.868969512656</v>
      </c>
      <c r="X156" s="11">
        <f t="shared" si="60"/>
        <v>-6.2579886212538863E-2</v>
      </c>
      <c r="Z156" s="35">
        <f t="shared" si="45"/>
        <v>-160451.26978056913</v>
      </c>
      <c r="AA156" s="44">
        <f t="shared" si="49"/>
        <v>-0.20655415780196851</v>
      </c>
      <c r="AB156" s="43">
        <f t="shared" si="46"/>
        <v>-0.12496797194556926</v>
      </c>
      <c r="AC156" s="9"/>
      <c r="AD156" s="17">
        <f t="shared" si="47"/>
        <v>-0.12496797194556926</v>
      </c>
      <c r="AE156" s="102">
        <f t="shared" si="50"/>
        <v>2.5812654197437085E-2</v>
      </c>
      <c r="AF156" s="14">
        <f t="shared" si="48"/>
        <v>2.7889680818097305E-2</v>
      </c>
      <c r="AG156" s="14">
        <f t="shared" si="61"/>
        <v>1.4132995432839524E-3</v>
      </c>
    </row>
    <row r="157" spans="1:33" x14ac:dyDescent="0.2">
      <c r="A157" s="16">
        <v>1974</v>
      </c>
      <c r="B157" s="16">
        <v>2500</v>
      </c>
      <c r="C157" s="16">
        <v>0.04</v>
      </c>
      <c r="D157" s="16">
        <v>2.5000000000000001E-2</v>
      </c>
      <c r="E157" s="16">
        <v>730</v>
      </c>
      <c r="F157" s="16">
        <v>620</v>
      </c>
      <c r="G157" s="16">
        <v>730</v>
      </c>
      <c r="H157" s="16">
        <v>560</v>
      </c>
      <c r="I157" s="118">
        <f>Inputs_refs!$B$1-'cpi_2.5'!A157</f>
        <v>47.5</v>
      </c>
      <c r="J157" s="9">
        <f t="shared" si="51"/>
        <v>-0.15068493150684931</v>
      </c>
      <c r="K157" s="10">
        <f t="shared" si="52"/>
        <v>0.84931506849315064</v>
      </c>
      <c r="L157" s="11">
        <f t="shared" si="53"/>
        <v>-110</v>
      </c>
      <c r="N157" s="9">
        <f t="shared" si="54"/>
        <v>0.23287671232876711</v>
      </c>
      <c r="O157" s="12">
        <f t="shared" si="55"/>
        <v>0.76712328767123283</v>
      </c>
      <c r="P157" s="11">
        <f t="shared" si="56"/>
        <v>-170</v>
      </c>
      <c r="R157" s="35">
        <f t="shared" si="57"/>
        <v>-2800</v>
      </c>
      <c r="S157" s="38">
        <f t="shared" si="58"/>
        <v>-0.19178082191780821</v>
      </c>
      <c r="V157" s="10"/>
      <c r="W157" s="11">
        <f t="shared" si="59"/>
        <v>564.99097493330794</v>
      </c>
      <c r="X157" s="11">
        <f t="shared" si="60"/>
        <v>8.9124552380498902E-3</v>
      </c>
      <c r="Z157" s="35">
        <f t="shared" si="45"/>
        <v>-2758.1588863945726</v>
      </c>
      <c r="AA157" s="44">
        <f t="shared" si="49"/>
        <v>-0.18891499221880634</v>
      </c>
      <c r="AB157" s="43">
        <f t="shared" si="46"/>
        <v>1.5169943186312051E-2</v>
      </c>
      <c r="AC157" s="9"/>
      <c r="AD157" s="17">
        <f t="shared" si="47"/>
        <v>1.5169943186312051E-2</v>
      </c>
      <c r="AE157" s="102">
        <f t="shared" si="50"/>
        <v>-2.8658296990018706E-3</v>
      </c>
      <c r="AF157" s="14">
        <f t="shared" si="48"/>
        <v>9.6774193548387094E-2</v>
      </c>
      <c r="AG157" s="14">
        <f t="shared" si="61"/>
        <v>5.0762070089982458E-3</v>
      </c>
    </row>
    <row r="158" spans="1:33" x14ac:dyDescent="0.2">
      <c r="A158" s="16">
        <v>1974</v>
      </c>
      <c r="B158" s="16">
        <v>7500</v>
      </c>
      <c r="C158" s="16">
        <v>0.04</v>
      </c>
      <c r="D158" s="16">
        <v>2.5000000000000001E-2</v>
      </c>
      <c r="E158" s="16">
        <v>2200</v>
      </c>
      <c r="F158" s="16">
        <v>1880</v>
      </c>
      <c r="G158" s="16">
        <v>2200</v>
      </c>
      <c r="H158" s="16">
        <v>1710</v>
      </c>
      <c r="I158" s="118">
        <f>Inputs_refs!$B$1-'cpi_2.5'!A158</f>
        <v>47.5</v>
      </c>
      <c r="J158" s="9">
        <f t="shared" si="51"/>
        <v>-0.14545454545454545</v>
      </c>
      <c r="K158" s="10">
        <f t="shared" si="52"/>
        <v>0.8545454545454545</v>
      </c>
      <c r="L158" s="11">
        <f t="shared" si="53"/>
        <v>-320</v>
      </c>
      <c r="N158" s="9">
        <f t="shared" si="54"/>
        <v>0.22272727272727272</v>
      </c>
      <c r="O158" s="12">
        <f t="shared" si="55"/>
        <v>0.77727272727272723</v>
      </c>
      <c r="P158" s="11">
        <f t="shared" si="56"/>
        <v>-490</v>
      </c>
      <c r="R158" s="35">
        <f t="shared" si="57"/>
        <v>-8100</v>
      </c>
      <c r="S158" s="38">
        <f t="shared" si="58"/>
        <v>-0.18409090909090908</v>
      </c>
      <c r="V158" s="10"/>
      <c r="W158" s="11">
        <f t="shared" si="59"/>
        <v>1713.1984401203531</v>
      </c>
      <c r="X158" s="11">
        <f t="shared" si="60"/>
        <v>1.8704328189199403E-3</v>
      </c>
      <c r="Z158" s="35">
        <f t="shared" si="45"/>
        <v>-8092.481784551288</v>
      </c>
      <c r="AA158" s="44">
        <f t="shared" si="49"/>
        <v>-0.1839200405579838</v>
      </c>
      <c r="AB158" s="43">
        <f t="shared" si="46"/>
        <v>9.2903705548827117E-4</v>
      </c>
      <c r="AC158" s="9"/>
      <c r="AD158" s="17">
        <f t="shared" si="47"/>
        <v>9.2903705548827117E-4</v>
      </c>
      <c r="AE158" s="102">
        <f t="shared" si="50"/>
        <v>-1.7086853292527793E-4</v>
      </c>
      <c r="AF158" s="14">
        <f t="shared" si="48"/>
        <v>9.0425531914893623E-2</v>
      </c>
      <c r="AG158" s="14">
        <f t="shared" si="61"/>
        <v>4.7277093497658518E-3</v>
      </c>
    </row>
    <row r="159" spans="1:33" x14ac:dyDescent="0.2">
      <c r="A159" s="16">
        <v>1974</v>
      </c>
      <c r="B159" s="16">
        <v>12500</v>
      </c>
      <c r="C159" s="16">
        <v>0.04</v>
      </c>
      <c r="D159" s="16">
        <v>2.5000000000000001E-2</v>
      </c>
      <c r="E159" s="16">
        <v>3680</v>
      </c>
      <c r="F159" s="16">
        <v>3150</v>
      </c>
      <c r="G159" s="16">
        <v>3680</v>
      </c>
      <c r="H159" s="16">
        <v>2870</v>
      </c>
      <c r="I159" s="118">
        <f>Inputs_refs!$B$1-'cpi_2.5'!A159</f>
        <v>47.5</v>
      </c>
      <c r="J159" s="9">
        <f t="shared" si="51"/>
        <v>-0.14402173913043478</v>
      </c>
      <c r="K159" s="10">
        <f t="shared" si="52"/>
        <v>0.85597826086956519</v>
      </c>
      <c r="L159" s="11">
        <f t="shared" si="53"/>
        <v>-530</v>
      </c>
      <c r="N159" s="9">
        <f t="shared" si="54"/>
        <v>0.22010869565217392</v>
      </c>
      <c r="O159" s="12">
        <f t="shared" si="55"/>
        <v>0.77989130434782605</v>
      </c>
      <c r="P159" s="11">
        <f t="shared" si="56"/>
        <v>-810</v>
      </c>
      <c r="R159" s="35">
        <f t="shared" si="57"/>
        <v>-13400</v>
      </c>
      <c r="S159" s="38">
        <f t="shared" si="58"/>
        <v>-0.18206521739130435</v>
      </c>
      <c r="V159" s="10"/>
      <c r="W159" s="11">
        <f t="shared" si="59"/>
        <v>2870.5186629676127</v>
      </c>
      <c r="X159" s="11">
        <f t="shared" si="60"/>
        <v>1.8071880404624626E-4</v>
      </c>
      <c r="Z159" s="35">
        <f t="shared" si="45"/>
        <v>-13435.807245391778</v>
      </c>
      <c r="AA159" s="44">
        <f t="shared" si="49"/>
        <v>-0.18255172887760568</v>
      </c>
      <c r="AB159" s="43">
        <f t="shared" si="46"/>
        <v>-2.6650609626793164E-3</v>
      </c>
      <c r="AC159" s="9"/>
      <c r="AD159" s="17">
        <f t="shared" si="47"/>
        <v>-2.6650609626793164E-3</v>
      </c>
      <c r="AE159" s="102">
        <f t="shared" si="50"/>
        <v>4.8651148630132757E-4</v>
      </c>
      <c r="AF159" s="14">
        <f t="shared" si="48"/>
        <v>8.8888888888888892E-2</v>
      </c>
      <c r="AG159" s="14">
        <f t="shared" si="61"/>
        <v>4.6437056565434842E-3</v>
      </c>
    </row>
    <row r="160" spans="1:33" x14ac:dyDescent="0.2">
      <c r="A160" s="16">
        <v>1974</v>
      </c>
      <c r="B160" s="16">
        <v>17500</v>
      </c>
      <c r="C160" s="16">
        <v>0.04</v>
      </c>
      <c r="D160" s="16">
        <v>2.5000000000000001E-2</v>
      </c>
      <c r="E160" s="16">
        <v>5160</v>
      </c>
      <c r="F160" s="16">
        <v>4410</v>
      </c>
      <c r="G160" s="16">
        <v>5160</v>
      </c>
      <c r="H160" s="16">
        <v>4020</v>
      </c>
      <c r="I160" s="118">
        <f>Inputs_refs!$B$1-'cpi_2.5'!A160</f>
        <v>47.5</v>
      </c>
      <c r="J160" s="9">
        <f t="shared" si="51"/>
        <v>-0.14534883720930233</v>
      </c>
      <c r="K160" s="10">
        <f t="shared" si="52"/>
        <v>0.85465116279069764</v>
      </c>
      <c r="L160" s="11">
        <f t="shared" si="53"/>
        <v>-750</v>
      </c>
      <c r="N160" s="9">
        <f t="shared" si="54"/>
        <v>0.22093023255813954</v>
      </c>
      <c r="O160" s="12">
        <f t="shared" si="55"/>
        <v>0.77906976744186052</v>
      </c>
      <c r="P160" s="11">
        <f t="shared" si="56"/>
        <v>-1140</v>
      </c>
      <c r="R160" s="35">
        <f t="shared" si="57"/>
        <v>-18900</v>
      </c>
      <c r="S160" s="38">
        <f t="shared" si="58"/>
        <v>-0.18313953488372092</v>
      </c>
      <c r="V160" s="10"/>
      <c r="W160" s="11">
        <f t="shared" si="59"/>
        <v>4018.726128154658</v>
      </c>
      <c r="X160" s="11">
        <f t="shared" si="60"/>
        <v>-3.1688354361741308E-4</v>
      </c>
      <c r="Z160" s="35">
        <f t="shared" si="45"/>
        <v>-18970.130143548493</v>
      </c>
      <c r="AA160" s="44">
        <f t="shared" si="49"/>
        <v>-0.18381909053826059</v>
      </c>
      <c r="AB160" s="43">
        <f t="shared" si="46"/>
        <v>-3.6968720308090939E-3</v>
      </c>
      <c r="AC160" s="9"/>
      <c r="AD160" s="17">
        <f t="shared" si="47"/>
        <v>-3.6968720308090939E-3</v>
      </c>
      <c r="AE160" s="102">
        <f t="shared" si="50"/>
        <v>6.7955565453967082E-4</v>
      </c>
      <c r="AF160" s="14">
        <f t="shared" si="48"/>
        <v>8.8435374149659865E-2</v>
      </c>
      <c r="AG160" s="14">
        <f t="shared" si="61"/>
        <v>4.618939080327511E-3</v>
      </c>
    </row>
    <row r="161" spans="1:33" x14ac:dyDescent="0.2">
      <c r="A161" s="16">
        <v>1974</v>
      </c>
      <c r="B161" s="16">
        <v>22500</v>
      </c>
      <c r="C161" s="16">
        <v>0.04</v>
      </c>
      <c r="D161" s="16">
        <v>2.5000000000000001E-2</v>
      </c>
      <c r="E161" s="16">
        <v>6630</v>
      </c>
      <c r="F161" s="16">
        <v>5670</v>
      </c>
      <c r="G161" s="16">
        <v>6630</v>
      </c>
      <c r="H161" s="16">
        <v>5160</v>
      </c>
      <c r="I161" s="118">
        <f>Inputs_refs!$B$1-'cpi_2.5'!A161</f>
        <v>47.5</v>
      </c>
      <c r="J161" s="9">
        <f t="shared" si="51"/>
        <v>-0.14479638009049775</v>
      </c>
      <c r="K161" s="10">
        <f t="shared" si="52"/>
        <v>0.85520361990950222</v>
      </c>
      <c r="L161" s="11">
        <f t="shared" si="53"/>
        <v>-960</v>
      </c>
      <c r="N161" s="9">
        <f t="shared" si="54"/>
        <v>0.22171945701357465</v>
      </c>
      <c r="O161" s="12">
        <f t="shared" si="55"/>
        <v>0.77828054298642535</v>
      </c>
      <c r="P161" s="11">
        <f t="shared" si="56"/>
        <v>-1470</v>
      </c>
      <c r="R161" s="35">
        <f t="shared" si="57"/>
        <v>-24300</v>
      </c>
      <c r="S161" s="38">
        <f t="shared" si="58"/>
        <v>-0.18325791855203619</v>
      </c>
      <c r="V161" s="10"/>
      <c r="W161" s="11">
        <f t="shared" si="59"/>
        <v>5166.9335933417033</v>
      </c>
      <c r="X161" s="11">
        <f t="shared" si="60"/>
        <v>1.3437196398649752E-3</v>
      </c>
      <c r="Z161" s="35">
        <f t="shared" si="45"/>
        <v>-24304.453041705201</v>
      </c>
      <c r="AA161" s="44">
        <f t="shared" si="49"/>
        <v>-0.18329150106866668</v>
      </c>
      <c r="AB161" s="43">
        <f t="shared" si="46"/>
        <v>-1.8321916965421267E-4</v>
      </c>
      <c r="AC161" s="9"/>
      <c r="AD161" s="17">
        <f t="shared" si="47"/>
        <v>-1.8321916965421267E-4</v>
      </c>
      <c r="AE161" s="102">
        <f t="shared" si="50"/>
        <v>3.3582516630492609E-5</v>
      </c>
      <c r="AF161" s="14">
        <f t="shared" si="48"/>
        <v>8.9947089947089942E-2</v>
      </c>
      <c r="AG161" s="14">
        <f t="shared" si="61"/>
        <v>4.7015399092427135E-3</v>
      </c>
    </row>
    <row r="162" spans="1:33" x14ac:dyDescent="0.2">
      <c r="A162" s="16">
        <v>1974</v>
      </c>
      <c r="B162" s="16">
        <v>27500</v>
      </c>
      <c r="C162" s="16">
        <v>0.04</v>
      </c>
      <c r="D162" s="16">
        <v>2.5000000000000001E-2</v>
      </c>
      <c r="E162" s="16">
        <v>8100</v>
      </c>
      <c r="F162" s="16">
        <v>6930</v>
      </c>
      <c r="G162" s="16">
        <v>8100</v>
      </c>
      <c r="H162" s="16">
        <v>6310</v>
      </c>
      <c r="I162" s="118">
        <f>Inputs_refs!$B$1-'cpi_2.5'!A162</f>
        <v>47.5</v>
      </c>
      <c r="J162" s="9">
        <f t="shared" si="51"/>
        <v>-0.14444444444444443</v>
      </c>
      <c r="K162" s="10">
        <f t="shared" si="52"/>
        <v>0.85555555555555551</v>
      </c>
      <c r="L162" s="11">
        <f t="shared" si="53"/>
        <v>-1170</v>
      </c>
      <c r="N162" s="9">
        <f t="shared" si="54"/>
        <v>0.22098765432098766</v>
      </c>
      <c r="O162" s="12">
        <f t="shared" si="55"/>
        <v>0.77901234567901234</v>
      </c>
      <c r="P162" s="11">
        <f t="shared" si="56"/>
        <v>-1790</v>
      </c>
      <c r="R162" s="35">
        <f t="shared" si="57"/>
        <v>-29600</v>
      </c>
      <c r="S162" s="38">
        <f t="shared" si="58"/>
        <v>-0.18271604938271604</v>
      </c>
      <c r="V162" s="10"/>
      <c r="W162" s="11">
        <f t="shared" si="59"/>
        <v>6315.1410585287485</v>
      </c>
      <c r="X162" s="11">
        <f t="shared" si="60"/>
        <v>8.1474778585555381E-4</v>
      </c>
      <c r="Z162" s="35">
        <f t="shared" si="45"/>
        <v>-29638.775939861895</v>
      </c>
      <c r="AA162" s="44">
        <f t="shared" si="49"/>
        <v>-0.18295540703618454</v>
      </c>
      <c r="AB162" s="43">
        <f t="shared" si="46"/>
        <v>-1.3082841187696925E-3</v>
      </c>
      <c r="AC162" s="9"/>
      <c r="AD162" s="17">
        <f t="shared" si="47"/>
        <v>-1.3082841187696925E-3</v>
      </c>
      <c r="AE162" s="102">
        <f t="shared" si="50"/>
        <v>2.3935765346849713E-4</v>
      </c>
      <c r="AF162" s="14">
        <f t="shared" si="48"/>
        <v>8.9466089466089471E-2</v>
      </c>
      <c r="AG162" s="14">
        <f t="shared" si="61"/>
        <v>4.6752436970551869E-3</v>
      </c>
    </row>
    <row r="163" spans="1:33" x14ac:dyDescent="0.2">
      <c r="A163" s="16">
        <v>1974</v>
      </c>
      <c r="B163" s="16">
        <v>32500</v>
      </c>
      <c r="C163" s="16">
        <v>0.04</v>
      </c>
      <c r="D163" s="16">
        <v>2.5000000000000001E-2</v>
      </c>
      <c r="E163" s="16">
        <v>9570</v>
      </c>
      <c r="F163" s="16">
        <v>7940</v>
      </c>
      <c r="G163" s="16">
        <v>9570</v>
      </c>
      <c r="H163" s="16">
        <v>7250</v>
      </c>
      <c r="I163" s="118">
        <f>Inputs_refs!$B$1-'cpi_2.5'!A163</f>
        <v>47.5</v>
      </c>
      <c r="J163" s="9">
        <f t="shared" si="51"/>
        <v>-0.17032392894461859</v>
      </c>
      <c r="K163" s="10">
        <f t="shared" si="52"/>
        <v>0.82967607105538144</v>
      </c>
      <c r="L163" s="11">
        <f t="shared" si="53"/>
        <v>-1630</v>
      </c>
      <c r="N163" s="9">
        <f t="shared" si="54"/>
        <v>0.24242424242424243</v>
      </c>
      <c r="O163" s="12">
        <f t="shared" si="55"/>
        <v>0.75757575757575757</v>
      </c>
      <c r="P163" s="11">
        <f t="shared" si="56"/>
        <v>-2320</v>
      </c>
      <c r="R163" s="35">
        <f t="shared" si="57"/>
        <v>-39500</v>
      </c>
      <c r="S163" s="38">
        <f t="shared" si="58"/>
        <v>-0.20637408568443052</v>
      </c>
      <c r="V163" s="10"/>
      <c r="W163" s="11">
        <f t="shared" si="59"/>
        <v>7235.5295822104272</v>
      </c>
      <c r="X163" s="11">
        <f t="shared" si="60"/>
        <v>-1.9959196951134925E-3</v>
      </c>
      <c r="Z163" s="35">
        <f t="shared" si="45"/>
        <v>-39748.034770924045</v>
      </c>
      <c r="AA163" s="44">
        <f t="shared" si="49"/>
        <v>-0.20766998312917473</v>
      </c>
      <c r="AB163" s="43">
        <f t="shared" si="46"/>
        <v>-6.2401769635535313E-3</v>
      </c>
      <c r="AC163" s="9"/>
      <c r="AD163" s="17">
        <f t="shared" si="47"/>
        <v>-6.2401769635535313E-3</v>
      </c>
      <c r="AE163" s="102">
        <f t="shared" si="50"/>
        <v>1.295897444744204E-3</v>
      </c>
      <c r="AF163" s="14">
        <f t="shared" si="48"/>
        <v>8.6901763224181361E-2</v>
      </c>
      <c r="AG163" s="14">
        <f t="shared" si="61"/>
        <v>4.5352747599677334E-3</v>
      </c>
    </row>
    <row r="164" spans="1:33" x14ac:dyDescent="0.2">
      <c r="A164" s="16">
        <v>1974</v>
      </c>
      <c r="B164" s="16">
        <v>37500</v>
      </c>
      <c r="C164" s="16">
        <v>0.04</v>
      </c>
      <c r="D164" s="16">
        <v>2.5000000000000001E-2</v>
      </c>
      <c r="E164" s="16">
        <v>11050</v>
      </c>
      <c r="F164" s="16">
        <v>8640</v>
      </c>
      <c r="G164" s="16">
        <v>11050</v>
      </c>
      <c r="H164" s="16">
        <v>7920</v>
      </c>
      <c r="I164" s="118">
        <f>Inputs_refs!$B$1-'cpi_2.5'!A164</f>
        <v>47.5</v>
      </c>
      <c r="J164" s="9">
        <f t="shared" si="51"/>
        <v>-0.21809954751131222</v>
      </c>
      <c r="K164" s="10">
        <f t="shared" si="52"/>
        <v>0.78190045248868778</v>
      </c>
      <c r="L164" s="11">
        <f t="shared" si="53"/>
        <v>-2410</v>
      </c>
      <c r="N164" s="9">
        <f t="shared" si="54"/>
        <v>0.28325791855203619</v>
      </c>
      <c r="O164" s="12">
        <f t="shared" si="55"/>
        <v>0.71674208144796381</v>
      </c>
      <c r="P164" s="11">
        <f t="shared" si="56"/>
        <v>-3130</v>
      </c>
      <c r="R164" s="35">
        <f t="shared" si="57"/>
        <v>-55400</v>
      </c>
      <c r="S164" s="38">
        <f t="shared" si="58"/>
        <v>-0.25067873303167421</v>
      </c>
      <c r="V164" s="10"/>
      <c r="W164" s="11">
        <f t="shared" si="59"/>
        <v>7873.422618425453</v>
      </c>
      <c r="X164" s="11">
        <f t="shared" si="60"/>
        <v>-5.8809825220387576E-3</v>
      </c>
      <c r="Z164" s="35">
        <f t="shared" si="45"/>
        <v>-55978.214158788876</v>
      </c>
      <c r="AA164" s="44">
        <f t="shared" si="49"/>
        <v>-0.25329508669135237</v>
      </c>
      <c r="AB164" s="43">
        <f t="shared" si="46"/>
        <v>-1.0329271261650166E-2</v>
      </c>
      <c r="AC164" s="9"/>
      <c r="AD164" s="17">
        <f t="shared" si="47"/>
        <v>-1.0329271261650166E-2</v>
      </c>
      <c r="AE164" s="102">
        <f t="shared" si="50"/>
        <v>2.6163536596781611E-3</v>
      </c>
      <c r="AF164" s="14">
        <f t="shared" si="48"/>
        <v>8.3333333333333329E-2</v>
      </c>
      <c r="AG164" s="14">
        <f t="shared" si="61"/>
        <v>4.3411188341055951E-3</v>
      </c>
    </row>
    <row r="165" spans="1:33" x14ac:dyDescent="0.2">
      <c r="A165" s="16">
        <v>1974</v>
      </c>
      <c r="B165" s="16">
        <v>42500</v>
      </c>
      <c r="C165" s="16">
        <v>0.04</v>
      </c>
      <c r="D165" s="16">
        <v>2.5000000000000001E-2</v>
      </c>
      <c r="E165" s="16">
        <v>12520</v>
      </c>
      <c r="F165" s="16">
        <v>9160</v>
      </c>
      <c r="G165" s="16">
        <v>12520</v>
      </c>
      <c r="H165" s="16">
        <v>8440</v>
      </c>
      <c r="I165" s="118">
        <f>Inputs_refs!$B$1-'cpi_2.5'!A165</f>
        <v>47.5</v>
      </c>
      <c r="J165" s="9">
        <f t="shared" si="51"/>
        <v>-0.26837060702875398</v>
      </c>
      <c r="K165" s="10">
        <f t="shared" si="52"/>
        <v>0.73162939297124596</v>
      </c>
      <c r="L165" s="11">
        <f t="shared" si="53"/>
        <v>-3360</v>
      </c>
      <c r="N165" s="9">
        <f t="shared" si="54"/>
        <v>0.32587859424920129</v>
      </c>
      <c r="O165" s="12">
        <f t="shared" si="55"/>
        <v>0.67412140575079871</v>
      </c>
      <c r="P165" s="11">
        <f t="shared" si="56"/>
        <v>-4080</v>
      </c>
      <c r="R165" s="35">
        <f t="shared" si="57"/>
        <v>-74400</v>
      </c>
      <c r="S165" s="38">
        <f t="shared" si="58"/>
        <v>-0.29712460063897761</v>
      </c>
      <c r="V165" s="10"/>
      <c r="W165" s="11">
        <f t="shared" si="59"/>
        <v>8347.2860167566141</v>
      </c>
      <c r="X165" s="11">
        <f t="shared" si="60"/>
        <v>-1.0985069104666574E-2</v>
      </c>
      <c r="Z165" s="35">
        <f t="shared" si="45"/>
        <v>-75446.347418345627</v>
      </c>
      <c r="AA165" s="44">
        <f t="shared" si="49"/>
        <v>-0.30130330438636432</v>
      </c>
      <c r="AB165" s="43">
        <f t="shared" si="46"/>
        <v>-1.3868761764485317E-2</v>
      </c>
      <c r="AC165" s="9"/>
      <c r="AD165" s="17">
        <f t="shared" si="47"/>
        <v>-1.3868761764485317E-2</v>
      </c>
      <c r="AE165" s="102">
        <f t="shared" si="50"/>
        <v>4.1787037473867139E-3</v>
      </c>
      <c r="AF165" s="14">
        <f t="shared" si="48"/>
        <v>7.8602620087336247E-2</v>
      </c>
      <c r="AG165" s="14">
        <f t="shared" si="61"/>
        <v>4.0848278054116394E-3</v>
      </c>
    </row>
    <row r="166" spans="1:33" x14ac:dyDescent="0.2">
      <c r="A166" s="16">
        <v>1974</v>
      </c>
      <c r="B166" s="16">
        <v>47500</v>
      </c>
      <c r="C166" s="16">
        <v>0.04</v>
      </c>
      <c r="D166" s="16">
        <v>2.5000000000000001E-2</v>
      </c>
      <c r="E166" s="16">
        <v>13960</v>
      </c>
      <c r="F166" s="16">
        <v>9690</v>
      </c>
      <c r="G166" s="16">
        <v>13960</v>
      </c>
      <c r="H166" s="16">
        <v>8970</v>
      </c>
      <c r="I166" s="118">
        <f>Inputs_refs!$B$1-'cpi_2.5'!A166</f>
        <v>47.5</v>
      </c>
      <c r="J166" s="9">
        <f t="shared" si="51"/>
        <v>-0.30587392550143266</v>
      </c>
      <c r="K166" s="10">
        <f t="shared" si="52"/>
        <v>0.69412607449856734</v>
      </c>
      <c r="L166" s="11">
        <f t="shared" si="53"/>
        <v>-4270</v>
      </c>
      <c r="N166" s="9">
        <f t="shared" si="54"/>
        <v>0.35744985673352436</v>
      </c>
      <c r="O166" s="12">
        <f t="shared" si="55"/>
        <v>0.64255014326647564</v>
      </c>
      <c r="P166" s="11">
        <f t="shared" si="56"/>
        <v>-4990</v>
      </c>
      <c r="R166" s="35">
        <f t="shared" si="57"/>
        <v>-92600</v>
      </c>
      <c r="S166" s="38">
        <f t="shared" si="58"/>
        <v>-0.33166189111747851</v>
      </c>
      <c r="V166" s="10"/>
      <c r="W166" s="11">
        <f t="shared" si="59"/>
        <v>8830.2621727479909</v>
      </c>
      <c r="X166" s="11">
        <f t="shared" si="60"/>
        <v>-1.5578353093869462E-2</v>
      </c>
      <c r="Z166" s="35">
        <f t="shared" si="45"/>
        <v>-94123.483240586153</v>
      </c>
      <c r="AA166" s="44">
        <f t="shared" si="49"/>
        <v>-0.33711849298204211</v>
      </c>
      <c r="AB166" s="43">
        <f t="shared" si="46"/>
        <v>-1.6186005746217695E-2</v>
      </c>
      <c r="AC166" s="9"/>
      <c r="AD166" s="17">
        <f t="shared" si="47"/>
        <v>-1.6186005746217695E-2</v>
      </c>
      <c r="AE166" s="102">
        <f t="shared" si="50"/>
        <v>5.4566018645635928E-3</v>
      </c>
      <c r="AF166" s="14">
        <f t="shared" si="48"/>
        <v>7.4303405572755415E-2</v>
      </c>
      <c r="AG166" s="14">
        <f t="shared" si="61"/>
        <v>3.8529955822071971E-3</v>
      </c>
    </row>
    <row r="167" spans="1:33" x14ac:dyDescent="0.2">
      <c r="A167" s="16">
        <v>1974</v>
      </c>
      <c r="B167" s="16">
        <v>52500</v>
      </c>
      <c r="C167" s="16">
        <v>0.04</v>
      </c>
      <c r="D167" s="16">
        <v>2.5000000000000001E-2</v>
      </c>
      <c r="E167" s="16">
        <v>15050</v>
      </c>
      <c r="F167" s="16">
        <v>10220</v>
      </c>
      <c r="G167" s="16">
        <v>15050</v>
      </c>
      <c r="H167" s="16">
        <v>9500</v>
      </c>
      <c r="I167" s="118">
        <f>Inputs_refs!$B$1-'cpi_2.5'!A167</f>
        <v>47.5</v>
      </c>
      <c r="J167" s="9">
        <f t="shared" si="51"/>
        <v>-0.32093023255813952</v>
      </c>
      <c r="K167" s="10">
        <f t="shared" si="52"/>
        <v>0.67906976744186043</v>
      </c>
      <c r="L167" s="11">
        <f t="shared" si="53"/>
        <v>-4830</v>
      </c>
      <c r="N167" s="9">
        <f t="shared" si="54"/>
        <v>0.3687707641196013</v>
      </c>
      <c r="O167" s="12">
        <f t="shared" si="55"/>
        <v>0.6312292358803987</v>
      </c>
      <c r="P167" s="11">
        <f t="shared" si="56"/>
        <v>-5550</v>
      </c>
      <c r="R167" s="35">
        <f t="shared" si="57"/>
        <v>-103800</v>
      </c>
      <c r="S167" s="38">
        <f t="shared" si="58"/>
        <v>-0.34485049833887044</v>
      </c>
      <c r="V167" s="10"/>
      <c r="W167" s="11">
        <f t="shared" si="59"/>
        <v>9313.2383287393659</v>
      </c>
      <c r="X167" s="11">
        <f t="shared" si="60"/>
        <v>-1.9659123290593064E-2</v>
      </c>
      <c r="Z167" s="35">
        <f t="shared" si="45"/>
        <v>-105800.61906282668</v>
      </c>
      <c r="AA167" s="44">
        <f t="shared" si="49"/>
        <v>-0.3514970732984275</v>
      </c>
      <c r="AB167" s="43">
        <f t="shared" si="46"/>
        <v>-1.8909332294536643E-2</v>
      </c>
      <c r="AC167" s="9"/>
      <c r="AD167" s="17">
        <f t="shared" si="47"/>
        <v>-1.8909332294536643E-2</v>
      </c>
      <c r="AE167" s="102">
        <f t="shared" si="50"/>
        <v>6.6465749595570611E-3</v>
      </c>
      <c r="AF167" s="14">
        <f t="shared" si="48"/>
        <v>7.0450097847358117E-2</v>
      </c>
      <c r="AG167" s="14">
        <f t="shared" si="61"/>
        <v>3.6460761715949586E-3</v>
      </c>
    </row>
    <row r="168" spans="1:33" x14ac:dyDescent="0.2">
      <c r="A168" s="16">
        <v>1974</v>
      </c>
      <c r="B168" s="16">
        <v>57500</v>
      </c>
      <c r="C168" s="16">
        <v>0.04</v>
      </c>
      <c r="D168" s="16">
        <v>2.5000000000000001E-2</v>
      </c>
      <c r="E168" s="16">
        <v>15810</v>
      </c>
      <c r="F168" s="16">
        <v>10740</v>
      </c>
      <c r="G168" s="16">
        <v>15810</v>
      </c>
      <c r="H168" s="16">
        <v>10020</v>
      </c>
      <c r="I168" s="118">
        <f>Inputs_refs!$B$1-'cpi_2.5'!A168</f>
        <v>47.5</v>
      </c>
      <c r="J168" s="9">
        <f t="shared" si="51"/>
        <v>-0.3206831119544592</v>
      </c>
      <c r="K168" s="10">
        <f t="shared" si="52"/>
        <v>0.6793168880455408</v>
      </c>
      <c r="L168" s="11">
        <f t="shared" si="53"/>
        <v>-5070</v>
      </c>
      <c r="N168" s="9">
        <f t="shared" si="54"/>
        <v>0.36622390891840606</v>
      </c>
      <c r="O168" s="12">
        <f t="shared" si="55"/>
        <v>0.63377609108159394</v>
      </c>
      <c r="P168" s="11">
        <f t="shared" si="56"/>
        <v>-5790</v>
      </c>
      <c r="R168" s="35">
        <f t="shared" si="57"/>
        <v>-108600</v>
      </c>
      <c r="S168" s="38">
        <f t="shared" si="58"/>
        <v>-0.34345351043643263</v>
      </c>
      <c r="V168" s="10"/>
      <c r="W168" s="11">
        <f t="shared" si="59"/>
        <v>9787.1017270705288</v>
      </c>
      <c r="X168" s="11">
        <f t="shared" si="60"/>
        <v>-2.3243340611723673E-2</v>
      </c>
      <c r="Z168" s="35">
        <f t="shared" si="45"/>
        <v>-111068.7523223834</v>
      </c>
      <c r="AA168" s="44">
        <f t="shared" si="49"/>
        <v>-0.35126107628837255</v>
      </c>
      <c r="AB168" s="43">
        <f t="shared" si="46"/>
        <v>-2.2227244573862728E-2</v>
      </c>
      <c r="AC168" s="9"/>
      <c r="AD168" s="17">
        <f t="shared" si="47"/>
        <v>-2.2227244573862728E-2</v>
      </c>
      <c r="AE168" s="102">
        <f t="shared" si="50"/>
        <v>7.8075658519399238E-3</v>
      </c>
      <c r="AF168" s="14">
        <f t="shared" si="48"/>
        <v>6.7039106145251395E-2</v>
      </c>
      <c r="AG168" s="14">
        <f t="shared" si="61"/>
        <v>3.463587565470716E-3</v>
      </c>
    </row>
    <row r="169" spans="1:33" x14ac:dyDescent="0.2">
      <c r="A169" s="16">
        <v>1974</v>
      </c>
      <c r="B169" s="16">
        <v>62500</v>
      </c>
      <c r="C169" s="16">
        <v>0.04</v>
      </c>
      <c r="D169" s="16">
        <v>2.5000000000000001E-2</v>
      </c>
      <c r="E169" s="16">
        <v>16320</v>
      </c>
      <c r="F169" s="16">
        <v>11240</v>
      </c>
      <c r="G169" s="16">
        <v>16320</v>
      </c>
      <c r="H169" s="16">
        <v>10520</v>
      </c>
      <c r="I169" s="118">
        <f>Inputs_refs!$B$1-'cpi_2.5'!A169</f>
        <v>47.5</v>
      </c>
      <c r="J169" s="9">
        <f t="shared" si="51"/>
        <v>-0.31127450980392157</v>
      </c>
      <c r="K169" s="10">
        <f t="shared" si="52"/>
        <v>0.68872549019607843</v>
      </c>
      <c r="L169" s="11">
        <f t="shared" si="53"/>
        <v>-5080</v>
      </c>
      <c r="N169" s="9">
        <f t="shared" si="54"/>
        <v>0.35539215686274511</v>
      </c>
      <c r="O169" s="12">
        <f t="shared" si="55"/>
        <v>0.64460784313725494</v>
      </c>
      <c r="P169" s="11">
        <f t="shared" si="56"/>
        <v>-5800</v>
      </c>
      <c r="R169" s="35">
        <f t="shared" si="57"/>
        <v>-108800</v>
      </c>
      <c r="S169" s="38">
        <f t="shared" si="58"/>
        <v>-0.33333333333333331</v>
      </c>
      <c r="V169" s="10"/>
      <c r="W169" s="11">
        <f t="shared" si="59"/>
        <v>10242.73961008126</v>
      </c>
      <c r="X169" s="11">
        <f t="shared" si="60"/>
        <v>-2.635555037250378E-2</v>
      </c>
      <c r="Z169" s="35">
        <f t="shared" si="45"/>
        <v>-111718.88045657257</v>
      </c>
      <c r="AA169" s="44">
        <f t="shared" si="49"/>
        <v>-0.34227598179096991</v>
      </c>
      <c r="AB169" s="43">
        <f t="shared" si="46"/>
        <v>-2.6127011339924785E-2</v>
      </c>
      <c r="AC169" s="9"/>
      <c r="AD169" s="17">
        <f t="shared" si="47"/>
        <v>-2.6127011339924785E-2</v>
      </c>
      <c r="AE169" s="102">
        <f t="shared" si="50"/>
        <v>8.9426484576365928E-3</v>
      </c>
      <c r="AF169" s="14">
        <f t="shared" si="48"/>
        <v>6.4056939501779361E-2</v>
      </c>
      <c r="AG169" s="14">
        <f t="shared" si="61"/>
        <v>3.304559741640567E-3</v>
      </c>
    </row>
    <row r="170" spans="1:33" x14ac:dyDescent="0.2">
      <c r="A170" s="16">
        <v>1974</v>
      </c>
      <c r="B170" s="16">
        <v>67500</v>
      </c>
      <c r="C170" s="16">
        <v>0.04</v>
      </c>
      <c r="D170" s="16">
        <v>2.5000000000000001E-2</v>
      </c>
      <c r="E170" s="16">
        <v>16810</v>
      </c>
      <c r="F170" s="16">
        <v>11730</v>
      </c>
      <c r="G170" s="16">
        <v>16810</v>
      </c>
      <c r="H170" s="16">
        <v>11010</v>
      </c>
      <c r="I170" s="118">
        <f>Inputs_refs!$B$1-'cpi_2.5'!A170</f>
        <v>47.5</v>
      </c>
      <c r="J170" s="9">
        <f t="shared" si="51"/>
        <v>-0.30220107079119574</v>
      </c>
      <c r="K170" s="10">
        <f t="shared" si="52"/>
        <v>0.69779892920880426</v>
      </c>
      <c r="L170" s="11">
        <f t="shared" si="53"/>
        <v>-5080</v>
      </c>
      <c r="N170" s="9">
        <f t="shared" si="54"/>
        <v>0.34503271861986912</v>
      </c>
      <c r="O170" s="12">
        <f t="shared" si="55"/>
        <v>0.65496728138013083</v>
      </c>
      <c r="P170" s="11">
        <f t="shared" si="56"/>
        <v>-5800</v>
      </c>
      <c r="R170" s="35">
        <f t="shared" si="57"/>
        <v>-108800</v>
      </c>
      <c r="S170" s="38">
        <f t="shared" si="58"/>
        <v>-0.3236168947055324</v>
      </c>
      <c r="V170" s="10"/>
      <c r="W170" s="11">
        <f t="shared" si="59"/>
        <v>10689.264735431778</v>
      </c>
      <c r="X170" s="11">
        <f t="shared" si="60"/>
        <v>-2.9131268353153696E-2</v>
      </c>
      <c r="Z170" s="35">
        <f t="shared" si="45"/>
        <v>-112160.00602807794</v>
      </c>
      <c r="AA170" s="44">
        <f t="shared" si="49"/>
        <v>-0.33361096379559174</v>
      </c>
      <c r="AB170" s="43">
        <f t="shared" si="46"/>
        <v>-2.9957256129576216E-2</v>
      </c>
      <c r="AC170" s="9"/>
      <c r="AD170" s="17">
        <f t="shared" si="47"/>
        <v>-2.9957256129576216E-2</v>
      </c>
      <c r="AE170" s="102">
        <f t="shared" si="50"/>
        <v>9.9940690900593432E-3</v>
      </c>
      <c r="AF170" s="14">
        <f t="shared" si="48"/>
        <v>6.1381074168797956E-2</v>
      </c>
      <c r="AG170" s="14">
        <f t="shared" si="61"/>
        <v>3.1622750388664578E-3</v>
      </c>
    </row>
    <row r="171" spans="1:33" x14ac:dyDescent="0.2">
      <c r="A171" s="16">
        <v>1974</v>
      </c>
      <c r="B171" s="16">
        <v>72500</v>
      </c>
      <c r="C171" s="16">
        <v>0.04</v>
      </c>
      <c r="D171" s="16">
        <v>2.5000000000000001E-2</v>
      </c>
      <c r="E171" s="16">
        <v>17290</v>
      </c>
      <c r="F171" s="16">
        <v>12210</v>
      </c>
      <c r="G171" s="16">
        <v>17290</v>
      </c>
      <c r="H171" s="16">
        <v>11490</v>
      </c>
      <c r="I171" s="118">
        <f>Inputs_refs!$B$1-'cpi_2.5'!A171</f>
        <v>47.5</v>
      </c>
      <c r="J171" s="9">
        <f t="shared" si="51"/>
        <v>-0.29381145170618855</v>
      </c>
      <c r="K171" s="10">
        <f t="shared" si="52"/>
        <v>0.7061885482938115</v>
      </c>
      <c r="L171" s="11">
        <f t="shared" si="53"/>
        <v>-5080</v>
      </c>
      <c r="N171" s="9">
        <f t="shared" si="54"/>
        <v>0.33545401966454597</v>
      </c>
      <c r="O171" s="12">
        <f t="shared" si="55"/>
        <v>0.66454598033545398</v>
      </c>
      <c r="P171" s="11">
        <f t="shared" si="56"/>
        <v>-5800</v>
      </c>
      <c r="R171" s="35">
        <f t="shared" si="57"/>
        <v>-108800</v>
      </c>
      <c r="S171" s="38">
        <f t="shared" si="58"/>
        <v>-0.31463273568536726</v>
      </c>
      <c r="V171" s="10"/>
      <c r="W171" s="11">
        <f t="shared" si="59"/>
        <v>11126.677103122081</v>
      </c>
      <c r="X171" s="11">
        <f t="shared" si="60"/>
        <v>-3.1620791721315801E-2</v>
      </c>
      <c r="Z171" s="35">
        <f t="shared" si="45"/>
        <v>-112592.12903689954</v>
      </c>
      <c r="AA171" s="44">
        <f t="shared" si="49"/>
        <v>-0.32559898506911378</v>
      </c>
      <c r="AB171" s="43">
        <f t="shared" si="46"/>
        <v>-3.3680232084933349E-2</v>
      </c>
      <c r="AC171" s="9"/>
      <c r="AD171" s="17">
        <f t="shared" si="47"/>
        <v>-3.3680232084933349E-2</v>
      </c>
      <c r="AE171" s="102">
        <f t="shared" si="50"/>
        <v>1.0966249383746518E-2</v>
      </c>
      <c r="AF171" s="14">
        <f t="shared" si="48"/>
        <v>5.896805896805897E-2</v>
      </c>
      <c r="AG171" s="14">
        <f t="shared" si="61"/>
        <v>3.0342970004949565E-3</v>
      </c>
    </row>
    <row r="172" spans="1:33" x14ac:dyDescent="0.2">
      <c r="A172" s="16">
        <v>1974</v>
      </c>
      <c r="B172" s="16">
        <v>77500</v>
      </c>
      <c r="C172" s="16">
        <v>0.04</v>
      </c>
      <c r="D172" s="16">
        <v>2.5000000000000001E-2</v>
      </c>
      <c r="E172" s="16">
        <v>17780</v>
      </c>
      <c r="F172" s="16">
        <v>12700</v>
      </c>
      <c r="G172" s="16">
        <v>17780</v>
      </c>
      <c r="H172" s="16">
        <v>11980</v>
      </c>
      <c r="I172" s="118">
        <f>Inputs_refs!$B$1-'cpi_2.5'!A172</f>
        <v>47.5</v>
      </c>
      <c r="J172" s="9">
        <f t="shared" si="51"/>
        <v>-0.2857142857142857</v>
      </c>
      <c r="K172" s="10">
        <f t="shared" si="52"/>
        <v>0.7142857142857143</v>
      </c>
      <c r="L172" s="11">
        <f t="shared" si="53"/>
        <v>-5080</v>
      </c>
      <c r="N172" s="9">
        <f t="shared" si="54"/>
        <v>0.32620922384701911</v>
      </c>
      <c r="O172" s="12">
        <f t="shared" si="55"/>
        <v>0.67379077615298089</v>
      </c>
      <c r="P172" s="11">
        <f t="shared" si="56"/>
        <v>-5800</v>
      </c>
      <c r="R172" s="35">
        <f t="shared" si="57"/>
        <v>-108800</v>
      </c>
      <c r="S172" s="38">
        <f t="shared" si="58"/>
        <v>-0.30596175478065241</v>
      </c>
      <c r="V172" s="10"/>
      <c r="W172" s="11">
        <f t="shared" si="59"/>
        <v>11573.202228472599</v>
      </c>
      <c r="X172" s="11">
        <f t="shared" si="60"/>
        <v>-3.3956408307796407E-2</v>
      </c>
      <c r="Z172" s="35">
        <f t="shared" si="45"/>
        <v>-113033.25460840497</v>
      </c>
      <c r="AA172" s="44">
        <f t="shared" si="49"/>
        <v>-0.31786629529922655</v>
      </c>
      <c r="AB172" s="43">
        <f t="shared" si="46"/>
        <v>-3.7451408641383931E-2</v>
      </c>
      <c r="AC172" s="9"/>
      <c r="AD172" s="17">
        <f t="shared" si="47"/>
        <v>-3.7451408641383931E-2</v>
      </c>
      <c r="AE172" s="102">
        <f t="shared" si="50"/>
        <v>1.1904540518574147E-2</v>
      </c>
      <c r="AF172" s="14">
        <f t="shared" si="48"/>
        <v>5.6692913385826771E-2</v>
      </c>
      <c r="AG172" s="14">
        <f t="shared" si="61"/>
        <v>2.9139163193725448E-3</v>
      </c>
    </row>
    <row r="173" spans="1:33" x14ac:dyDescent="0.2">
      <c r="A173" s="16">
        <v>1974</v>
      </c>
      <c r="B173" s="16">
        <v>82500</v>
      </c>
      <c r="C173" s="16">
        <v>0.04</v>
      </c>
      <c r="D173" s="16">
        <v>2.5000000000000001E-2</v>
      </c>
      <c r="E173" s="16">
        <v>18260</v>
      </c>
      <c r="F173" s="16">
        <v>13180</v>
      </c>
      <c r="G173" s="16">
        <v>18260</v>
      </c>
      <c r="H173" s="16">
        <v>12460</v>
      </c>
      <c r="I173" s="118">
        <f>Inputs_refs!$B$1-'cpi_2.5'!A173</f>
        <v>47.5</v>
      </c>
      <c r="J173" s="9">
        <f t="shared" si="51"/>
        <v>-0.2782037239868565</v>
      </c>
      <c r="K173" s="10">
        <f t="shared" si="52"/>
        <v>0.72179627601314345</v>
      </c>
      <c r="L173" s="11">
        <f t="shared" si="53"/>
        <v>-5080</v>
      </c>
      <c r="N173" s="9">
        <f t="shared" si="54"/>
        <v>0.31763417305585978</v>
      </c>
      <c r="O173" s="12">
        <f t="shared" si="55"/>
        <v>0.68236582694414016</v>
      </c>
      <c r="P173" s="11">
        <f t="shared" si="56"/>
        <v>-5800</v>
      </c>
      <c r="R173" s="35">
        <f t="shared" si="57"/>
        <v>-108800</v>
      </c>
      <c r="S173" s="38">
        <f t="shared" si="58"/>
        <v>-0.29791894852135814</v>
      </c>
      <c r="V173" s="10"/>
      <c r="W173" s="11">
        <f t="shared" si="59"/>
        <v>12010.614596162901</v>
      </c>
      <c r="X173" s="11">
        <f t="shared" si="60"/>
        <v>-3.6066244288691748E-2</v>
      </c>
      <c r="Z173" s="35">
        <f t="shared" si="45"/>
        <v>-113465.37761722654</v>
      </c>
      <c r="AA173" s="44">
        <f t="shared" si="49"/>
        <v>-0.31069380508550531</v>
      </c>
      <c r="AB173" s="43">
        <f t="shared" si="46"/>
        <v>-4.1117191122080475E-2</v>
      </c>
      <c r="AC173" s="9"/>
      <c r="AD173" s="17">
        <f t="shared" si="47"/>
        <v>-4.1117191122080475E-2</v>
      </c>
      <c r="AE173" s="102">
        <f t="shared" si="50"/>
        <v>1.2774856564147175E-2</v>
      </c>
      <c r="AF173" s="14">
        <f t="shared" si="48"/>
        <v>5.4628224582701064E-2</v>
      </c>
      <c r="AG173" s="14">
        <f t="shared" si="61"/>
        <v>2.8049096552638098E-3</v>
      </c>
    </row>
    <row r="174" spans="1:33" x14ac:dyDescent="0.2">
      <c r="A174" s="16">
        <v>1974</v>
      </c>
      <c r="B174" s="16">
        <v>87500</v>
      </c>
      <c r="C174" s="16">
        <v>0.04</v>
      </c>
      <c r="D174" s="16">
        <v>2.5000000000000001E-2</v>
      </c>
      <c r="E174" s="16">
        <v>18750</v>
      </c>
      <c r="F174" s="16">
        <v>13670</v>
      </c>
      <c r="G174" s="16">
        <v>18750</v>
      </c>
      <c r="H174" s="16">
        <v>12950</v>
      </c>
      <c r="I174" s="118">
        <f>Inputs_refs!$B$1-'cpi_2.5'!A174</f>
        <v>47.5</v>
      </c>
      <c r="J174" s="9">
        <f t="shared" si="51"/>
        <v>-0.27093333333333336</v>
      </c>
      <c r="K174" s="10">
        <f t="shared" si="52"/>
        <v>0.72906666666666664</v>
      </c>
      <c r="L174" s="11">
        <f t="shared" si="53"/>
        <v>-5080</v>
      </c>
      <c r="N174" s="9">
        <f t="shared" si="54"/>
        <v>0.30933333333333335</v>
      </c>
      <c r="O174" s="12">
        <f t="shared" si="55"/>
        <v>0.69066666666666665</v>
      </c>
      <c r="P174" s="11">
        <f t="shared" si="56"/>
        <v>-5800</v>
      </c>
      <c r="R174" s="35">
        <f t="shared" si="57"/>
        <v>-108800</v>
      </c>
      <c r="S174" s="38">
        <f t="shared" si="58"/>
        <v>-0.29013333333333335</v>
      </c>
      <c r="V174" s="10"/>
      <c r="W174" s="11">
        <f t="shared" si="59"/>
        <v>12457.139721513418</v>
      </c>
      <c r="X174" s="11">
        <f t="shared" si="60"/>
        <v>-3.8058708763442591E-2</v>
      </c>
      <c r="Z174" s="35">
        <f t="shared" si="45"/>
        <v>-113906.50318873196</v>
      </c>
      <c r="AA174" s="44">
        <f t="shared" si="49"/>
        <v>-0.30375067516995191</v>
      </c>
      <c r="AB174" s="43">
        <f t="shared" si="46"/>
        <v>-4.4830655368912398E-2</v>
      </c>
      <c r="AC174" s="9"/>
      <c r="AD174" s="17">
        <f t="shared" si="47"/>
        <v>-4.4830655368912398E-2</v>
      </c>
      <c r="AE174" s="102">
        <f t="shared" si="50"/>
        <v>1.3617341836618557E-2</v>
      </c>
      <c r="AF174" s="14">
        <f t="shared" si="48"/>
        <v>5.267008046817849E-2</v>
      </c>
      <c r="AG174" s="14">
        <f t="shared" si="61"/>
        <v>2.7017368514893336E-3</v>
      </c>
    </row>
    <row r="175" spans="1:33" x14ac:dyDescent="0.2">
      <c r="A175" s="16">
        <v>1974</v>
      </c>
      <c r="B175" s="16">
        <v>92500</v>
      </c>
      <c r="C175" s="16">
        <v>0.04</v>
      </c>
      <c r="D175" s="16">
        <v>2.5000000000000001E-2</v>
      </c>
      <c r="E175" s="16">
        <v>19230</v>
      </c>
      <c r="F175" s="16">
        <v>14150</v>
      </c>
      <c r="G175" s="16">
        <v>19230</v>
      </c>
      <c r="H175" s="16">
        <v>13430</v>
      </c>
      <c r="I175" s="118">
        <f>Inputs_refs!$B$1-'cpi_2.5'!A175</f>
        <v>47.5</v>
      </c>
      <c r="J175" s="9">
        <f t="shared" si="51"/>
        <v>-0.26417056682267293</v>
      </c>
      <c r="K175" s="10">
        <f t="shared" si="52"/>
        <v>0.73582943317732707</v>
      </c>
      <c r="L175" s="11">
        <f t="shared" si="53"/>
        <v>-5080</v>
      </c>
      <c r="N175" s="9">
        <f t="shared" si="54"/>
        <v>0.30161206448257932</v>
      </c>
      <c r="O175" s="12">
        <f t="shared" si="55"/>
        <v>0.69838793551742073</v>
      </c>
      <c r="P175" s="11">
        <f t="shared" si="56"/>
        <v>-5800</v>
      </c>
      <c r="R175" s="35">
        <f t="shared" si="57"/>
        <v>-108800</v>
      </c>
      <c r="S175" s="38">
        <f t="shared" si="58"/>
        <v>-0.2828913156526261</v>
      </c>
      <c r="V175" s="10"/>
      <c r="W175" s="11">
        <f t="shared" si="59"/>
        <v>12894.552089203722</v>
      </c>
      <c r="X175" s="11">
        <f t="shared" si="60"/>
        <v>-3.9869539150876987E-2</v>
      </c>
      <c r="Z175" s="35">
        <f t="shared" si="45"/>
        <v>-114338.62619755353</v>
      </c>
      <c r="AA175" s="44">
        <f t="shared" si="49"/>
        <v>-0.29729231980643145</v>
      </c>
      <c r="AB175" s="43">
        <f t="shared" si="46"/>
        <v>-4.8440552259075849E-2</v>
      </c>
      <c r="AC175" s="9"/>
      <c r="AD175" s="17">
        <f t="shared" si="47"/>
        <v>-4.8440552259075849E-2</v>
      </c>
      <c r="AE175" s="102">
        <f t="shared" si="50"/>
        <v>1.4401004153805352E-2</v>
      </c>
      <c r="AF175" s="14">
        <f t="shared" si="48"/>
        <v>5.0883392226148412E-2</v>
      </c>
      <c r="AG175" s="14">
        <f t="shared" si="61"/>
        <v>2.607774510789973E-3</v>
      </c>
    </row>
    <row r="176" spans="1:33" x14ac:dyDescent="0.2">
      <c r="A176" s="16">
        <v>1974</v>
      </c>
      <c r="B176" s="16">
        <v>97500</v>
      </c>
      <c r="C176" s="16">
        <v>0.04</v>
      </c>
      <c r="D176" s="16">
        <v>2.5000000000000001E-2</v>
      </c>
      <c r="E176" s="16">
        <v>19720</v>
      </c>
      <c r="F176" s="16">
        <v>14640</v>
      </c>
      <c r="G176" s="16">
        <v>19720</v>
      </c>
      <c r="H176" s="16">
        <v>13920</v>
      </c>
      <c r="I176" s="118">
        <f>Inputs_refs!$B$1-'cpi_2.5'!A176</f>
        <v>47.5</v>
      </c>
      <c r="J176" s="9">
        <f t="shared" si="51"/>
        <v>-0.25760649087221094</v>
      </c>
      <c r="K176" s="10">
        <f t="shared" si="52"/>
        <v>0.74239350912778901</v>
      </c>
      <c r="L176" s="11">
        <f t="shared" si="53"/>
        <v>-5080</v>
      </c>
      <c r="N176" s="9">
        <f t="shared" si="54"/>
        <v>0.29411764705882354</v>
      </c>
      <c r="O176" s="12">
        <f t="shared" si="55"/>
        <v>0.70588235294117652</v>
      </c>
      <c r="P176" s="11">
        <f t="shared" si="56"/>
        <v>-5800</v>
      </c>
      <c r="R176" s="35">
        <f t="shared" si="57"/>
        <v>-108800</v>
      </c>
      <c r="S176" s="38">
        <f t="shared" si="58"/>
        <v>-0.27586206896551724</v>
      </c>
      <c r="V176" s="10"/>
      <c r="W176" s="11">
        <f t="shared" si="59"/>
        <v>13341.07721455424</v>
      </c>
      <c r="X176" s="11">
        <f t="shared" si="60"/>
        <v>-4.158928056363221E-2</v>
      </c>
      <c r="Z176" s="35">
        <f t="shared" si="45"/>
        <v>-114779.75176905893</v>
      </c>
      <c r="AA176" s="44">
        <f t="shared" si="49"/>
        <v>-0.29102371138199523</v>
      </c>
      <c r="AB176" s="43">
        <f t="shared" si="46"/>
        <v>-5.2097618934482538E-2</v>
      </c>
      <c r="AC176" s="9"/>
      <c r="AD176" s="17">
        <f t="shared" si="47"/>
        <v>-5.2097618934482538E-2</v>
      </c>
      <c r="AE176" s="102">
        <f t="shared" si="50"/>
        <v>1.5161642416477994E-2</v>
      </c>
      <c r="AF176" s="14">
        <f t="shared" si="48"/>
        <v>4.9180327868852458E-2</v>
      </c>
      <c r="AG176" s="14">
        <f t="shared" si="61"/>
        <v>2.5183662629834069E-3</v>
      </c>
    </row>
    <row r="177" spans="1:33" x14ac:dyDescent="0.2">
      <c r="A177" s="16">
        <v>1974</v>
      </c>
      <c r="B177" s="16">
        <v>102500</v>
      </c>
      <c r="C177" s="16">
        <v>0.04</v>
      </c>
      <c r="D177" s="16">
        <v>2.5000000000000001E-2</v>
      </c>
      <c r="E177" s="16">
        <v>20200</v>
      </c>
      <c r="F177" s="16">
        <v>15120</v>
      </c>
      <c r="G177" s="16">
        <v>20200</v>
      </c>
      <c r="H177" s="16">
        <v>14400</v>
      </c>
      <c r="I177" s="118">
        <f>Inputs_refs!$B$1-'cpi_2.5'!A177</f>
        <v>47.5</v>
      </c>
      <c r="J177" s="9">
        <f t="shared" si="51"/>
        <v>-0.25148514851485149</v>
      </c>
      <c r="K177" s="10">
        <f t="shared" si="52"/>
        <v>0.74851485148514851</v>
      </c>
      <c r="L177" s="11">
        <f t="shared" si="53"/>
        <v>-5080</v>
      </c>
      <c r="N177" s="9">
        <f t="shared" si="54"/>
        <v>0.28712871287128711</v>
      </c>
      <c r="O177" s="12">
        <f t="shared" si="55"/>
        <v>0.71287128712871284</v>
      </c>
      <c r="P177" s="11">
        <f t="shared" si="56"/>
        <v>-5800</v>
      </c>
      <c r="R177" s="35">
        <f t="shared" si="57"/>
        <v>-108800</v>
      </c>
      <c r="S177" s="38">
        <f t="shared" si="58"/>
        <v>-0.26930693069306932</v>
      </c>
      <c r="V177" s="10"/>
      <c r="W177" s="11">
        <f t="shared" si="59"/>
        <v>13778.489582244541</v>
      </c>
      <c r="X177" s="11">
        <f t="shared" si="60"/>
        <v>-4.3160445677462397E-2</v>
      </c>
      <c r="Z177" s="35">
        <f t="shared" si="45"/>
        <v>-115211.87477788056</v>
      </c>
      <c r="AA177" s="44">
        <f t="shared" si="49"/>
        <v>-0.28517790786604097</v>
      </c>
      <c r="AB177" s="43">
        <f t="shared" si="46"/>
        <v>-5.5652898542291288E-2</v>
      </c>
      <c r="AC177" s="9"/>
      <c r="AD177" s="17">
        <f t="shared" si="47"/>
        <v>-5.5652898542291288E-2</v>
      </c>
      <c r="AE177" s="102">
        <f t="shared" si="50"/>
        <v>1.5870977172971645E-2</v>
      </c>
      <c r="AF177" s="14">
        <f t="shared" si="48"/>
        <v>4.7619047619047616E-2</v>
      </c>
      <c r="AG177" s="14">
        <f t="shared" si="61"/>
        <v>2.4365350265139751E-3</v>
      </c>
    </row>
    <row r="178" spans="1:33" x14ac:dyDescent="0.2">
      <c r="A178" s="16">
        <v>1974</v>
      </c>
      <c r="B178" s="16">
        <v>107500</v>
      </c>
      <c r="C178" s="16">
        <v>0.04</v>
      </c>
      <c r="D178" s="16">
        <v>2.5000000000000001E-2</v>
      </c>
      <c r="E178" s="16">
        <v>20690</v>
      </c>
      <c r="F178" s="16">
        <v>15610</v>
      </c>
      <c r="G178" s="16">
        <v>20690</v>
      </c>
      <c r="H178" s="16">
        <v>14890</v>
      </c>
      <c r="I178" s="118">
        <f>Inputs_refs!$B$1-'cpi_2.5'!A178</f>
        <v>47.5</v>
      </c>
      <c r="J178" s="9">
        <f t="shared" si="51"/>
        <v>-0.24552924117931368</v>
      </c>
      <c r="K178" s="10">
        <f t="shared" si="52"/>
        <v>0.75447075882068637</v>
      </c>
      <c r="L178" s="11">
        <f t="shared" si="53"/>
        <v>-5080</v>
      </c>
      <c r="N178" s="9">
        <f t="shared" si="54"/>
        <v>0.2803286611889802</v>
      </c>
      <c r="O178" s="12">
        <f t="shared" si="55"/>
        <v>0.71967133881101986</v>
      </c>
      <c r="P178" s="11">
        <f t="shared" si="56"/>
        <v>-5800</v>
      </c>
      <c r="R178" s="35">
        <f t="shared" si="57"/>
        <v>-108800</v>
      </c>
      <c r="S178" s="38">
        <f t="shared" si="58"/>
        <v>-0.26292895118414694</v>
      </c>
      <c r="V178" s="10"/>
      <c r="W178" s="11">
        <f t="shared" si="59"/>
        <v>14225.014707595059</v>
      </c>
      <c r="X178" s="11">
        <f t="shared" si="60"/>
        <v>-4.4659858455670984E-2</v>
      </c>
      <c r="Z178" s="35">
        <f t="shared" si="45"/>
        <v>-115653.0003493859</v>
      </c>
      <c r="AA178" s="44">
        <f t="shared" si="49"/>
        <v>-0.279490092676138</v>
      </c>
      <c r="AB178" s="43">
        <f t="shared" si="46"/>
        <v>-5.9254842751014593E-2</v>
      </c>
      <c r="AC178" s="9"/>
      <c r="AD178" s="17">
        <f t="shared" si="47"/>
        <v>-5.9254842751014593E-2</v>
      </c>
      <c r="AE178" s="102">
        <f t="shared" si="50"/>
        <v>1.656114149199106E-2</v>
      </c>
      <c r="AF178" s="14">
        <f t="shared" si="48"/>
        <v>4.6124279308135813E-2</v>
      </c>
      <c r="AG178" s="14">
        <f t="shared" si="61"/>
        <v>2.3583092006722595E-3</v>
      </c>
    </row>
    <row r="179" spans="1:33" x14ac:dyDescent="0.2">
      <c r="A179" s="16">
        <v>1974</v>
      </c>
      <c r="B179" s="16">
        <v>112500</v>
      </c>
      <c r="C179" s="16">
        <v>0.04</v>
      </c>
      <c r="D179" s="16">
        <v>2.5000000000000001E-2</v>
      </c>
      <c r="E179" s="16">
        <v>21170</v>
      </c>
      <c r="F179" s="16">
        <v>16090</v>
      </c>
      <c r="G179" s="16">
        <v>21170</v>
      </c>
      <c r="H179" s="16">
        <v>15370</v>
      </c>
      <c r="I179" s="118">
        <f>Inputs_refs!$B$1-'cpi_2.5'!A179</f>
        <v>47.5</v>
      </c>
      <c r="J179" s="9">
        <f t="shared" si="51"/>
        <v>-0.23996221067548418</v>
      </c>
      <c r="K179" s="10">
        <f t="shared" si="52"/>
        <v>0.76003778932451582</v>
      </c>
      <c r="L179" s="11">
        <f t="shared" si="53"/>
        <v>-5080</v>
      </c>
      <c r="N179" s="9">
        <f t="shared" si="54"/>
        <v>0.27397260273972601</v>
      </c>
      <c r="O179" s="12">
        <f t="shared" si="55"/>
        <v>0.72602739726027399</v>
      </c>
      <c r="P179" s="11">
        <f t="shared" si="56"/>
        <v>-5800</v>
      </c>
      <c r="R179" s="35">
        <f t="shared" si="57"/>
        <v>-108800</v>
      </c>
      <c r="S179" s="38">
        <f t="shared" si="58"/>
        <v>-0.25696740670760509</v>
      </c>
      <c r="V179" s="10"/>
      <c r="W179" s="11">
        <f t="shared" si="59"/>
        <v>14662.427075285363</v>
      </c>
      <c r="X179" s="11">
        <f t="shared" si="60"/>
        <v>-4.6035974282019346E-2</v>
      </c>
      <c r="Z179" s="35">
        <f t="shared" si="45"/>
        <v>-116085.12335820752</v>
      </c>
      <c r="AA179" s="44">
        <f t="shared" si="49"/>
        <v>-0.27417364987767484</v>
      </c>
      <c r="AB179" s="43">
        <f t="shared" si="46"/>
        <v>-6.2756735294388993E-2</v>
      </c>
      <c r="AC179" s="9"/>
      <c r="AD179" s="17">
        <f t="shared" si="47"/>
        <v>-6.2756735294388993E-2</v>
      </c>
      <c r="AE179" s="102">
        <f t="shared" si="50"/>
        <v>1.7206243170069746E-2</v>
      </c>
      <c r="AF179" s="14">
        <f t="shared" si="48"/>
        <v>4.4748290863890615E-2</v>
      </c>
      <c r="AG179" s="14">
        <f t="shared" si="61"/>
        <v>2.2864023638006215E-3</v>
      </c>
    </row>
    <row r="180" spans="1:33" x14ac:dyDescent="0.2">
      <c r="A180" s="16">
        <v>1974</v>
      </c>
      <c r="B180" s="16">
        <v>117500</v>
      </c>
      <c r="C180" s="16">
        <v>0.04</v>
      </c>
      <c r="D180" s="16">
        <v>2.5000000000000001E-2</v>
      </c>
      <c r="E180" s="16">
        <v>21660</v>
      </c>
      <c r="F180" s="16">
        <v>16580</v>
      </c>
      <c r="G180" s="16">
        <v>21660</v>
      </c>
      <c r="H180" s="16">
        <v>15860</v>
      </c>
      <c r="I180" s="118">
        <f>Inputs_refs!$B$1-'cpi_2.5'!A180</f>
        <v>47.5</v>
      </c>
      <c r="J180" s="9">
        <f t="shared" si="51"/>
        <v>-0.23453370267774701</v>
      </c>
      <c r="K180" s="10">
        <f t="shared" si="52"/>
        <v>0.76546629732225302</v>
      </c>
      <c r="L180" s="11">
        <f t="shared" si="53"/>
        <v>-5080</v>
      </c>
      <c r="N180" s="9">
        <f t="shared" si="54"/>
        <v>0.26777469990766389</v>
      </c>
      <c r="O180" s="12">
        <f t="shared" si="55"/>
        <v>0.73222530009233611</v>
      </c>
      <c r="P180" s="11">
        <f t="shared" si="56"/>
        <v>-5800</v>
      </c>
      <c r="R180" s="35">
        <f t="shared" si="57"/>
        <v>-108800</v>
      </c>
      <c r="S180" s="38">
        <f t="shared" si="58"/>
        <v>-0.25115420129270544</v>
      </c>
      <c r="V180" s="10"/>
      <c r="W180" s="11">
        <f t="shared" si="59"/>
        <v>15108.95220063588</v>
      </c>
      <c r="X180" s="11">
        <f t="shared" si="60"/>
        <v>-4.7354842330650682E-2</v>
      </c>
      <c r="Z180" s="35">
        <f t="shared" si="45"/>
        <v>-116526.24892971292</v>
      </c>
      <c r="AA180" s="44">
        <f t="shared" si="49"/>
        <v>-0.2689894942975829</v>
      </c>
      <c r="AB180" s="43">
        <f t="shared" si="46"/>
        <v>-6.6304793990007285E-2</v>
      </c>
      <c r="AC180" s="9"/>
      <c r="AD180" s="17">
        <f t="shared" si="47"/>
        <v>-6.6304793990007285E-2</v>
      </c>
      <c r="AE180" s="102">
        <f t="shared" si="50"/>
        <v>1.7835293004877462E-2</v>
      </c>
      <c r="AF180" s="14">
        <f t="shared" si="48"/>
        <v>4.3425814234016889E-2</v>
      </c>
      <c r="AG180" s="14">
        <f t="shared" si="61"/>
        <v>2.2173846375109774E-3</v>
      </c>
    </row>
    <row r="181" spans="1:33" x14ac:dyDescent="0.2">
      <c r="A181" s="16">
        <v>1974</v>
      </c>
      <c r="B181" s="16">
        <v>122500</v>
      </c>
      <c r="C181" s="16">
        <v>0.04</v>
      </c>
      <c r="D181" s="16">
        <v>2.5000000000000001E-2</v>
      </c>
      <c r="E181" s="16">
        <v>22140</v>
      </c>
      <c r="F181" s="16">
        <v>17070</v>
      </c>
      <c r="G181" s="16">
        <v>22140</v>
      </c>
      <c r="H181" s="16">
        <v>16350</v>
      </c>
      <c r="I181" s="118">
        <f>Inputs_refs!$B$1-'cpi_2.5'!A181</f>
        <v>47.5</v>
      </c>
      <c r="J181" s="9">
        <f t="shared" si="51"/>
        <v>-0.22899728997289973</v>
      </c>
      <c r="K181" s="10">
        <f t="shared" si="52"/>
        <v>0.7710027100271003</v>
      </c>
      <c r="L181" s="11">
        <f t="shared" si="53"/>
        <v>-5070</v>
      </c>
      <c r="N181" s="9">
        <f t="shared" si="54"/>
        <v>0.26151761517615174</v>
      </c>
      <c r="O181" s="12">
        <f t="shared" si="55"/>
        <v>0.7384823848238482</v>
      </c>
      <c r="P181" s="11">
        <f t="shared" si="56"/>
        <v>-5790</v>
      </c>
      <c r="R181" s="35">
        <f t="shared" si="57"/>
        <v>-108600</v>
      </c>
      <c r="S181" s="38">
        <f t="shared" si="58"/>
        <v>-0.24525745257452575</v>
      </c>
      <c r="V181" s="10"/>
      <c r="W181" s="11">
        <f t="shared" si="59"/>
        <v>15555.477325986398</v>
      </c>
      <c r="X181" s="11">
        <f t="shared" si="60"/>
        <v>-4.8594658961076592E-2</v>
      </c>
      <c r="Z181" s="35">
        <f t="shared" si="45"/>
        <v>-116767.37450121832</v>
      </c>
      <c r="AA181" s="44">
        <f t="shared" si="49"/>
        <v>-0.26370229110482907</v>
      </c>
      <c r="AB181" s="43">
        <f t="shared" si="46"/>
        <v>-6.9945689334079394E-2</v>
      </c>
      <c r="AC181" s="9"/>
      <c r="AD181" s="17">
        <f t="shared" si="47"/>
        <v>-6.9945689334079394E-2</v>
      </c>
      <c r="AE181" s="102">
        <f t="shared" si="50"/>
        <v>1.844483853030332E-2</v>
      </c>
      <c r="AF181" s="14">
        <f t="shared" si="48"/>
        <v>4.21792618629174E-2</v>
      </c>
      <c r="AG181" s="14">
        <f t="shared" si="61"/>
        <v>2.1524122046752137E-3</v>
      </c>
    </row>
    <row r="182" spans="1:33" x14ac:dyDescent="0.2">
      <c r="A182" s="16">
        <v>1974</v>
      </c>
      <c r="B182" s="16">
        <v>127500</v>
      </c>
      <c r="C182" s="16">
        <v>0.04</v>
      </c>
      <c r="D182" s="16">
        <v>2.5000000000000001E-2</v>
      </c>
      <c r="E182" s="16">
        <v>22630</v>
      </c>
      <c r="F182" s="16">
        <v>17550</v>
      </c>
      <c r="G182" s="16">
        <v>22630</v>
      </c>
      <c r="H182" s="16">
        <v>16830</v>
      </c>
      <c r="I182" s="118">
        <f>Inputs_refs!$B$1-'cpi_2.5'!A182</f>
        <v>47.5</v>
      </c>
      <c r="J182" s="9">
        <f t="shared" si="51"/>
        <v>-0.22448077772867875</v>
      </c>
      <c r="K182" s="10">
        <f t="shared" si="52"/>
        <v>0.77551922227132131</v>
      </c>
      <c r="L182" s="11">
        <f t="shared" si="53"/>
        <v>-5080</v>
      </c>
      <c r="N182" s="9">
        <f t="shared" si="54"/>
        <v>0.25629695095006627</v>
      </c>
      <c r="O182" s="12">
        <f t="shared" si="55"/>
        <v>0.74370304904993367</v>
      </c>
      <c r="P182" s="11">
        <f t="shared" si="56"/>
        <v>-5800</v>
      </c>
      <c r="R182" s="35">
        <f t="shared" si="57"/>
        <v>-108800</v>
      </c>
      <c r="S182" s="38">
        <f t="shared" si="58"/>
        <v>-0.24038886433937251</v>
      </c>
      <c r="V182" s="10"/>
      <c r="W182" s="11">
        <f t="shared" si="59"/>
        <v>15992.889693676701</v>
      </c>
      <c r="X182" s="11">
        <f t="shared" si="60"/>
        <v>-4.9739174469595873E-2</v>
      </c>
      <c r="Z182" s="35">
        <f t="shared" si="45"/>
        <v>-117399.49751003989</v>
      </c>
      <c r="AA182" s="44">
        <f t="shared" si="49"/>
        <v>-0.2593890797835614</v>
      </c>
      <c r="AB182" s="43">
        <f t="shared" si="46"/>
        <v>-7.324986641705572E-2</v>
      </c>
      <c r="AC182" s="9"/>
      <c r="AD182" s="17">
        <f t="shared" si="47"/>
        <v>-7.324986641705572E-2</v>
      </c>
      <c r="AE182" s="102">
        <f t="shared" si="50"/>
        <v>1.9000215444188895E-2</v>
      </c>
      <c r="AF182" s="14">
        <f t="shared" si="48"/>
        <v>4.1025641025641026E-2</v>
      </c>
      <c r="AG182" s="14">
        <f t="shared" si="61"/>
        <v>2.0923550524173384E-3</v>
      </c>
    </row>
    <row r="183" spans="1:33" x14ac:dyDescent="0.2">
      <c r="A183" s="16">
        <v>1974</v>
      </c>
      <c r="B183" s="16">
        <v>132500</v>
      </c>
      <c r="C183" s="16">
        <v>0.04</v>
      </c>
      <c r="D183" s="16">
        <v>2.5000000000000001E-2</v>
      </c>
      <c r="E183" s="16">
        <v>23110</v>
      </c>
      <c r="F183" s="16">
        <v>18040</v>
      </c>
      <c r="G183" s="16">
        <v>23110</v>
      </c>
      <c r="H183" s="16">
        <v>17320</v>
      </c>
      <c r="I183" s="118">
        <f>Inputs_refs!$B$1-'cpi_2.5'!A183</f>
        <v>47.5</v>
      </c>
      <c r="J183" s="9">
        <f t="shared" si="51"/>
        <v>-0.21938554738208568</v>
      </c>
      <c r="K183" s="10">
        <f t="shared" si="52"/>
        <v>0.78061445261791429</v>
      </c>
      <c r="L183" s="11">
        <f t="shared" si="53"/>
        <v>-5070</v>
      </c>
      <c r="N183" s="9">
        <f t="shared" si="54"/>
        <v>0.25054089138900909</v>
      </c>
      <c r="O183" s="12">
        <f t="shared" si="55"/>
        <v>0.74945910861099097</v>
      </c>
      <c r="P183" s="11">
        <f t="shared" si="56"/>
        <v>-5790</v>
      </c>
      <c r="R183" s="35">
        <f t="shared" si="57"/>
        <v>-108600</v>
      </c>
      <c r="S183" s="38">
        <f t="shared" si="58"/>
        <v>-0.23496321938554737</v>
      </c>
      <c r="V183" s="10"/>
      <c r="W183" s="11">
        <f t="shared" si="59"/>
        <v>16439.414819027217</v>
      </c>
      <c r="X183" s="11">
        <f t="shared" si="60"/>
        <v>-5.0842100518059055E-2</v>
      </c>
      <c r="Z183" s="35">
        <f t="shared" si="45"/>
        <v>-117640.62308154529</v>
      </c>
      <c r="AA183" s="44">
        <f t="shared" si="49"/>
        <v>-0.25452320008988594</v>
      </c>
      <c r="AB183" s="43">
        <f t="shared" si="46"/>
        <v>-7.6849500153349001E-2</v>
      </c>
      <c r="AC183" s="9"/>
      <c r="AD183" s="17">
        <f t="shared" si="47"/>
        <v>-7.6849500153349001E-2</v>
      </c>
      <c r="AE183" s="102">
        <f t="shared" si="50"/>
        <v>1.9559980704338564E-2</v>
      </c>
      <c r="AF183" s="14">
        <f t="shared" si="48"/>
        <v>3.9911308203991129E-2</v>
      </c>
      <c r="AG183" s="14">
        <f t="shared" si="61"/>
        <v>2.0344083553602843E-3</v>
      </c>
    </row>
    <row r="184" spans="1:33" x14ac:dyDescent="0.2">
      <c r="A184" s="16">
        <v>1974</v>
      </c>
      <c r="B184" s="16">
        <v>137500</v>
      </c>
      <c r="C184" s="16">
        <v>0.04</v>
      </c>
      <c r="D184" s="16">
        <v>2.5000000000000001E-2</v>
      </c>
      <c r="E184" s="16">
        <v>23600</v>
      </c>
      <c r="F184" s="16">
        <v>18520</v>
      </c>
      <c r="G184" s="16">
        <v>23600</v>
      </c>
      <c r="H184" s="16">
        <v>17800</v>
      </c>
      <c r="I184" s="118">
        <f>Inputs_refs!$B$1-'cpi_2.5'!A184</f>
        <v>47.5</v>
      </c>
      <c r="J184" s="9">
        <f t="shared" si="51"/>
        <v>-0.21525423728813559</v>
      </c>
      <c r="K184" s="10">
        <f t="shared" si="52"/>
        <v>0.78474576271186436</v>
      </c>
      <c r="L184" s="11">
        <f t="shared" si="53"/>
        <v>-5080</v>
      </c>
      <c r="N184" s="9">
        <f t="shared" si="54"/>
        <v>0.24576271186440679</v>
      </c>
      <c r="O184" s="12">
        <f t="shared" si="55"/>
        <v>0.75423728813559321</v>
      </c>
      <c r="P184" s="11">
        <f t="shared" si="56"/>
        <v>-5800</v>
      </c>
      <c r="R184" s="35">
        <f t="shared" si="57"/>
        <v>-108800</v>
      </c>
      <c r="S184" s="38">
        <f t="shared" si="58"/>
        <v>-0.23050847457627119</v>
      </c>
      <c r="V184" s="10"/>
      <c r="W184" s="11">
        <f t="shared" si="59"/>
        <v>16876.827186717521</v>
      </c>
      <c r="X184" s="11">
        <f t="shared" si="60"/>
        <v>-5.1863641195644898E-2</v>
      </c>
      <c r="Z184" s="35">
        <f t="shared" si="45"/>
        <v>-118272.74609036685</v>
      </c>
      <c r="AA184" s="44">
        <f t="shared" si="49"/>
        <v>-0.25057785188637044</v>
      </c>
      <c r="AB184" s="43">
        <f t="shared" si="46"/>
        <v>-8.0092383101760048E-2</v>
      </c>
      <c r="AC184" s="9"/>
      <c r="AD184" s="17">
        <f t="shared" si="47"/>
        <v>-8.0092383101760048E-2</v>
      </c>
      <c r="AE184" s="102">
        <f t="shared" si="50"/>
        <v>2.0069377310099251E-2</v>
      </c>
      <c r="AF184" s="14">
        <f t="shared" si="48"/>
        <v>3.8876889848812095E-2</v>
      </c>
      <c r="AG184" s="14">
        <f t="shared" si="61"/>
        <v>1.9806744663660725E-3</v>
      </c>
    </row>
    <row r="185" spans="1:33" x14ac:dyDescent="0.2">
      <c r="A185" s="16">
        <v>1974</v>
      </c>
      <c r="B185" s="16">
        <v>142500</v>
      </c>
      <c r="C185" s="16">
        <v>0.04</v>
      </c>
      <c r="D185" s="16">
        <v>2.5000000000000001E-2</v>
      </c>
      <c r="E185" s="16">
        <v>24080</v>
      </c>
      <c r="F185" s="16">
        <v>19010</v>
      </c>
      <c r="G185" s="16">
        <v>24080</v>
      </c>
      <c r="H185" s="16">
        <v>18290</v>
      </c>
      <c r="I185" s="118">
        <f>Inputs_refs!$B$1-'cpi_2.5'!A185</f>
        <v>47.5</v>
      </c>
      <c r="J185" s="9">
        <f t="shared" si="51"/>
        <v>-0.21054817275747509</v>
      </c>
      <c r="K185" s="10">
        <f t="shared" si="52"/>
        <v>0.78945182724252494</v>
      </c>
      <c r="L185" s="11">
        <f t="shared" si="53"/>
        <v>-5070</v>
      </c>
      <c r="N185" s="9">
        <f t="shared" si="54"/>
        <v>0.24044850498338871</v>
      </c>
      <c r="O185" s="12">
        <f t="shared" si="55"/>
        <v>0.75955149501661134</v>
      </c>
      <c r="P185" s="11">
        <f t="shared" si="56"/>
        <v>-5790</v>
      </c>
      <c r="R185" s="35">
        <f t="shared" si="57"/>
        <v>-108600</v>
      </c>
      <c r="S185" s="38">
        <f t="shared" si="58"/>
        <v>-0.22549833887043189</v>
      </c>
      <c r="V185" s="10"/>
      <c r="W185" s="11">
        <f t="shared" si="59"/>
        <v>17323.35231206804</v>
      </c>
      <c r="X185" s="11">
        <f t="shared" si="60"/>
        <v>-5.2851158443518849E-2</v>
      </c>
      <c r="Z185" s="35">
        <f t="shared" si="45"/>
        <v>-118513.87166187231</v>
      </c>
      <c r="AA185" s="44">
        <f t="shared" si="49"/>
        <v>-0.24608362056036609</v>
      </c>
      <c r="AB185" s="43">
        <f t="shared" si="46"/>
        <v>-8.3651571945579706E-2</v>
      </c>
      <c r="AC185" s="9"/>
      <c r="AD185" s="17">
        <f t="shared" si="47"/>
        <v>-8.3651571945579706E-2</v>
      </c>
      <c r="AE185" s="102">
        <f t="shared" si="50"/>
        <v>2.0585281689934204E-2</v>
      </c>
      <c r="AF185" s="14">
        <f t="shared" si="48"/>
        <v>3.7874802735402419E-2</v>
      </c>
      <c r="AG185" s="14">
        <f t="shared" si="61"/>
        <v>1.9286724213485318E-3</v>
      </c>
    </row>
    <row r="186" spans="1:33" x14ac:dyDescent="0.2">
      <c r="A186" s="16">
        <v>1974</v>
      </c>
      <c r="B186" s="16">
        <v>147500</v>
      </c>
      <c r="C186" s="16">
        <v>0.04</v>
      </c>
      <c r="D186" s="16">
        <v>2.5000000000000001E-2</v>
      </c>
      <c r="E186" s="16">
        <v>24570</v>
      </c>
      <c r="F186" s="16">
        <v>19490</v>
      </c>
      <c r="G186" s="16">
        <v>24570</v>
      </c>
      <c r="H186" s="16">
        <v>18770</v>
      </c>
      <c r="I186" s="118">
        <f>Inputs_refs!$B$1-'cpi_2.5'!A186</f>
        <v>47.5</v>
      </c>
      <c r="J186" s="9">
        <f t="shared" si="51"/>
        <v>-0.20675620675620676</v>
      </c>
      <c r="K186" s="10">
        <f t="shared" si="52"/>
        <v>0.79324379324379324</v>
      </c>
      <c r="L186" s="11">
        <f t="shared" si="53"/>
        <v>-5080</v>
      </c>
      <c r="N186" s="9">
        <f t="shared" si="54"/>
        <v>0.23606023606023607</v>
      </c>
      <c r="O186" s="12">
        <f t="shared" si="55"/>
        <v>0.76393976393976393</v>
      </c>
      <c r="P186" s="11">
        <f t="shared" si="56"/>
        <v>-5800</v>
      </c>
      <c r="R186" s="35">
        <f t="shared" si="57"/>
        <v>-108800</v>
      </c>
      <c r="S186" s="38">
        <f t="shared" si="58"/>
        <v>-0.22140822140822142</v>
      </c>
      <c r="V186" s="10"/>
      <c r="W186" s="11">
        <f t="shared" si="59"/>
        <v>17760.76467975834</v>
      </c>
      <c r="X186" s="11">
        <f t="shared" si="60"/>
        <v>-5.3768530646865202E-2</v>
      </c>
      <c r="Z186" s="35">
        <f t="shared" si="45"/>
        <v>-119145.99467069394</v>
      </c>
      <c r="AA186" s="44">
        <f t="shared" si="49"/>
        <v>-0.24246234161720379</v>
      </c>
      <c r="AB186" s="43">
        <f t="shared" si="46"/>
        <v>-8.683459900846098E-2</v>
      </c>
      <c r="AC186" s="9"/>
      <c r="AD186" s="17">
        <f t="shared" si="47"/>
        <v>-8.683459900846098E-2</v>
      </c>
      <c r="AE186" s="102">
        <f t="shared" si="50"/>
        <v>2.1054120208982369E-2</v>
      </c>
      <c r="AF186" s="14">
        <f t="shared" si="48"/>
        <v>3.6942021549512573E-2</v>
      </c>
      <c r="AG186" s="14">
        <f t="shared" si="61"/>
        <v>1.8803131381763816E-3</v>
      </c>
    </row>
    <row r="187" spans="1:33" x14ac:dyDescent="0.2">
      <c r="A187" s="16">
        <v>1974</v>
      </c>
      <c r="B187" s="16">
        <v>200000</v>
      </c>
      <c r="C187" s="16">
        <v>0.04</v>
      </c>
      <c r="D187" s="16">
        <v>2.5000000000000001E-2</v>
      </c>
      <c r="E187" s="16">
        <v>29670</v>
      </c>
      <c r="F187" s="16">
        <v>24590</v>
      </c>
      <c r="G187" s="16">
        <v>29670</v>
      </c>
      <c r="H187" s="16">
        <v>23870</v>
      </c>
      <c r="I187" s="118">
        <f>Inputs_refs!$B$1-'cpi_2.5'!A187</f>
        <v>47.5</v>
      </c>
      <c r="J187" s="9">
        <f t="shared" si="51"/>
        <v>-0.17121671722278395</v>
      </c>
      <c r="K187" s="10">
        <f t="shared" si="52"/>
        <v>0.82878328277721602</v>
      </c>
      <c r="L187" s="11">
        <f t="shared" si="53"/>
        <v>-5080</v>
      </c>
      <c r="N187" s="9">
        <f t="shared" si="54"/>
        <v>0.19548365352207617</v>
      </c>
      <c r="O187" s="12">
        <f t="shared" si="55"/>
        <v>0.8045163464779238</v>
      </c>
      <c r="P187" s="11">
        <f t="shared" si="56"/>
        <v>-5800</v>
      </c>
      <c r="R187" s="35">
        <f t="shared" si="57"/>
        <v>-108800</v>
      </c>
      <c r="S187" s="38">
        <f t="shared" si="58"/>
        <v>-0.18335018537243006</v>
      </c>
      <c r="V187" s="10"/>
      <c r="W187" s="11">
        <f t="shared" si="59"/>
        <v>22408.271086467812</v>
      </c>
      <c r="X187" s="11">
        <f t="shared" si="60"/>
        <v>-6.1237072204951323E-2</v>
      </c>
      <c r="Z187" s="35">
        <f t="shared" si="45"/>
        <v>-123737.30163942341</v>
      </c>
      <c r="AA187" s="44">
        <f t="shared" si="49"/>
        <v>-0.20852258449515237</v>
      </c>
      <c r="AB187" s="43">
        <f t="shared" si="46"/>
        <v>-0.12071785501635915</v>
      </c>
      <c r="AC187" s="9"/>
      <c r="AD187" s="17">
        <f t="shared" si="47"/>
        <v>-0.12071785501635915</v>
      </c>
      <c r="AE187" s="102">
        <f t="shared" si="50"/>
        <v>2.5172399122722317E-2</v>
      </c>
      <c r="AF187" s="14">
        <f t="shared" si="48"/>
        <v>2.9280195201301342E-2</v>
      </c>
      <c r="AG187" s="14">
        <f t="shared" si="61"/>
        <v>1.4847674344109496E-3</v>
      </c>
    </row>
    <row r="188" spans="1:33" x14ac:dyDescent="0.2">
      <c r="A188" s="16">
        <v>1969</v>
      </c>
      <c r="B188" s="16">
        <v>2500</v>
      </c>
      <c r="C188" s="16">
        <v>0.04</v>
      </c>
      <c r="D188" s="16">
        <v>2.5000000000000001E-2</v>
      </c>
      <c r="E188" s="16">
        <v>520</v>
      </c>
      <c r="F188" s="16">
        <v>450</v>
      </c>
      <c r="G188" s="16">
        <v>520</v>
      </c>
      <c r="H188" s="16">
        <v>410</v>
      </c>
      <c r="I188" s="118">
        <f>Inputs_refs!$B$1-'cpi_2.5'!A188</f>
        <v>52.5</v>
      </c>
      <c r="J188" s="9">
        <f t="shared" si="51"/>
        <v>-0.13461538461538461</v>
      </c>
      <c r="K188" s="10">
        <f t="shared" si="52"/>
        <v>0.86538461538461542</v>
      </c>
      <c r="L188" s="11">
        <f t="shared" si="53"/>
        <v>-70</v>
      </c>
      <c r="N188" s="9">
        <f t="shared" si="54"/>
        <v>0.21153846153846154</v>
      </c>
      <c r="O188" s="12">
        <f t="shared" si="55"/>
        <v>0.78846153846153844</v>
      </c>
      <c r="P188" s="11">
        <f t="shared" si="56"/>
        <v>-110</v>
      </c>
      <c r="R188" s="35">
        <f t="shared" si="57"/>
        <v>-1800</v>
      </c>
      <c r="S188" s="38">
        <f t="shared" si="58"/>
        <v>-0.17307692307692307</v>
      </c>
      <c r="V188" s="10"/>
      <c r="W188" s="11">
        <f t="shared" si="59"/>
        <v>410.07409470965899</v>
      </c>
      <c r="X188" s="11">
        <f t="shared" si="60"/>
        <v>1.8071880404632549E-4</v>
      </c>
      <c r="Z188" s="35">
        <f t="shared" si="45"/>
        <v>-1805.1153207702537</v>
      </c>
      <c r="AA188" s="44">
        <f t="shared" si="49"/>
        <v>-0.17356878084329364</v>
      </c>
      <c r="AB188" s="43">
        <f t="shared" si="46"/>
        <v>-2.8337916760193117E-3</v>
      </c>
      <c r="AC188" s="9"/>
      <c r="AD188" s="17">
        <f t="shared" si="47"/>
        <v>-2.8337916760193117E-3</v>
      </c>
      <c r="AE188" s="102">
        <f t="shared" si="50"/>
        <v>4.9185776637056255E-4</v>
      </c>
      <c r="AF188" s="14">
        <f t="shared" si="48"/>
        <v>8.8888888888888892E-2</v>
      </c>
      <c r="AG188" s="14">
        <f t="shared" si="61"/>
        <v>4.6437056565434842E-3</v>
      </c>
    </row>
    <row r="189" spans="1:33" x14ac:dyDescent="0.2">
      <c r="A189" s="16">
        <v>1969</v>
      </c>
      <c r="B189" s="16">
        <v>7500</v>
      </c>
      <c r="C189" s="16">
        <v>0.04</v>
      </c>
      <c r="D189" s="16">
        <v>2.5000000000000001E-2</v>
      </c>
      <c r="E189" s="16">
        <v>1570</v>
      </c>
      <c r="F189" s="16">
        <v>1360</v>
      </c>
      <c r="G189" s="16">
        <v>1570</v>
      </c>
      <c r="H189" s="16">
        <v>1240</v>
      </c>
      <c r="I189" s="118">
        <f>Inputs_refs!$B$1-'cpi_2.5'!A189</f>
        <v>52.5</v>
      </c>
      <c r="J189" s="9">
        <f t="shared" si="51"/>
        <v>-0.13375796178343949</v>
      </c>
      <c r="K189" s="10">
        <f t="shared" si="52"/>
        <v>0.86624203821656054</v>
      </c>
      <c r="L189" s="11">
        <f t="shared" si="53"/>
        <v>-210</v>
      </c>
      <c r="N189" s="9">
        <f t="shared" si="54"/>
        <v>0.21019108280254778</v>
      </c>
      <c r="O189" s="12">
        <f t="shared" si="55"/>
        <v>0.78980891719745228</v>
      </c>
      <c r="P189" s="11">
        <f t="shared" si="56"/>
        <v>-330</v>
      </c>
      <c r="R189" s="35">
        <f t="shared" si="57"/>
        <v>-5400</v>
      </c>
      <c r="S189" s="38">
        <f t="shared" si="58"/>
        <v>-0.17197452229299362</v>
      </c>
      <c r="V189" s="10"/>
      <c r="W189" s="11">
        <f t="shared" si="59"/>
        <v>1239.3350417891916</v>
      </c>
      <c r="X189" s="11">
        <f t="shared" si="60"/>
        <v>-5.3625662161970648E-4</v>
      </c>
      <c r="Z189" s="35">
        <f t="shared" si="45"/>
        <v>-5424.3485249945443</v>
      </c>
      <c r="AA189" s="44">
        <f t="shared" si="49"/>
        <v>-0.17274995302530397</v>
      </c>
      <c r="AB189" s="43">
        <f t="shared" si="46"/>
        <v>-4.4887464148644042E-3</v>
      </c>
      <c r="AC189" s="9"/>
      <c r="AD189" s="17">
        <f t="shared" si="47"/>
        <v>-4.4887464148644042E-3</v>
      </c>
      <c r="AE189" s="102">
        <f t="shared" si="50"/>
        <v>7.7543073231034487E-4</v>
      </c>
      <c r="AF189" s="14">
        <f t="shared" si="48"/>
        <v>8.8235294117647065E-2</v>
      </c>
      <c r="AG189" s="14">
        <f t="shared" si="61"/>
        <v>4.6080163707229449E-3</v>
      </c>
    </row>
    <row r="190" spans="1:33" x14ac:dyDescent="0.2">
      <c r="A190" s="16">
        <v>1969</v>
      </c>
      <c r="B190" s="16">
        <v>12500</v>
      </c>
      <c r="C190" s="16">
        <v>0.04</v>
      </c>
      <c r="D190" s="16">
        <v>2.5000000000000001E-2</v>
      </c>
      <c r="E190" s="16">
        <v>2630</v>
      </c>
      <c r="F190" s="16">
        <v>2280</v>
      </c>
      <c r="G190" s="16">
        <v>2630</v>
      </c>
      <c r="H190" s="16">
        <v>2080</v>
      </c>
      <c r="I190" s="118">
        <f>Inputs_refs!$B$1-'cpi_2.5'!A190</f>
        <v>52.5</v>
      </c>
      <c r="J190" s="9">
        <f t="shared" si="51"/>
        <v>-0.13307984790874525</v>
      </c>
      <c r="K190" s="10">
        <f t="shared" si="52"/>
        <v>0.86692015209125473</v>
      </c>
      <c r="L190" s="11">
        <f t="shared" si="53"/>
        <v>-350</v>
      </c>
      <c r="N190" s="9">
        <f t="shared" si="54"/>
        <v>0.20912547528517111</v>
      </c>
      <c r="O190" s="12">
        <f t="shared" si="55"/>
        <v>0.79087452471482889</v>
      </c>
      <c r="P190" s="11">
        <f t="shared" si="56"/>
        <v>-550</v>
      </c>
      <c r="R190" s="35">
        <f t="shared" si="57"/>
        <v>-9000</v>
      </c>
      <c r="S190" s="38">
        <f t="shared" si="58"/>
        <v>-0.17110266159695817</v>
      </c>
      <c r="V190" s="10"/>
      <c r="W190" s="11">
        <f t="shared" si="59"/>
        <v>2077.7087465289387</v>
      </c>
      <c r="X190" s="11">
        <f t="shared" si="60"/>
        <v>-1.1015641687794624E-3</v>
      </c>
      <c r="Z190" s="35">
        <f t="shared" si="45"/>
        <v>-9052.5842919026181</v>
      </c>
      <c r="AA190" s="44">
        <f t="shared" si="49"/>
        <v>-0.17210236296392811</v>
      </c>
      <c r="AB190" s="43">
        <f t="shared" si="46"/>
        <v>-5.8087602619346923E-3</v>
      </c>
      <c r="AC190" s="9"/>
      <c r="AD190" s="17">
        <f t="shared" si="47"/>
        <v>-5.8087602619346923E-3</v>
      </c>
      <c r="AE190" s="102">
        <f t="shared" si="50"/>
        <v>9.9970136696994616E-4</v>
      </c>
      <c r="AF190" s="14">
        <f t="shared" si="48"/>
        <v>8.771929824561403E-2</v>
      </c>
      <c r="AG190" s="14">
        <f t="shared" si="61"/>
        <v>4.579857782620822E-3</v>
      </c>
    </row>
    <row r="191" spans="1:33" x14ac:dyDescent="0.2">
      <c r="A191" s="16">
        <v>1969</v>
      </c>
      <c r="B191" s="16">
        <v>17500</v>
      </c>
      <c r="C191" s="16">
        <v>0.04</v>
      </c>
      <c r="D191" s="16">
        <v>2.5000000000000001E-2</v>
      </c>
      <c r="E191" s="16">
        <v>3690</v>
      </c>
      <c r="F191" s="16">
        <v>3200</v>
      </c>
      <c r="G191" s="16">
        <v>3690</v>
      </c>
      <c r="H191" s="16">
        <v>2920</v>
      </c>
      <c r="I191" s="118">
        <f>Inputs_refs!$B$1-'cpi_2.5'!A191</f>
        <v>52.5</v>
      </c>
      <c r="J191" s="9">
        <f t="shared" si="51"/>
        <v>-0.13279132791327913</v>
      </c>
      <c r="K191" s="10">
        <f t="shared" si="52"/>
        <v>0.86720867208672092</v>
      </c>
      <c r="L191" s="11">
        <f t="shared" si="53"/>
        <v>-490</v>
      </c>
      <c r="N191" s="9">
        <f t="shared" si="54"/>
        <v>0.20867208672086721</v>
      </c>
      <c r="O191" s="12">
        <f t="shared" si="55"/>
        <v>0.79132791327913277</v>
      </c>
      <c r="P191" s="11">
        <f t="shared" si="56"/>
        <v>-770</v>
      </c>
      <c r="R191" s="35">
        <f t="shared" si="57"/>
        <v>-12600</v>
      </c>
      <c r="S191" s="38">
        <f t="shared" si="58"/>
        <v>-0.17073170731707318</v>
      </c>
      <c r="V191" s="10"/>
      <c r="W191" s="11">
        <f t="shared" si="59"/>
        <v>2916.0824512686863</v>
      </c>
      <c r="X191" s="11">
        <f t="shared" si="60"/>
        <v>-1.3416262778471481E-3</v>
      </c>
      <c r="Z191" s="35">
        <f t="shared" si="45"/>
        <v>-12680.820058810699</v>
      </c>
      <c r="AA191" s="44">
        <f t="shared" si="49"/>
        <v>-0.17182683006518562</v>
      </c>
      <c r="AB191" s="43">
        <f t="shared" si="46"/>
        <v>-6.3734094826576352E-3</v>
      </c>
      <c r="AC191" s="9"/>
      <c r="AD191" s="17">
        <f t="shared" si="47"/>
        <v>-6.3734094826576352E-3</v>
      </c>
      <c r="AE191" s="102">
        <f t="shared" si="50"/>
        <v>1.095122748112437E-3</v>
      </c>
      <c r="AF191" s="14">
        <f t="shared" si="48"/>
        <v>8.7499999999999994E-2</v>
      </c>
      <c r="AG191" s="14">
        <f t="shared" si="61"/>
        <v>4.5678949641085875E-3</v>
      </c>
    </row>
    <row r="192" spans="1:33" x14ac:dyDescent="0.2">
      <c r="A192" s="16">
        <v>1969</v>
      </c>
      <c r="B192" s="16">
        <v>22500</v>
      </c>
      <c r="C192" s="16">
        <v>0.04</v>
      </c>
      <c r="D192" s="16">
        <v>2.5000000000000001E-2</v>
      </c>
      <c r="E192" s="16">
        <v>4740</v>
      </c>
      <c r="F192" s="16">
        <v>4110</v>
      </c>
      <c r="G192" s="16">
        <v>4740</v>
      </c>
      <c r="H192" s="16">
        <v>3750</v>
      </c>
      <c r="I192" s="118">
        <f>Inputs_refs!$B$1-'cpi_2.5'!A192</f>
        <v>52.5</v>
      </c>
      <c r="J192" s="9">
        <f t="shared" si="51"/>
        <v>-0.13291139240506328</v>
      </c>
      <c r="K192" s="10">
        <f t="shared" si="52"/>
        <v>0.86708860759493667</v>
      </c>
      <c r="L192" s="11">
        <f t="shared" si="53"/>
        <v>-630</v>
      </c>
      <c r="N192" s="9">
        <f t="shared" si="54"/>
        <v>0.20886075949367089</v>
      </c>
      <c r="O192" s="12">
        <f t="shared" si="55"/>
        <v>0.79113924050632911</v>
      </c>
      <c r="P192" s="11">
        <f t="shared" si="56"/>
        <v>-990</v>
      </c>
      <c r="R192" s="35">
        <f t="shared" si="57"/>
        <v>-16200</v>
      </c>
      <c r="S192" s="38">
        <f t="shared" si="58"/>
        <v>-0.17088607594936708</v>
      </c>
      <c r="V192" s="10"/>
      <c r="W192" s="11">
        <f t="shared" si="59"/>
        <v>3745.3433983482187</v>
      </c>
      <c r="X192" s="11">
        <f t="shared" si="60"/>
        <v>-1.2417604404750212E-3</v>
      </c>
      <c r="Z192" s="35">
        <f t="shared" si="45"/>
        <v>-16300.053263034977</v>
      </c>
      <c r="AA192" s="44">
        <f t="shared" si="49"/>
        <v>-0.17194149011640272</v>
      </c>
      <c r="AB192" s="43">
        <f t="shared" si="46"/>
        <v>-6.1382169383382605E-3</v>
      </c>
      <c r="AC192" s="9"/>
      <c r="AD192" s="17">
        <f t="shared" si="47"/>
        <v>-6.1382169383382605E-3</v>
      </c>
      <c r="AE192" s="102">
        <f t="shared" si="50"/>
        <v>1.0554141670356398E-3</v>
      </c>
      <c r="AF192" s="14">
        <f t="shared" si="48"/>
        <v>8.7591240875912413E-2</v>
      </c>
      <c r="AG192" s="14">
        <f t="shared" si="61"/>
        <v>4.5728718633506471E-3</v>
      </c>
    </row>
    <row r="193" spans="1:33" x14ac:dyDescent="0.2">
      <c r="A193" s="16">
        <v>1969</v>
      </c>
      <c r="B193" s="16">
        <v>27500</v>
      </c>
      <c r="C193" s="16">
        <v>0.04</v>
      </c>
      <c r="D193" s="16">
        <v>2.5000000000000001E-2</v>
      </c>
      <c r="E193" s="16">
        <v>5800</v>
      </c>
      <c r="F193" s="16">
        <v>5030</v>
      </c>
      <c r="G193" s="16">
        <v>5800</v>
      </c>
      <c r="H193" s="16">
        <v>4590</v>
      </c>
      <c r="I193" s="118">
        <f>Inputs_refs!$B$1-'cpi_2.5'!A193</f>
        <v>52.5</v>
      </c>
      <c r="J193" s="9">
        <f t="shared" si="51"/>
        <v>-0.13275862068965516</v>
      </c>
      <c r="K193" s="10">
        <f t="shared" si="52"/>
        <v>0.86724137931034484</v>
      </c>
      <c r="L193" s="11">
        <f t="shared" si="53"/>
        <v>-770</v>
      </c>
      <c r="N193" s="9">
        <f t="shared" si="54"/>
        <v>0.20862068965517241</v>
      </c>
      <c r="O193" s="12">
        <f t="shared" si="55"/>
        <v>0.79137931034482756</v>
      </c>
      <c r="P193" s="11">
        <f t="shared" si="56"/>
        <v>-1210</v>
      </c>
      <c r="R193" s="35">
        <f t="shared" si="57"/>
        <v>-19800</v>
      </c>
      <c r="S193" s="38">
        <f t="shared" si="58"/>
        <v>-0.1706896551724138</v>
      </c>
      <c r="V193" s="10"/>
      <c r="W193" s="11">
        <f t="shared" si="59"/>
        <v>4583.7171030879663</v>
      </c>
      <c r="X193" s="11">
        <f t="shared" si="60"/>
        <v>-1.3688228566522268E-3</v>
      </c>
      <c r="Z193" s="35">
        <f t="shared" si="45"/>
        <v>-19928.289029943073</v>
      </c>
      <c r="AA193" s="44">
        <f t="shared" si="49"/>
        <v>-0.17179559508571615</v>
      </c>
      <c r="AB193" s="43">
        <f t="shared" si="46"/>
        <v>-6.4375335860651804E-3</v>
      </c>
      <c r="AC193" s="9"/>
      <c r="AD193" s="17">
        <f t="shared" si="47"/>
        <v>-6.4375335860651804E-3</v>
      </c>
      <c r="AE193" s="102">
        <f t="shared" si="50"/>
        <v>1.1059399133023506E-3</v>
      </c>
      <c r="AF193" s="14">
        <f t="shared" si="48"/>
        <v>8.74751491053678E-2</v>
      </c>
      <c r="AG193" s="14">
        <f t="shared" si="61"/>
        <v>4.5665395088562155E-3</v>
      </c>
    </row>
    <row r="194" spans="1:33" x14ac:dyDescent="0.2">
      <c r="A194" s="16">
        <v>1969</v>
      </c>
      <c r="B194" s="16">
        <v>32500</v>
      </c>
      <c r="C194" s="16">
        <v>0.04</v>
      </c>
      <c r="D194" s="16">
        <v>2.5000000000000001E-2</v>
      </c>
      <c r="E194" s="16">
        <v>6850</v>
      </c>
      <c r="F194" s="16">
        <v>5880</v>
      </c>
      <c r="G194" s="16">
        <v>6850</v>
      </c>
      <c r="H194" s="16">
        <v>5370</v>
      </c>
      <c r="I194" s="118">
        <f>Inputs_refs!$B$1-'cpi_2.5'!A194</f>
        <v>52.5</v>
      </c>
      <c r="J194" s="9">
        <f t="shared" si="51"/>
        <v>-0.14160583941605839</v>
      </c>
      <c r="K194" s="10">
        <f t="shared" si="52"/>
        <v>0.85839416058394158</v>
      </c>
      <c r="L194" s="11">
        <f t="shared" si="53"/>
        <v>-970</v>
      </c>
      <c r="N194" s="9">
        <f t="shared" si="54"/>
        <v>0.21605839416058395</v>
      </c>
      <c r="O194" s="12">
        <f t="shared" si="55"/>
        <v>0.78394160583941608</v>
      </c>
      <c r="P194" s="11">
        <f t="shared" si="56"/>
        <v>-1480</v>
      </c>
      <c r="R194" s="35">
        <f t="shared" si="57"/>
        <v>-24500</v>
      </c>
      <c r="S194" s="38">
        <f t="shared" si="58"/>
        <v>-0.17883211678832117</v>
      </c>
      <c r="V194" s="10"/>
      <c r="W194" s="11">
        <f t="shared" si="59"/>
        <v>5358.3015042062107</v>
      </c>
      <c r="X194" s="11">
        <f t="shared" si="60"/>
        <v>-2.1784908368322783E-3</v>
      </c>
      <c r="Z194" s="35">
        <f t="shared" ref="Z194:Z257" si="62">-(E194*20-F194*(1-$V$2^(20))/(1-$V$2))</f>
        <v>-24693.506858064648</v>
      </c>
      <c r="AA194" s="44">
        <f t="shared" si="49"/>
        <v>-0.1802445756063113</v>
      </c>
      <c r="AB194" s="43">
        <f t="shared" ref="AB194:AB257" si="63">(R194-Z194)/Z194</f>
        <v>-7.8363457720647799E-3</v>
      </c>
      <c r="AC194" s="9"/>
      <c r="AD194" s="17">
        <f t="shared" ref="AD194:AD257" si="64">(R194-Z194)/Z194</f>
        <v>-7.8363457720647799E-3</v>
      </c>
      <c r="AE194" s="102">
        <f t="shared" si="50"/>
        <v>1.4124588179901254E-3</v>
      </c>
      <c r="AF194" s="14">
        <f t="shared" ref="AF194:AF257" si="65">(F194-H194)/F194</f>
        <v>8.673469387755102E-2</v>
      </c>
      <c r="AG194" s="14">
        <f t="shared" si="61"/>
        <v>4.5261685552894226E-3</v>
      </c>
    </row>
    <row r="195" spans="1:33" x14ac:dyDescent="0.2">
      <c r="A195" s="16">
        <v>1969</v>
      </c>
      <c r="B195" s="16">
        <v>37500</v>
      </c>
      <c r="C195" s="16">
        <v>0.04</v>
      </c>
      <c r="D195" s="16">
        <v>2.5000000000000001E-2</v>
      </c>
      <c r="E195" s="16">
        <v>7910</v>
      </c>
      <c r="F195" s="16">
        <v>6460</v>
      </c>
      <c r="G195" s="16">
        <v>7910</v>
      </c>
      <c r="H195" s="16">
        <v>5920</v>
      </c>
      <c r="I195" s="118">
        <f>Inputs_refs!$B$1-'cpi_2.5'!A195</f>
        <v>52.5</v>
      </c>
      <c r="J195" s="9">
        <f t="shared" si="51"/>
        <v>-0.18331226295828065</v>
      </c>
      <c r="K195" s="10">
        <f t="shared" si="52"/>
        <v>0.81668773704171937</v>
      </c>
      <c r="L195" s="11">
        <f t="shared" si="53"/>
        <v>-1450</v>
      </c>
      <c r="N195" s="9">
        <f t="shared" si="54"/>
        <v>0.25158027812895067</v>
      </c>
      <c r="O195" s="12">
        <f t="shared" si="55"/>
        <v>0.74841972187104933</v>
      </c>
      <c r="P195" s="11">
        <f t="shared" si="56"/>
        <v>-1990</v>
      </c>
      <c r="R195" s="35">
        <f t="shared" si="57"/>
        <v>-34400</v>
      </c>
      <c r="S195" s="38">
        <f t="shared" si="58"/>
        <v>-0.21744627054361568</v>
      </c>
      <c r="V195" s="10"/>
      <c r="W195" s="11">
        <f t="shared" si="59"/>
        <v>5886.8414484986606</v>
      </c>
      <c r="X195" s="11">
        <f t="shared" si="60"/>
        <v>-5.6011066725235453E-3</v>
      </c>
      <c r="Z195" s="35">
        <f t="shared" si="62"/>
        <v>-34815.655493724087</v>
      </c>
      <c r="AA195" s="44">
        <f t="shared" ref="AA195:AA258" si="66">(Z195)/(E195*20)</f>
        <v>-0.22007367568725719</v>
      </c>
      <c r="AB195" s="43">
        <f t="shared" si="63"/>
        <v>-1.1938752490212735E-2</v>
      </c>
      <c r="AC195" s="9"/>
      <c r="AD195" s="17">
        <f t="shared" si="64"/>
        <v>-1.1938752490212735E-2</v>
      </c>
      <c r="AE195" s="102">
        <f t="shared" ref="AE195:AE258" si="67">S195-AA195</f>
        <v>2.6274051436415147E-3</v>
      </c>
      <c r="AF195" s="14">
        <f t="shared" si="65"/>
        <v>8.3591331269349839E-2</v>
      </c>
      <c r="AG195" s="14">
        <f t="shared" si="61"/>
        <v>4.3551322314459018E-3</v>
      </c>
    </row>
    <row r="196" spans="1:33" x14ac:dyDescent="0.2">
      <c r="A196" s="16">
        <v>1969</v>
      </c>
      <c r="B196" s="16">
        <v>42500</v>
      </c>
      <c r="C196" s="16">
        <v>0.04</v>
      </c>
      <c r="D196" s="16">
        <v>2.5000000000000001E-2</v>
      </c>
      <c r="E196" s="16">
        <v>8960</v>
      </c>
      <c r="F196" s="16">
        <v>6830</v>
      </c>
      <c r="G196" s="16">
        <v>8960</v>
      </c>
      <c r="H196" s="16">
        <v>6290</v>
      </c>
      <c r="I196" s="118">
        <f>Inputs_refs!$B$1-'cpi_2.5'!A196</f>
        <v>52.5</v>
      </c>
      <c r="J196" s="9">
        <f t="shared" ref="J196:J259" si="68">-(E196-F196)/E196</f>
        <v>-0.23772321428571427</v>
      </c>
      <c r="K196" s="10">
        <f t="shared" ref="K196:K259" si="69">F196/E196</f>
        <v>0.7622767857142857</v>
      </c>
      <c r="L196" s="11">
        <f t="shared" ref="L196:L259" si="70">F196-E196</f>
        <v>-2130</v>
      </c>
      <c r="N196" s="9">
        <f t="shared" ref="N196:N259" si="71">(G196-H196)/G196</f>
        <v>0.29799107142857145</v>
      </c>
      <c r="O196" s="12">
        <f t="shared" ref="O196:O259" si="72">H196/G196</f>
        <v>0.7020089285714286</v>
      </c>
      <c r="P196" s="11">
        <f t="shared" ref="P196:P259" si="73">H196-G196</f>
        <v>-2670</v>
      </c>
      <c r="R196" s="35">
        <f t="shared" ref="R196:R259" si="74">20*(L196+P196)/2</f>
        <v>-48000</v>
      </c>
      <c r="S196" s="38">
        <f t="shared" ref="S196:S259" si="75">(R196)/(E196*20)</f>
        <v>-0.26785714285714285</v>
      </c>
      <c r="V196" s="10"/>
      <c r="W196" s="11">
        <f t="shared" ref="W196:W259" si="76">F196*$V$2^(19)</f>
        <v>6224.0134819266023</v>
      </c>
      <c r="X196" s="11">
        <f t="shared" ref="X196:X259" si="77">(W196-H196)/H196</f>
        <v>-1.0490702396406638E-2</v>
      </c>
      <c r="Z196" s="35">
        <f t="shared" si="62"/>
        <v>-48748.75031302408</v>
      </c>
      <c r="AA196" s="44">
        <f t="shared" si="66"/>
        <v>-0.27203543701464328</v>
      </c>
      <c r="AB196" s="43">
        <f t="shared" si="63"/>
        <v>-1.5359374511474164E-2</v>
      </c>
      <c r="AC196" s="9"/>
      <c r="AD196" s="17">
        <f t="shared" si="64"/>
        <v>-1.5359374511474164E-2</v>
      </c>
      <c r="AE196" s="102">
        <f t="shared" si="67"/>
        <v>4.1782941575004284E-3</v>
      </c>
      <c r="AF196" s="14">
        <f t="shared" si="65"/>
        <v>7.9062957540263545E-2</v>
      </c>
      <c r="AG196" s="14">
        <f t="shared" ref="AG196:AG259" si="78">1-(1-AF196)^(1/20)</f>
        <v>4.109712068011917E-3</v>
      </c>
    </row>
    <row r="197" spans="1:33" x14ac:dyDescent="0.2">
      <c r="A197" s="16">
        <v>1969</v>
      </c>
      <c r="B197" s="16">
        <v>47500</v>
      </c>
      <c r="C197" s="16">
        <v>0.04</v>
      </c>
      <c r="D197" s="16">
        <v>2.5000000000000001E-2</v>
      </c>
      <c r="E197" s="16">
        <v>10020</v>
      </c>
      <c r="F197" s="16">
        <v>7220</v>
      </c>
      <c r="G197" s="16">
        <v>10020</v>
      </c>
      <c r="H197" s="16">
        <v>6680</v>
      </c>
      <c r="I197" s="118">
        <f>Inputs_refs!$B$1-'cpi_2.5'!A197</f>
        <v>52.5</v>
      </c>
      <c r="J197" s="9">
        <f t="shared" si="68"/>
        <v>-0.27944111776447106</v>
      </c>
      <c r="K197" s="10">
        <f t="shared" si="69"/>
        <v>0.720558882235529</v>
      </c>
      <c r="L197" s="11">
        <f t="shared" si="70"/>
        <v>-2800</v>
      </c>
      <c r="N197" s="9">
        <f t="shared" si="71"/>
        <v>0.33333333333333331</v>
      </c>
      <c r="O197" s="12">
        <f t="shared" si="72"/>
        <v>0.66666666666666663</v>
      </c>
      <c r="P197" s="11">
        <f t="shared" si="73"/>
        <v>-3340</v>
      </c>
      <c r="R197" s="35">
        <f t="shared" si="74"/>
        <v>-61400</v>
      </c>
      <c r="S197" s="38">
        <f t="shared" si="75"/>
        <v>-0.30638722554890219</v>
      </c>
      <c r="V197" s="10"/>
      <c r="W197" s="11">
        <f t="shared" si="76"/>
        <v>6579.4110306749735</v>
      </c>
      <c r="X197" s="11">
        <f t="shared" si="77"/>
        <v>-1.5058228940872227E-2</v>
      </c>
      <c r="Z197" s="35">
        <f t="shared" si="62"/>
        <v>-62499.850257691636</v>
      </c>
      <c r="AA197" s="44">
        <f t="shared" si="66"/>
        <v>-0.31187550028788241</v>
      </c>
      <c r="AB197" s="43">
        <f t="shared" si="63"/>
        <v>-1.7597646284861004E-2</v>
      </c>
      <c r="AC197" s="9"/>
      <c r="AD197" s="17">
        <f t="shared" si="64"/>
        <v>-1.7597646284861004E-2</v>
      </c>
      <c r="AE197" s="102">
        <f t="shared" si="67"/>
        <v>5.4882747389802256E-3</v>
      </c>
      <c r="AF197" s="14">
        <f t="shared" si="65"/>
        <v>7.4792243767313013E-2</v>
      </c>
      <c r="AG197" s="14">
        <f t="shared" si="78"/>
        <v>3.8793042503959541E-3</v>
      </c>
    </row>
    <row r="198" spans="1:33" x14ac:dyDescent="0.2">
      <c r="A198" s="16">
        <v>1969</v>
      </c>
      <c r="B198" s="16">
        <v>52500</v>
      </c>
      <c r="C198" s="16">
        <v>0.04</v>
      </c>
      <c r="D198" s="16">
        <v>2.5000000000000001E-2</v>
      </c>
      <c r="E198" s="16">
        <v>10980</v>
      </c>
      <c r="F198" s="16">
        <v>7600</v>
      </c>
      <c r="G198" s="16">
        <v>10980</v>
      </c>
      <c r="H198" s="16">
        <v>7060</v>
      </c>
      <c r="I198" s="118">
        <f>Inputs_refs!$B$1-'cpi_2.5'!A198</f>
        <v>52.5</v>
      </c>
      <c r="J198" s="9">
        <f t="shared" si="68"/>
        <v>-0.30783242258652094</v>
      </c>
      <c r="K198" s="10">
        <f t="shared" si="69"/>
        <v>0.69216757741347901</v>
      </c>
      <c r="L198" s="11">
        <f t="shared" si="70"/>
        <v>-3380</v>
      </c>
      <c r="N198" s="9">
        <f t="shared" si="71"/>
        <v>0.3570127504553734</v>
      </c>
      <c r="O198" s="12">
        <f t="shared" si="72"/>
        <v>0.6429872495446266</v>
      </c>
      <c r="P198" s="11">
        <f t="shared" si="73"/>
        <v>-3920</v>
      </c>
      <c r="R198" s="35">
        <f t="shared" si="74"/>
        <v>-73000</v>
      </c>
      <c r="S198" s="38">
        <f t="shared" si="75"/>
        <v>-0.33242258652094719</v>
      </c>
      <c r="V198" s="10"/>
      <c r="W198" s="11">
        <f t="shared" si="76"/>
        <v>6925.69582176313</v>
      </c>
      <c r="X198" s="11">
        <f t="shared" si="77"/>
        <v>-1.9023254707771959E-2</v>
      </c>
      <c r="Z198" s="35">
        <f t="shared" si="62"/>
        <v>-74441.947639675403</v>
      </c>
      <c r="AA198" s="44">
        <f t="shared" si="66"/>
        <v>-0.33898883260325774</v>
      </c>
      <c r="AB198" s="43">
        <f t="shared" si="63"/>
        <v>-1.937009556298722E-2</v>
      </c>
      <c r="AC198" s="9"/>
      <c r="AD198" s="17">
        <f t="shared" si="64"/>
        <v>-1.937009556298722E-2</v>
      </c>
      <c r="AE198" s="102">
        <f t="shared" si="67"/>
        <v>6.5662460823105451E-3</v>
      </c>
      <c r="AF198" s="14">
        <f t="shared" si="65"/>
        <v>7.1052631578947367E-2</v>
      </c>
      <c r="AG198" s="14">
        <f t="shared" si="78"/>
        <v>3.678377921333631E-3</v>
      </c>
    </row>
    <row r="199" spans="1:33" x14ac:dyDescent="0.2">
      <c r="A199" s="16">
        <v>1969</v>
      </c>
      <c r="B199" s="16">
        <v>57500</v>
      </c>
      <c r="C199" s="16">
        <v>0.04</v>
      </c>
      <c r="D199" s="16">
        <v>2.5000000000000001E-2</v>
      </c>
      <c r="E199" s="16">
        <v>11590</v>
      </c>
      <c r="F199" s="16">
        <v>7970</v>
      </c>
      <c r="G199" s="16">
        <v>11590</v>
      </c>
      <c r="H199" s="16">
        <v>7430</v>
      </c>
      <c r="I199" s="118">
        <f>Inputs_refs!$B$1-'cpi_2.5'!A199</f>
        <v>52.5</v>
      </c>
      <c r="J199" s="9">
        <f t="shared" si="68"/>
        <v>-0.31233822260569455</v>
      </c>
      <c r="K199" s="10">
        <f t="shared" si="69"/>
        <v>0.68766177739430545</v>
      </c>
      <c r="L199" s="11">
        <f t="shared" si="70"/>
        <v>-3620</v>
      </c>
      <c r="N199" s="9">
        <f t="shared" si="71"/>
        <v>0.35893011216566006</v>
      </c>
      <c r="O199" s="12">
        <f t="shared" si="72"/>
        <v>0.64106988783433994</v>
      </c>
      <c r="P199" s="11">
        <f t="shared" si="73"/>
        <v>-4160</v>
      </c>
      <c r="R199" s="35">
        <f t="shared" si="74"/>
        <v>-77800</v>
      </c>
      <c r="S199" s="38">
        <f t="shared" si="75"/>
        <v>-0.33563416738567731</v>
      </c>
      <c r="V199" s="10"/>
      <c r="W199" s="11">
        <f t="shared" si="76"/>
        <v>7262.8678551910716</v>
      </c>
      <c r="X199" s="11">
        <f t="shared" si="77"/>
        <v>-2.2494232141174748E-2</v>
      </c>
      <c r="Z199" s="35">
        <f t="shared" si="62"/>
        <v>-79575.042458975367</v>
      </c>
      <c r="AA199" s="44">
        <f t="shared" si="66"/>
        <v>-0.34329181388686525</v>
      </c>
      <c r="AB199" s="43">
        <f t="shared" si="63"/>
        <v>-2.2306522297999204E-2</v>
      </c>
      <c r="AC199" s="9"/>
      <c r="AD199" s="17">
        <f t="shared" si="64"/>
        <v>-2.2306522297999204E-2</v>
      </c>
      <c r="AE199" s="102">
        <f t="shared" si="67"/>
        <v>7.6576465011879424E-3</v>
      </c>
      <c r="AF199" s="14">
        <f t="shared" si="65"/>
        <v>6.775407779171895E-2</v>
      </c>
      <c r="AG199" s="14">
        <f t="shared" si="78"/>
        <v>3.5017860994243089E-3</v>
      </c>
    </row>
    <row r="200" spans="1:33" x14ac:dyDescent="0.2">
      <c r="A200" s="16">
        <v>1969</v>
      </c>
      <c r="B200" s="16">
        <v>62500</v>
      </c>
      <c r="C200" s="16">
        <v>0.04</v>
      </c>
      <c r="D200" s="16">
        <v>2.5000000000000001E-2</v>
      </c>
      <c r="E200" s="16">
        <v>11970</v>
      </c>
      <c r="F200" s="16">
        <v>8330</v>
      </c>
      <c r="G200" s="16">
        <v>11970</v>
      </c>
      <c r="H200" s="16">
        <v>7790</v>
      </c>
      <c r="I200" s="118">
        <f>Inputs_refs!$B$1-'cpi_2.5'!A200</f>
        <v>52.5</v>
      </c>
      <c r="J200" s="9">
        <f t="shared" si="68"/>
        <v>-0.30409356725146197</v>
      </c>
      <c r="K200" s="10">
        <f t="shared" si="69"/>
        <v>0.69590643274853803</v>
      </c>
      <c r="L200" s="11">
        <f t="shared" si="70"/>
        <v>-3640</v>
      </c>
      <c r="N200" s="9">
        <f t="shared" si="71"/>
        <v>0.34920634920634919</v>
      </c>
      <c r="O200" s="12">
        <f t="shared" si="72"/>
        <v>0.65079365079365081</v>
      </c>
      <c r="P200" s="11">
        <f t="shared" si="73"/>
        <v>-4180</v>
      </c>
      <c r="R200" s="35">
        <f t="shared" si="74"/>
        <v>-78200</v>
      </c>
      <c r="S200" s="38">
        <f t="shared" si="75"/>
        <v>-0.32664995822890558</v>
      </c>
      <c r="V200" s="10"/>
      <c r="W200" s="11">
        <f t="shared" si="76"/>
        <v>7590.9271309587984</v>
      </c>
      <c r="X200" s="11">
        <f t="shared" si="77"/>
        <v>-2.5554925422490573E-2</v>
      </c>
      <c r="Z200" s="35">
        <f t="shared" si="62"/>
        <v>-80299.134715591586</v>
      </c>
      <c r="AA200" s="44">
        <f t="shared" si="66"/>
        <v>-0.33541827366579607</v>
      </c>
      <c r="AB200" s="43">
        <f t="shared" si="63"/>
        <v>-2.6141436305963082E-2</v>
      </c>
      <c r="AC200" s="9"/>
      <c r="AD200" s="17">
        <f t="shared" si="64"/>
        <v>-2.6141436305963082E-2</v>
      </c>
      <c r="AE200" s="102">
        <f t="shared" si="67"/>
        <v>8.7683154368904948E-3</v>
      </c>
      <c r="AF200" s="14">
        <f t="shared" si="65"/>
        <v>6.4825930372148857E-2</v>
      </c>
      <c r="AG200" s="14">
        <f t="shared" si="78"/>
        <v>3.345521046273281E-3</v>
      </c>
    </row>
    <row r="201" spans="1:33" x14ac:dyDescent="0.2">
      <c r="A201" s="29">
        <v>1969</v>
      </c>
      <c r="B201" s="29">
        <v>67500</v>
      </c>
      <c r="C201" s="29">
        <v>0.04</v>
      </c>
      <c r="D201" s="29">
        <v>2.5000000000000001E-2</v>
      </c>
      <c r="E201" s="29">
        <v>12300</v>
      </c>
      <c r="F201" s="29">
        <v>8660</v>
      </c>
      <c r="G201" s="29">
        <v>12300</v>
      </c>
      <c r="H201" s="29">
        <v>8120</v>
      </c>
      <c r="I201" s="121">
        <f>Inputs_refs!$B$1-'cpi_2.5'!A201</f>
        <v>52.5</v>
      </c>
      <c r="J201" s="88">
        <f t="shared" si="68"/>
        <v>-0.29593495934959352</v>
      </c>
      <c r="K201" s="89">
        <f t="shared" si="69"/>
        <v>0.70406504065040654</v>
      </c>
      <c r="L201" s="90">
        <f t="shared" si="70"/>
        <v>-3640</v>
      </c>
      <c r="M201" s="29"/>
      <c r="N201" s="88">
        <f t="shared" si="71"/>
        <v>0.33983739837398375</v>
      </c>
      <c r="O201" s="91">
        <f t="shared" si="72"/>
        <v>0.66016260162601625</v>
      </c>
      <c r="P201" s="90">
        <f t="shared" si="73"/>
        <v>-4180</v>
      </c>
      <c r="Q201" s="29"/>
      <c r="R201" s="90">
        <f t="shared" si="74"/>
        <v>-78200</v>
      </c>
      <c r="S201" s="92">
        <f t="shared" si="75"/>
        <v>-0.3178861788617886</v>
      </c>
      <c r="V201" s="10"/>
      <c r="W201" s="11">
        <f t="shared" si="76"/>
        <v>7891.6481337458818</v>
      </c>
      <c r="X201" s="11">
        <f t="shared" si="77"/>
        <v>-2.8122151016517025E-2</v>
      </c>
      <c r="Z201" s="35">
        <f t="shared" si="62"/>
        <v>-80596.219284156454</v>
      </c>
      <c r="AA201" s="44">
        <f t="shared" si="66"/>
        <v>-0.32762690765917257</v>
      </c>
      <c r="AB201" s="43">
        <f t="shared" si="63"/>
        <v>-2.9731162397433956E-2</v>
      </c>
      <c r="AC201" s="9"/>
      <c r="AD201" s="17">
        <f t="shared" si="64"/>
        <v>-2.9731162397433956E-2</v>
      </c>
      <c r="AE201" s="102">
        <f t="shared" si="67"/>
        <v>9.7407287973839685E-3</v>
      </c>
      <c r="AF201" s="14">
        <f t="shared" si="65"/>
        <v>6.2355658198614321E-2</v>
      </c>
      <c r="AG201" s="14">
        <f t="shared" si="78"/>
        <v>3.2140522601311616E-3</v>
      </c>
    </row>
    <row r="202" spans="1:33" x14ac:dyDescent="0.2">
      <c r="A202" s="29">
        <v>1969</v>
      </c>
      <c r="B202" s="29">
        <v>72500</v>
      </c>
      <c r="C202" s="29">
        <v>0.04</v>
      </c>
      <c r="D202" s="29">
        <v>2.5000000000000001E-2</v>
      </c>
      <c r="E202" s="29">
        <v>12640</v>
      </c>
      <c r="F202" s="29">
        <v>9000</v>
      </c>
      <c r="G202" s="29">
        <v>12640</v>
      </c>
      <c r="H202" s="29">
        <v>8460</v>
      </c>
      <c r="I202" s="121">
        <f>Inputs_refs!$B$1-'cpi_2.5'!A202</f>
        <v>52.5</v>
      </c>
      <c r="J202" s="88">
        <f t="shared" si="68"/>
        <v>-0.28797468354430378</v>
      </c>
      <c r="K202" s="89">
        <f t="shared" si="69"/>
        <v>0.71202531645569622</v>
      </c>
      <c r="L202" s="90">
        <f t="shared" si="70"/>
        <v>-3640</v>
      </c>
      <c r="M202" s="29"/>
      <c r="N202" s="88">
        <f t="shared" si="71"/>
        <v>0.33069620253164556</v>
      </c>
      <c r="O202" s="91">
        <f t="shared" si="72"/>
        <v>0.66930379746835444</v>
      </c>
      <c r="P202" s="90">
        <f t="shared" si="73"/>
        <v>-4180</v>
      </c>
      <c r="Q202" s="29"/>
      <c r="R202" s="90">
        <f t="shared" si="74"/>
        <v>-78200</v>
      </c>
      <c r="S202" s="92">
        <f t="shared" si="75"/>
        <v>-0.30933544303797467</v>
      </c>
      <c r="V202" s="10"/>
      <c r="W202" s="11">
        <f t="shared" si="76"/>
        <v>8201.481894193179</v>
      </c>
      <c r="X202" s="11">
        <f t="shared" si="77"/>
        <v>-3.055769572184646E-2</v>
      </c>
      <c r="Z202" s="35">
        <f t="shared" si="62"/>
        <v>-80902.306415405066</v>
      </c>
      <c r="AA202" s="44">
        <f t="shared" si="66"/>
        <v>-0.32002494626346939</v>
      </c>
      <c r="AB202" s="43">
        <f t="shared" si="63"/>
        <v>-3.3402093650206549E-2</v>
      </c>
      <c r="AC202" s="9"/>
      <c r="AD202" s="17">
        <f t="shared" si="64"/>
        <v>-3.3402093650206549E-2</v>
      </c>
      <c r="AE202" s="102">
        <f t="shared" si="67"/>
        <v>1.0689503225494723E-2</v>
      </c>
      <c r="AF202" s="14">
        <f t="shared" si="65"/>
        <v>0.06</v>
      </c>
      <c r="AG202" s="14">
        <f t="shared" si="78"/>
        <v>3.0889894104004778E-3</v>
      </c>
    </row>
    <row r="203" spans="1:33" x14ac:dyDescent="0.2">
      <c r="A203" s="16">
        <v>1969</v>
      </c>
      <c r="B203" s="16">
        <v>77500</v>
      </c>
      <c r="C203" s="16">
        <v>0.04</v>
      </c>
      <c r="D203" s="16">
        <v>2.5000000000000001E-2</v>
      </c>
      <c r="E203" s="16">
        <v>12980</v>
      </c>
      <c r="F203" s="16">
        <v>9340</v>
      </c>
      <c r="G203" s="16">
        <v>12980</v>
      </c>
      <c r="H203" s="16">
        <v>8800</v>
      </c>
      <c r="I203" s="118">
        <f>Inputs_refs!$B$1-'cpi_2.5'!A203</f>
        <v>52.5</v>
      </c>
      <c r="J203" s="9">
        <f t="shared" si="68"/>
        <v>-0.28043143297380585</v>
      </c>
      <c r="K203" s="10">
        <f t="shared" si="69"/>
        <v>0.71956856702619409</v>
      </c>
      <c r="L203" s="11">
        <f t="shared" si="70"/>
        <v>-3640</v>
      </c>
      <c r="N203" s="9">
        <f t="shared" si="71"/>
        <v>0.32203389830508472</v>
      </c>
      <c r="O203" s="12">
        <f t="shared" si="72"/>
        <v>0.67796610169491522</v>
      </c>
      <c r="P203" s="11">
        <f t="shared" si="73"/>
        <v>-4180</v>
      </c>
      <c r="R203" s="35">
        <f t="shared" si="74"/>
        <v>-78200</v>
      </c>
      <c r="S203" s="38">
        <f t="shared" si="75"/>
        <v>-0.30123266563944529</v>
      </c>
      <c r="V203" s="10"/>
      <c r="W203" s="11">
        <f t="shared" si="76"/>
        <v>8511.3156546404771</v>
      </c>
      <c r="X203" s="11">
        <f t="shared" si="77"/>
        <v>-3.2805039245400333E-2</v>
      </c>
      <c r="Z203" s="35">
        <f t="shared" si="62"/>
        <v>-81208.393546653708</v>
      </c>
      <c r="AA203" s="44">
        <f t="shared" si="66"/>
        <v>-0.31282123862347344</v>
      </c>
      <c r="AB203" s="43">
        <f t="shared" si="63"/>
        <v>-3.7045352275382776E-2</v>
      </c>
      <c r="AC203" s="9"/>
      <c r="AD203" s="17">
        <f t="shared" si="64"/>
        <v>-3.7045352275382776E-2</v>
      </c>
      <c r="AE203" s="102">
        <f t="shared" si="67"/>
        <v>1.1588572984028156E-2</v>
      </c>
      <c r="AF203" s="14">
        <f t="shared" si="65"/>
        <v>5.7815845824411134E-2</v>
      </c>
      <c r="AG203" s="14">
        <f t="shared" si="78"/>
        <v>2.9732975074002743E-3</v>
      </c>
    </row>
    <row r="204" spans="1:33" x14ac:dyDescent="0.2">
      <c r="A204" s="16">
        <v>1969</v>
      </c>
      <c r="B204" s="16">
        <v>82500</v>
      </c>
      <c r="C204" s="16">
        <v>0.04</v>
      </c>
      <c r="D204" s="16">
        <v>2.5000000000000001E-2</v>
      </c>
      <c r="E204" s="16">
        <v>13310</v>
      </c>
      <c r="F204" s="16">
        <v>9670</v>
      </c>
      <c r="G204" s="16">
        <v>13310</v>
      </c>
      <c r="H204" s="16">
        <v>9130</v>
      </c>
      <c r="I204" s="118">
        <f>Inputs_refs!$B$1-'cpi_2.5'!A204</f>
        <v>52.5</v>
      </c>
      <c r="J204" s="9">
        <f t="shared" si="68"/>
        <v>-0.27347858752817428</v>
      </c>
      <c r="K204" s="10">
        <f t="shared" si="69"/>
        <v>0.72652141247182567</v>
      </c>
      <c r="L204" s="11">
        <f t="shared" si="70"/>
        <v>-3640</v>
      </c>
      <c r="N204" s="9">
        <f t="shared" si="71"/>
        <v>0.31404958677685951</v>
      </c>
      <c r="O204" s="12">
        <f t="shared" si="72"/>
        <v>0.68595041322314054</v>
      </c>
      <c r="P204" s="11">
        <f t="shared" si="73"/>
        <v>-4180</v>
      </c>
      <c r="R204" s="35">
        <f t="shared" si="74"/>
        <v>-78200</v>
      </c>
      <c r="S204" s="38">
        <f t="shared" si="75"/>
        <v>-0.2937640871525169</v>
      </c>
      <c r="V204" s="10"/>
      <c r="W204" s="11">
        <f t="shared" si="76"/>
        <v>8812.0366574275613</v>
      </c>
      <c r="X204" s="11">
        <f t="shared" si="77"/>
        <v>-3.482621495864608E-2</v>
      </c>
      <c r="Z204" s="35">
        <f t="shared" si="62"/>
        <v>-81505.478115218575</v>
      </c>
      <c r="AA204" s="44">
        <f t="shared" si="66"/>
        <v>-0.30618136031261672</v>
      </c>
      <c r="AB204" s="43">
        <f t="shared" si="63"/>
        <v>-4.0555287713862041E-2</v>
      </c>
      <c r="AC204" s="9"/>
      <c r="AD204" s="17">
        <f t="shared" si="64"/>
        <v>-4.0555287713862041E-2</v>
      </c>
      <c r="AE204" s="102">
        <f t="shared" si="67"/>
        <v>1.2417273160099829E-2</v>
      </c>
      <c r="AF204" s="14">
        <f t="shared" si="65"/>
        <v>5.5842812823164424E-2</v>
      </c>
      <c r="AG204" s="14">
        <f t="shared" si="78"/>
        <v>2.8690072528373411E-3</v>
      </c>
    </row>
    <row r="205" spans="1:33" x14ac:dyDescent="0.2">
      <c r="A205" s="16">
        <v>1969</v>
      </c>
      <c r="B205" s="16">
        <v>87500</v>
      </c>
      <c r="C205" s="16">
        <v>0.04</v>
      </c>
      <c r="D205" s="16">
        <v>2.5000000000000001E-2</v>
      </c>
      <c r="E205" s="16">
        <v>13650</v>
      </c>
      <c r="F205" s="16">
        <v>10010</v>
      </c>
      <c r="G205" s="16">
        <v>13650</v>
      </c>
      <c r="H205" s="16">
        <v>9470</v>
      </c>
      <c r="I205" s="118">
        <f>Inputs_refs!$B$1-'cpi_2.5'!A205</f>
        <v>52.5</v>
      </c>
      <c r="J205" s="9">
        <f t="shared" si="68"/>
        <v>-0.26666666666666666</v>
      </c>
      <c r="K205" s="10">
        <f t="shared" si="69"/>
        <v>0.73333333333333328</v>
      </c>
      <c r="L205" s="11">
        <f t="shared" si="70"/>
        <v>-3640</v>
      </c>
      <c r="N205" s="9">
        <f t="shared" si="71"/>
        <v>0.30622710622710625</v>
      </c>
      <c r="O205" s="12">
        <f t="shared" si="72"/>
        <v>0.69377289377289375</v>
      </c>
      <c r="P205" s="11">
        <f t="shared" si="73"/>
        <v>-4180</v>
      </c>
      <c r="R205" s="35">
        <f t="shared" si="74"/>
        <v>-78200</v>
      </c>
      <c r="S205" s="38">
        <f t="shared" si="75"/>
        <v>-0.28644688644688643</v>
      </c>
      <c r="V205" s="10"/>
      <c r="W205" s="11">
        <f t="shared" si="76"/>
        <v>9121.8704178748594</v>
      </c>
      <c r="X205" s="11">
        <f t="shared" si="77"/>
        <v>-3.6761307510574506E-2</v>
      </c>
      <c r="Z205" s="35">
        <f t="shared" si="62"/>
        <v>-81811.565246467188</v>
      </c>
      <c r="AA205" s="44">
        <f t="shared" si="66"/>
        <v>-0.29967606317387246</v>
      </c>
      <c r="AB205" s="43">
        <f t="shared" si="63"/>
        <v>-4.4144922977416609E-2</v>
      </c>
      <c r="AC205" s="9"/>
      <c r="AD205" s="17">
        <f t="shared" si="64"/>
        <v>-4.4144922977416609E-2</v>
      </c>
      <c r="AE205" s="102">
        <f t="shared" si="67"/>
        <v>1.3229176726986036E-2</v>
      </c>
      <c r="AF205" s="14">
        <f t="shared" si="65"/>
        <v>5.3946053946053944E-2</v>
      </c>
      <c r="AG205" s="14">
        <f t="shared" si="78"/>
        <v>2.7689436906052078E-3</v>
      </c>
    </row>
    <row r="206" spans="1:33" x14ac:dyDescent="0.2">
      <c r="A206" s="16">
        <v>1969</v>
      </c>
      <c r="B206" s="16">
        <v>92500</v>
      </c>
      <c r="C206" s="16">
        <v>0.04</v>
      </c>
      <c r="D206" s="16">
        <v>2.5000000000000001E-2</v>
      </c>
      <c r="E206" s="16">
        <v>13990</v>
      </c>
      <c r="F206" s="16">
        <v>10350</v>
      </c>
      <c r="G206" s="16">
        <v>13990</v>
      </c>
      <c r="H206" s="16">
        <v>9810</v>
      </c>
      <c r="I206" s="118">
        <f>Inputs_refs!$B$1-'cpi_2.5'!A206</f>
        <v>52.5</v>
      </c>
      <c r="J206" s="9">
        <f t="shared" si="68"/>
        <v>-0.26018584703359543</v>
      </c>
      <c r="K206" s="10">
        <f t="shared" si="69"/>
        <v>0.73981415296640463</v>
      </c>
      <c r="L206" s="11">
        <f t="shared" si="70"/>
        <v>-3640</v>
      </c>
      <c r="N206" s="9">
        <f t="shared" si="71"/>
        <v>0.29878484631879915</v>
      </c>
      <c r="O206" s="12">
        <f t="shared" si="72"/>
        <v>0.70121515368120091</v>
      </c>
      <c r="P206" s="11">
        <f t="shared" si="73"/>
        <v>-4180</v>
      </c>
      <c r="R206" s="35">
        <f t="shared" si="74"/>
        <v>-78200</v>
      </c>
      <c r="S206" s="38">
        <f t="shared" si="75"/>
        <v>-0.27948534667619729</v>
      </c>
      <c r="V206" s="10"/>
      <c r="W206" s="11">
        <f t="shared" si="76"/>
        <v>9431.7041783221575</v>
      </c>
      <c r="X206" s="11">
        <f t="shared" si="77"/>
        <v>-3.8562265206711771E-2</v>
      </c>
      <c r="Z206" s="35">
        <f t="shared" si="62"/>
        <v>-82117.652377715858</v>
      </c>
      <c r="AA206" s="44">
        <f t="shared" si="66"/>
        <v>-0.29348696346574643</v>
      </c>
      <c r="AB206" s="43">
        <f t="shared" si="63"/>
        <v>-4.770779807118531E-2</v>
      </c>
      <c r="AC206" s="9"/>
      <c r="AD206" s="17">
        <f t="shared" si="64"/>
        <v>-4.770779807118531E-2</v>
      </c>
      <c r="AE206" s="102">
        <f t="shared" si="67"/>
        <v>1.4001616789549143E-2</v>
      </c>
      <c r="AF206" s="14">
        <f t="shared" si="65"/>
        <v>5.2173913043478258E-2</v>
      </c>
      <c r="AG206" s="14">
        <f t="shared" si="78"/>
        <v>2.6756264205780589E-3</v>
      </c>
    </row>
    <row r="207" spans="1:33" x14ac:dyDescent="0.2">
      <c r="A207" s="16">
        <v>1969</v>
      </c>
      <c r="B207" s="16">
        <v>97500</v>
      </c>
      <c r="C207" s="16">
        <v>0.04</v>
      </c>
      <c r="D207" s="16">
        <v>2.5000000000000001E-2</v>
      </c>
      <c r="E207" s="16">
        <v>14320</v>
      </c>
      <c r="F207" s="16">
        <v>10680</v>
      </c>
      <c r="G207" s="16">
        <v>14320</v>
      </c>
      <c r="H207" s="16">
        <v>10140</v>
      </c>
      <c r="I207" s="118">
        <f>Inputs_refs!$B$1-'cpi_2.5'!A207</f>
        <v>52.5</v>
      </c>
      <c r="J207" s="9">
        <f t="shared" si="68"/>
        <v>-0.25418994413407819</v>
      </c>
      <c r="K207" s="10">
        <f t="shared" si="69"/>
        <v>0.74581005586592175</v>
      </c>
      <c r="L207" s="11">
        <f t="shared" si="70"/>
        <v>-3640</v>
      </c>
      <c r="N207" s="9">
        <f t="shared" si="71"/>
        <v>0.29189944134078211</v>
      </c>
      <c r="O207" s="12">
        <f t="shared" si="72"/>
        <v>0.70810055865921784</v>
      </c>
      <c r="P207" s="11">
        <f t="shared" si="73"/>
        <v>-4180</v>
      </c>
      <c r="R207" s="35">
        <f t="shared" si="74"/>
        <v>-78200</v>
      </c>
      <c r="S207" s="38">
        <f t="shared" si="75"/>
        <v>-0.27304469273743015</v>
      </c>
      <c r="V207" s="10"/>
      <c r="W207" s="11">
        <f t="shared" si="76"/>
        <v>9732.4251811092399</v>
      </c>
      <c r="X207" s="11">
        <f t="shared" si="77"/>
        <v>-4.0194755314670622E-2</v>
      </c>
      <c r="Z207" s="35">
        <f t="shared" si="62"/>
        <v>-82414.736946280696</v>
      </c>
      <c r="AA207" s="44">
        <f t="shared" si="66"/>
        <v>-0.2877609530247231</v>
      </c>
      <c r="AB207" s="43">
        <f t="shared" si="63"/>
        <v>-5.1140573912502235E-2</v>
      </c>
      <c r="AC207" s="9"/>
      <c r="AD207" s="17">
        <f t="shared" si="64"/>
        <v>-5.1140573912502235E-2</v>
      </c>
      <c r="AE207" s="102">
        <f t="shared" si="67"/>
        <v>1.4716260287292948E-2</v>
      </c>
      <c r="AF207" s="14">
        <f t="shared" si="65"/>
        <v>5.0561797752808987E-2</v>
      </c>
      <c r="AG207" s="14">
        <f t="shared" si="78"/>
        <v>2.5908796313013349E-3</v>
      </c>
    </row>
    <row r="208" spans="1:33" x14ac:dyDescent="0.2">
      <c r="A208" s="16">
        <v>1969</v>
      </c>
      <c r="B208" s="16">
        <v>102500</v>
      </c>
      <c r="C208" s="16">
        <v>0.04</v>
      </c>
      <c r="D208" s="16">
        <v>2.5000000000000001E-2</v>
      </c>
      <c r="E208" s="16">
        <v>14660</v>
      </c>
      <c r="F208" s="16">
        <v>11020</v>
      </c>
      <c r="G208" s="16">
        <v>14660</v>
      </c>
      <c r="H208" s="16">
        <v>10480</v>
      </c>
      <c r="I208" s="118">
        <f>Inputs_refs!$B$1-'cpi_2.5'!A208</f>
        <v>52.5</v>
      </c>
      <c r="J208" s="9">
        <f t="shared" si="68"/>
        <v>-0.24829467939972716</v>
      </c>
      <c r="K208" s="10">
        <f t="shared" si="69"/>
        <v>0.75170532060027284</v>
      </c>
      <c r="L208" s="11">
        <f t="shared" si="70"/>
        <v>-3640</v>
      </c>
      <c r="N208" s="9">
        <f t="shared" si="71"/>
        <v>0.28512960436562074</v>
      </c>
      <c r="O208" s="12">
        <f t="shared" si="72"/>
        <v>0.71487039563437926</v>
      </c>
      <c r="P208" s="11">
        <f t="shared" si="73"/>
        <v>-4180</v>
      </c>
      <c r="R208" s="35">
        <f t="shared" si="74"/>
        <v>-78200</v>
      </c>
      <c r="S208" s="38">
        <f t="shared" si="75"/>
        <v>-0.26671214188267395</v>
      </c>
      <c r="V208" s="10"/>
      <c r="W208" s="11">
        <f t="shared" si="76"/>
        <v>10042.258941556538</v>
      </c>
      <c r="X208" s="11">
        <f t="shared" si="77"/>
        <v>-4.1769184965979193E-2</v>
      </c>
      <c r="Z208" s="35">
        <f t="shared" si="62"/>
        <v>-82720.824077529309</v>
      </c>
      <c r="AA208" s="44">
        <f t="shared" si="66"/>
        <v>-0.28213105074191441</v>
      </c>
      <c r="AB208" s="43">
        <f t="shared" si="63"/>
        <v>-5.465158414394191E-2</v>
      </c>
      <c r="AC208" s="9"/>
      <c r="AD208" s="17">
        <f t="shared" si="64"/>
        <v>-5.465158414394191E-2</v>
      </c>
      <c r="AE208" s="102">
        <f t="shared" si="67"/>
        <v>1.5418908859240466E-2</v>
      </c>
      <c r="AF208" s="14">
        <f t="shared" si="65"/>
        <v>4.9001814882032667E-2</v>
      </c>
      <c r="AG208" s="14">
        <f t="shared" si="78"/>
        <v>2.5090034177838172E-3</v>
      </c>
    </row>
    <row r="209" spans="1:33" x14ac:dyDescent="0.2">
      <c r="A209" s="16">
        <v>1969</v>
      </c>
      <c r="B209" s="16">
        <v>107500</v>
      </c>
      <c r="C209" s="16">
        <v>0.04</v>
      </c>
      <c r="D209" s="16">
        <v>2.5000000000000001E-2</v>
      </c>
      <c r="E209" s="16">
        <v>15000</v>
      </c>
      <c r="F209" s="16">
        <v>11350</v>
      </c>
      <c r="G209" s="16">
        <v>15000</v>
      </c>
      <c r="H209" s="16">
        <v>10810</v>
      </c>
      <c r="I209" s="118">
        <f>Inputs_refs!$B$1-'cpi_2.5'!A209</f>
        <v>52.5</v>
      </c>
      <c r="J209" s="9">
        <f t="shared" si="68"/>
        <v>-0.24333333333333335</v>
      </c>
      <c r="K209" s="10">
        <f t="shared" si="69"/>
        <v>0.75666666666666671</v>
      </c>
      <c r="L209" s="11">
        <f t="shared" si="70"/>
        <v>-3650</v>
      </c>
      <c r="N209" s="9">
        <f t="shared" si="71"/>
        <v>0.27933333333333332</v>
      </c>
      <c r="O209" s="12">
        <f t="shared" si="72"/>
        <v>0.72066666666666668</v>
      </c>
      <c r="P209" s="11">
        <f t="shared" si="73"/>
        <v>-4190</v>
      </c>
      <c r="R209" s="35">
        <f t="shared" si="74"/>
        <v>-78400</v>
      </c>
      <c r="S209" s="38">
        <f t="shared" si="75"/>
        <v>-0.26133333333333331</v>
      </c>
      <c r="V209" s="10"/>
      <c r="W209" s="11">
        <f t="shared" si="76"/>
        <v>10342.97994434362</v>
      </c>
      <c r="X209" s="11">
        <f t="shared" si="77"/>
        <v>-4.3202595342865822E-2</v>
      </c>
      <c r="Z209" s="35">
        <f t="shared" si="62"/>
        <v>-83217.908646094205</v>
      </c>
      <c r="AA209" s="44">
        <f t="shared" si="66"/>
        <v>-0.27739302882031402</v>
      </c>
      <c r="AB209" s="43">
        <f t="shared" si="63"/>
        <v>-5.7895094030584383E-2</v>
      </c>
      <c r="AC209" s="9"/>
      <c r="AD209" s="17">
        <f t="shared" si="64"/>
        <v>-5.7895094030584383E-2</v>
      </c>
      <c r="AE209" s="102">
        <f t="shared" si="67"/>
        <v>1.6059695486980718E-2</v>
      </c>
      <c r="AF209" s="14">
        <f t="shared" si="65"/>
        <v>4.7577092511013219E-2</v>
      </c>
      <c r="AG209" s="14">
        <f t="shared" si="78"/>
        <v>2.4343377961363322E-3</v>
      </c>
    </row>
    <row r="210" spans="1:33" x14ac:dyDescent="0.2">
      <c r="A210" s="16">
        <v>1969</v>
      </c>
      <c r="B210" s="16">
        <v>112500</v>
      </c>
      <c r="C210" s="16">
        <v>0.04</v>
      </c>
      <c r="D210" s="16">
        <v>2.5000000000000001E-2</v>
      </c>
      <c r="E210" s="16">
        <v>15330</v>
      </c>
      <c r="F210" s="16">
        <v>11690</v>
      </c>
      <c r="G210" s="16">
        <v>15330</v>
      </c>
      <c r="H210" s="16">
        <v>11150</v>
      </c>
      <c r="I210" s="118">
        <f>Inputs_refs!$B$1-'cpi_2.5'!A210</f>
        <v>52.5</v>
      </c>
      <c r="J210" s="9">
        <f t="shared" si="68"/>
        <v>-0.23744292237442921</v>
      </c>
      <c r="K210" s="10">
        <f t="shared" si="69"/>
        <v>0.76255707762557079</v>
      </c>
      <c r="L210" s="11">
        <f t="shared" si="70"/>
        <v>-3640</v>
      </c>
      <c r="N210" s="9">
        <f t="shared" si="71"/>
        <v>0.27266797129810827</v>
      </c>
      <c r="O210" s="12">
        <f t="shared" si="72"/>
        <v>0.72733202870189173</v>
      </c>
      <c r="P210" s="11">
        <f t="shared" si="73"/>
        <v>-4180</v>
      </c>
      <c r="R210" s="35">
        <f t="shared" si="74"/>
        <v>-78200</v>
      </c>
      <c r="S210" s="38">
        <f t="shared" si="75"/>
        <v>-0.25505544683626874</v>
      </c>
      <c r="V210" s="10"/>
      <c r="W210" s="11">
        <f t="shared" si="76"/>
        <v>10652.813704790919</v>
      </c>
      <c r="X210" s="11">
        <f t="shared" si="77"/>
        <v>-4.459069912189071E-2</v>
      </c>
      <c r="Z210" s="35">
        <f t="shared" si="62"/>
        <v>-83323.995777342818</v>
      </c>
      <c r="AA210" s="44">
        <f t="shared" si="66"/>
        <v>-0.27176776183086371</v>
      </c>
      <c r="AB210" s="43">
        <f t="shared" si="63"/>
        <v>-6.1494839866238361E-2</v>
      </c>
      <c r="AC210" s="9"/>
      <c r="AD210" s="17">
        <f t="shared" si="64"/>
        <v>-6.1494839866238361E-2</v>
      </c>
      <c r="AE210" s="102">
        <f t="shared" si="67"/>
        <v>1.6712314994594968E-2</v>
      </c>
      <c r="AF210" s="14">
        <f t="shared" si="65"/>
        <v>4.6193327630453376E-2</v>
      </c>
      <c r="AG210" s="14">
        <f t="shared" si="78"/>
        <v>2.3619201455884475E-3</v>
      </c>
    </row>
    <row r="211" spans="1:33" x14ac:dyDescent="0.2">
      <c r="A211" s="16">
        <v>1969</v>
      </c>
      <c r="B211" s="16">
        <v>117500</v>
      </c>
      <c r="C211" s="16">
        <v>0.04</v>
      </c>
      <c r="D211" s="16">
        <v>2.5000000000000001E-2</v>
      </c>
      <c r="E211" s="16">
        <v>15670</v>
      </c>
      <c r="F211" s="16">
        <v>12030</v>
      </c>
      <c r="G211" s="16">
        <v>15670</v>
      </c>
      <c r="H211" s="16">
        <v>11490</v>
      </c>
      <c r="I211" s="118">
        <f>Inputs_refs!$B$1-'cpi_2.5'!A211</f>
        <v>52.5</v>
      </c>
      <c r="J211" s="9">
        <f t="shared" si="68"/>
        <v>-0.23229100191448629</v>
      </c>
      <c r="K211" s="10">
        <f t="shared" si="69"/>
        <v>0.76770899808551374</v>
      </c>
      <c r="L211" s="11">
        <f t="shared" si="70"/>
        <v>-3640</v>
      </c>
      <c r="N211" s="9">
        <f t="shared" si="71"/>
        <v>0.2667517549457562</v>
      </c>
      <c r="O211" s="12">
        <f t="shared" si="72"/>
        <v>0.7332482450542438</v>
      </c>
      <c r="P211" s="11">
        <f t="shared" si="73"/>
        <v>-4180</v>
      </c>
      <c r="R211" s="35">
        <f t="shared" si="74"/>
        <v>-78200</v>
      </c>
      <c r="S211" s="38">
        <f t="shared" si="75"/>
        <v>-0.24952137843012126</v>
      </c>
      <c r="V211" s="10"/>
      <c r="W211" s="11">
        <f t="shared" si="76"/>
        <v>10962.647465238217</v>
      </c>
      <c r="X211" s="11">
        <f t="shared" si="77"/>
        <v>-4.5896652285620829E-2</v>
      </c>
      <c r="Z211" s="35">
        <f t="shared" si="62"/>
        <v>-83630.082908591459</v>
      </c>
      <c r="AA211" s="44">
        <f t="shared" si="66"/>
        <v>-0.26684774380533333</v>
      </c>
      <c r="AB211" s="43">
        <f t="shared" si="63"/>
        <v>-6.4929780286438268E-2</v>
      </c>
      <c r="AC211" s="9"/>
      <c r="AD211" s="17">
        <f t="shared" si="64"/>
        <v>-6.4929780286438268E-2</v>
      </c>
      <c r="AE211" s="102">
        <f t="shared" si="67"/>
        <v>1.7326365375212066E-2</v>
      </c>
      <c r="AF211" s="14">
        <f t="shared" si="65"/>
        <v>4.488778054862843E-2</v>
      </c>
      <c r="AG211" s="14">
        <f t="shared" si="78"/>
        <v>2.2936873761097987E-3</v>
      </c>
    </row>
    <row r="212" spans="1:33" x14ac:dyDescent="0.2">
      <c r="A212" s="16">
        <v>1969</v>
      </c>
      <c r="B212" s="16">
        <v>122500</v>
      </c>
      <c r="C212" s="16">
        <v>0.04</v>
      </c>
      <c r="D212" s="16">
        <v>2.5000000000000001E-2</v>
      </c>
      <c r="E212" s="16">
        <v>16010</v>
      </c>
      <c r="F212" s="16">
        <v>12360</v>
      </c>
      <c r="G212" s="16">
        <v>16010</v>
      </c>
      <c r="H212" s="16">
        <v>11820</v>
      </c>
      <c r="I212" s="118">
        <f>Inputs_refs!$B$1-'cpi_2.5'!A212</f>
        <v>52.5</v>
      </c>
      <c r="J212" s="9">
        <f t="shared" si="68"/>
        <v>-0.22798251093066832</v>
      </c>
      <c r="K212" s="10">
        <f t="shared" si="69"/>
        <v>0.77201748906933165</v>
      </c>
      <c r="L212" s="11">
        <f t="shared" si="70"/>
        <v>-3650</v>
      </c>
      <c r="N212" s="9">
        <f t="shared" si="71"/>
        <v>0.26171143035602751</v>
      </c>
      <c r="O212" s="12">
        <f t="shared" si="72"/>
        <v>0.73828856964397249</v>
      </c>
      <c r="P212" s="11">
        <f t="shared" si="73"/>
        <v>-4190</v>
      </c>
      <c r="R212" s="35">
        <f t="shared" si="74"/>
        <v>-78400</v>
      </c>
      <c r="S212" s="38">
        <f t="shared" si="75"/>
        <v>-0.2448469706433479</v>
      </c>
      <c r="V212" s="10"/>
      <c r="W212" s="11">
        <f t="shared" si="76"/>
        <v>11263.368468025301</v>
      </c>
      <c r="X212" s="11">
        <f t="shared" si="77"/>
        <v>-4.7092346190752886E-2</v>
      </c>
      <c r="Z212" s="35">
        <f t="shared" si="62"/>
        <v>-84127.167477156298</v>
      </c>
      <c r="AA212" s="44">
        <f t="shared" si="66"/>
        <v>-0.26273319012228702</v>
      </c>
      <c r="AB212" s="43">
        <f t="shared" si="63"/>
        <v>-6.8077502772352819E-2</v>
      </c>
      <c r="AC212" s="9"/>
      <c r="AD212" s="17">
        <f t="shared" si="64"/>
        <v>-6.8077502772352819E-2</v>
      </c>
      <c r="AE212" s="102">
        <f t="shared" si="67"/>
        <v>1.7886219478939119E-2</v>
      </c>
      <c r="AF212" s="14">
        <f t="shared" si="65"/>
        <v>4.3689320388349516E-2</v>
      </c>
      <c r="AG212" s="14">
        <f t="shared" si="78"/>
        <v>2.2311293251995323E-3</v>
      </c>
    </row>
    <row r="213" spans="1:33" x14ac:dyDescent="0.2">
      <c r="A213" s="16">
        <v>1969</v>
      </c>
      <c r="B213" s="16">
        <v>127500</v>
      </c>
      <c r="C213" s="16">
        <v>0.04</v>
      </c>
      <c r="D213" s="16">
        <v>2.5000000000000001E-2</v>
      </c>
      <c r="E213" s="16">
        <v>16340</v>
      </c>
      <c r="F213" s="16">
        <v>12700</v>
      </c>
      <c r="G213" s="16">
        <v>16340</v>
      </c>
      <c r="H213" s="16">
        <v>12160</v>
      </c>
      <c r="I213" s="118">
        <f>Inputs_refs!$B$1-'cpi_2.5'!A213</f>
        <v>52.5</v>
      </c>
      <c r="J213" s="9">
        <f t="shared" si="68"/>
        <v>-0.22276621787025705</v>
      </c>
      <c r="K213" s="10">
        <f t="shared" si="69"/>
        <v>0.77723378212974292</v>
      </c>
      <c r="L213" s="11">
        <f t="shared" si="70"/>
        <v>-3640</v>
      </c>
      <c r="N213" s="9">
        <f t="shared" si="71"/>
        <v>0.2558139534883721</v>
      </c>
      <c r="O213" s="12">
        <f t="shared" si="72"/>
        <v>0.7441860465116279</v>
      </c>
      <c r="P213" s="11">
        <f t="shared" si="73"/>
        <v>-4180</v>
      </c>
      <c r="R213" s="35">
        <f t="shared" si="74"/>
        <v>-78200</v>
      </c>
      <c r="S213" s="38">
        <f t="shared" si="75"/>
        <v>-0.23929008567931456</v>
      </c>
      <c r="V213" s="10"/>
      <c r="W213" s="11">
        <f t="shared" si="76"/>
        <v>11573.202228472599</v>
      </c>
      <c r="X213" s="11">
        <f t="shared" si="77"/>
        <v>-4.825639568481916E-2</v>
      </c>
      <c r="Z213" s="35">
        <f t="shared" si="62"/>
        <v>-84233.254608404968</v>
      </c>
      <c r="AA213" s="44">
        <f t="shared" si="66"/>
        <v>-0.2577516970881425</v>
      </c>
      <c r="AB213" s="43">
        <f t="shared" si="63"/>
        <v>-7.1625566843560584E-2</v>
      </c>
      <c r="AC213" s="9"/>
      <c r="AD213" s="17">
        <f t="shared" si="64"/>
        <v>-7.1625566843560584E-2</v>
      </c>
      <c r="AE213" s="102">
        <f t="shared" si="67"/>
        <v>1.8461611408827933E-2</v>
      </c>
      <c r="AF213" s="14">
        <f t="shared" si="65"/>
        <v>4.2519685039370078E-2</v>
      </c>
      <c r="AG213" s="14">
        <f t="shared" si="78"/>
        <v>2.1701476635311856E-3</v>
      </c>
    </row>
    <row r="214" spans="1:33" x14ac:dyDescent="0.2">
      <c r="A214" s="16">
        <v>1969</v>
      </c>
      <c r="B214" s="16">
        <v>132500</v>
      </c>
      <c r="C214" s="16">
        <v>0.04</v>
      </c>
      <c r="D214" s="16">
        <v>2.5000000000000001E-2</v>
      </c>
      <c r="E214" s="16">
        <v>16680</v>
      </c>
      <c r="F214" s="16">
        <v>13040</v>
      </c>
      <c r="G214" s="16">
        <v>16680</v>
      </c>
      <c r="H214" s="16">
        <v>12500</v>
      </c>
      <c r="I214" s="118">
        <f>Inputs_refs!$B$1-'cpi_2.5'!A214</f>
        <v>52.5</v>
      </c>
      <c r="J214" s="9">
        <f t="shared" si="68"/>
        <v>-0.21822541966426859</v>
      </c>
      <c r="K214" s="10">
        <f t="shared" si="69"/>
        <v>0.78177458033573144</v>
      </c>
      <c r="L214" s="11">
        <f t="shared" si="70"/>
        <v>-3640</v>
      </c>
      <c r="N214" s="9">
        <f t="shared" si="71"/>
        <v>0.25059952038369304</v>
      </c>
      <c r="O214" s="12">
        <f t="shared" si="72"/>
        <v>0.74940047961630696</v>
      </c>
      <c r="P214" s="11">
        <f t="shared" si="73"/>
        <v>-4180</v>
      </c>
      <c r="R214" s="35">
        <f t="shared" si="74"/>
        <v>-78200</v>
      </c>
      <c r="S214" s="38">
        <f t="shared" si="75"/>
        <v>-0.23441247002398083</v>
      </c>
      <c r="V214" s="10"/>
      <c r="W214" s="11">
        <f t="shared" si="76"/>
        <v>11883.035988919895</v>
      </c>
      <c r="X214" s="11">
        <f t="shared" si="77"/>
        <v>-4.9357120886408375E-2</v>
      </c>
      <c r="Z214" s="35">
        <f t="shared" si="62"/>
        <v>-84539.34173965361</v>
      </c>
      <c r="AA214" s="44">
        <f t="shared" si="66"/>
        <v>-0.25341529298457316</v>
      </c>
      <c r="AB214" s="43">
        <f t="shared" si="63"/>
        <v>-7.4986883138695046E-2</v>
      </c>
      <c r="AC214" s="9"/>
      <c r="AD214" s="17">
        <f t="shared" si="64"/>
        <v>-7.4986883138695046E-2</v>
      </c>
      <c r="AE214" s="102">
        <f t="shared" si="67"/>
        <v>1.900282296059233E-2</v>
      </c>
      <c r="AF214" s="14">
        <f t="shared" si="65"/>
        <v>4.1411042944785273E-2</v>
      </c>
      <c r="AG214" s="14">
        <f t="shared" si="78"/>
        <v>2.1124113216721696E-3</v>
      </c>
    </row>
    <row r="215" spans="1:33" x14ac:dyDescent="0.2">
      <c r="A215" s="16">
        <v>1969</v>
      </c>
      <c r="B215" s="16">
        <v>137500</v>
      </c>
      <c r="C215" s="16">
        <v>0.04</v>
      </c>
      <c r="D215" s="16">
        <v>2.5000000000000001E-2</v>
      </c>
      <c r="E215" s="16">
        <v>17020</v>
      </c>
      <c r="F215" s="16">
        <v>13370</v>
      </c>
      <c r="G215" s="16">
        <v>17020</v>
      </c>
      <c r="H215" s="16">
        <v>12830</v>
      </c>
      <c r="I215" s="118">
        <f>Inputs_refs!$B$1-'cpi_2.5'!A215</f>
        <v>52.5</v>
      </c>
      <c r="J215" s="9">
        <f t="shared" si="68"/>
        <v>-0.21445358401880141</v>
      </c>
      <c r="K215" s="10">
        <f t="shared" si="69"/>
        <v>0.78554641598119856</v>
      </c>
      <c r="L215" s="11">
        <f t="shared" si="70"/>
        <v>-3650</v>
      </c>
      <c r="N215" s="9">
        <f t="shared" si="71"/>
        <v>0.24618096357226793</v>
      </c>
      <c r="O215" s="12">
        <f t="shared" si="72"/>
        <v>0.75381903642773207</v>
      </c>
      <c r="P215" s="11">
        <f t="shared" si="73"/>
        <v>-4190</v>
      </c>
      <c r="R215" s="35">
        <f t="shared" si="74"/>
        <v>-78400</v>
      </c>
      <c r="S215" s="38">
        <f t="shared" si="75"/>
        <v>-0.23031727379553465</v>
      </c>
      <c r="V215" s="10"/>
      <c r="W215" s="11">
        <f t="shared" si="76"/>
        <v>12183.75699170698</v>
      </c>
      <c r="X215" s="11">
        <f t="shared" si="77"/>
        <v>-5.0369681082854285E-2</v>
      </c>
      <c r="Z215" s="35">
        <f t="shared" si="62"/>
        <v>-85036.426308218448</v>
      </c>
      <c r="AA215" s="44">
        <f t="shared" si="66"/>
        <v>-0.24981323827326218</v>
      </c>
      <c r="AB215" s="43">
        <f t="shared" si="63"/>
        <v>-7.8042159064450972E-2</v>
      </c>
      <c r="AC215" s="9"/>
      <c r="AD215" s="17">
        <f t="shared" si="64"/>
        <v>-7.8042159064450972E-2</v>
      </c>
      <c r="AE215" s="102">
        <f t="shared" si="67"/>
        <v>1.9495964477727529E-2</v>
      </c>
      <c r="AF215" s="14">
        <f t="shared" si="65"/>
        <v>4.0388930441286462E-2</v>
      </c>
      <c r="AG215" s="14">
        <f t="shared" si="78"/>
        <v>2.0592374796097879E-3</v>
      </c>
    </row>
    <row r="216" spans="1:33" x14ac:dyDescent="0.2">
      <c r="A216" s="16">
        <v>1969</v>
      </c>
      <c r="B216" s="16">
        <v>142500</v>
      </c>
      <c r="C216" s="16">
        <v>0.04</v>
      </c>
      <c r="D216" s="16">
        <v>2.5000000000000001E-2</v>
      </c>
      <c r="E216" s="16">
        <v>17350</v>
      </c>
      <c r="F216" s="16">
        <v>13710</v>
      </c>
      <c r="G216" s="16">
        <v>17350</v>
      </c>
      <c r="H216" s="16">
        <v>13170</v>
      </c>
      <c r="I216" s="118">
        <f>Inputs_refs!$B$1-'cpi_2.5'!A216</f>
        <v>52.5</v>
      </c>
      <c r="J216" s="9">
        <f t="shared" si="68"/>
        <v>-0.20979827089337175</v>
      </c>
      <c r="K216" s="10">
        <f t="shared" si="69"/>
        <v>0.79020172910662823</v>
      </c>
      <c r="L216" s="11">
        <f t="shared" si="70"/>
        <v>-3640</v>
      </c>
      <c r="N216" s="9">
        <f t="shared" si="71"/>
        <v>0.24092219020172911</v>
      </c>
      <c r="O216" s="12">
        <f t="shared" si="72"/>
        <v>0.75907780979827089</v>
      </c>
      <c r="P216" s="11">
        <f t="shared" si="73"/>
        <v>-4180</v>
      </c>
      <c r="R216" s="35">
        <f t="shared" si="74"/>
        <v>-78200</v>
      </c>
      <c r="S216" s="38">
        <f t="shared" si="75"/>
        <v>-0.22536023054755044</v>
      </c>
      <c r="V216" s="10"/>
      <c r="W216" s="11">
        <f t="shared" si="76"/>
        <v>12493.590752154278</v>
      </c>
      <c r="X216" s="11">
        <f t="shared" si="77"/>
        <v>-5.1359851772644065E-2</v>
      </c>
      <c r="Z216" s="35">
        <f t="shared" si="62"/>
        <v>-85142.51343946706</v>
      </c>
      <c r="AA216" s="44">
        <f t="shared" si="66"/>
        <v>-0.24536747388895405</v>
      </c>
      <c r="AB216" s="43">
        <f t="shared" si="63"/>
        <v>-8.153991653538524E-2</v>
      </c>
      <c r="AC216" s="9"/>
      <c r="AD216" s="17">
        <f t="shared" si="64"/>
        <v>-8.153991653538524E-2</v>
      </c>
      <c r="AE216" s="102">
        <f t="shared" si="67"/>
        <v>2.0007243341403608E-2</v>
      </c>
      <c r="AF216" s="14">
        <f t="shared" si="65"/>
        <v>3.9387308533916851E-2</v>
      </c>
      <c r="AG216" s="14">
        <f t="shared" si="78"/>
        <v>2.0071818019971044E-3</v>
      </c>
    </row>
    <row r="217" spans="1:33" x14ac:dyDescent="0.2">
      <c r="A217" s="16">
        <v>1969</v>
      </c>
      <c r="B217" s="16">
        <v>147500</v>
      </c>
      <c r="C217" s="16">
        <v>0.04</v>
      </c>
      <c r="D217" s="16">
        <v>2.5000000000000001E-2</v>
      </c>
      <c r="E217" s="16">
        <v>17690</v>
      </c>
      <c r="F217" s="16">
        <v>14050</v>
      </c>
      <c r="G217" s="16">
        <v>17690</v>
      </c>
      <c r="H217" s="16">
        <v>13510</v>
      </c>
      <c r="I217" s="118">
        <f>Inputs_refs!$B$1-'cpi_2.5'!A217</f>
        <v>52.5</v>
      </c>
      <c r="J217" s="9">
        <f t="shared" si="68"/>
        <v>-0.20576596947427925</v>
      </c>
      <c r="K217" s="10">
        <f t="shared" si="69"/>
        <v>0.79423403052572072</v>
      </c>
      <c r="L217" s="11">
        <f t="shared" si="70"/>
        <v>-3640</v>
      </c>
      <c r="N217" s="9">
        <f t="shared" si="71"/>
        <v>0.23629169022046353</v>
      </c>
      <c r="O217" s="12">
        <f t="shared" si="72"/>
        <v>0.76370830977953641</v>
      </c>
      <c r="P217" s="11">
        <f t="shared" si="73"/>
        <v>-4180</v>
      </c>
      <c r="R217" s="35">
        <f t="shared" si="74"/>
        <v>-78200</v>
      </c>
      <c r="S217" s="38">
        <f t="shared" si="75"/>
        <v>-0.22102882984737141</v>
      </c>
      <c r="V217" s="10"/>
      <c r="W217" s="11">
        <f t="shared" si="76"/>
        <v>12803.424512601576</v>
      </c>
      <c r="X217" s="11">
        <f t="shared" si="77"/>
        <v>-5.2300184115353386E-2</v>
      </c>
      <c r="Z217" s="35">
        <f t="shared" si="62"/>
        <v>-85448.600570715673</v>
      </c>
      <c r="AA217" s="44">
        <f t="shared" si="66"/>
        <v>-0.24151667770128793</v>
      </c>
      <c r="AB217" s="43">
        <f t="shared" si="63"/>
        <v>-8.4829950663930023E-2</v>
      </c>
      <c r="AC217" s="9"/>
      <c r="AD217" s="17">
        <f t="shared" si="64"/>
        <v>-8.4829950663930023E-2</v>
      </c>
      <c r="AE217" s="102">
        <f t="shared" si="67"/>
        <v>2.0487847853916524E-2</v>
      </c>
      <c r="AF217" s="14">
        <f t="shared" si="65"/>
        <v>3.8434163701067614E-2</v>
      </c>
      <c r="AG217" s="14">
        <f t="shared" si="78"/>
        <v>1.9576934039777782E-3</v>
      </c>
    </row>
    <row r="218" spans="1:33" x14ac:dyDescent="0.2">
      <c r="A218" s="16">
        <v>1969</v>
      </c>
      <c r="B218" s="16">
        <v>200000</v>
      </c>
      <c r="C218" s="16">
        <v>0.04</v>
      </c>
      <c r="D218" s="16">
        <v>2.5000000000000001E-2</v>
      </c>
      <c r="E218" s="16">
        <v>21220</v>
      </c>
      <c r="F218" s="16">
        <v>17580</v>
      </c>
      <c r="G218" s="16">
        <v>21220</v>
      </c>
      <c r="H218" s="16">
        <v>17040</v>
      </c>
      <c r="I218" s="118">
        <f>Inputs_refs!$B$1-'cpi_2.5'!A218</f>
        <v>52.5</v>
      </c>
      <c r="J218" s="9">
        <f t="shared" si="68"/>
        <v>-0.17153628652214892</v>
      </c>
      <c r="K218" s="10">
        <f t="shared" si="69"/>
        <v>0.82846371347785108</v>
      </c>
      <c r="L218" s="11">
        <f t="shared" si="70"/>
        <v>-3640</v>
      </c>
      <c r="N218" s="9">
        <f t="shared" si="71"/>
        <v>0.19698397737983034</v>
      </c>
      <c r="O218" s="12">
        <f t="shared" si="72"/>
        <v>0.80301602262016969</v>
      </c>
      <c r="P218" s="11">
        <f t="shared" si="73"/>
        <v>-4180</v>
      </c>
      <c r="R218" s="35">
        <f t="shared" si="74"/>
        <v>-78200</v>
      </c>
      <c r="S218" s="38">
        <f t="shared" si="75"/>
        <v>-0.18426013195098964</v>
      </c>
      <c r="V218" s="10"/>
      <c r="W218" s="11">
        <f t="shared" si="76"/>
        <v>16020.227966657345</v>
      </c>
      <c r="X218" s="11">
        <f t="shared" si="77"/>
        <v>-5.9845776604615909E-2</v>
      </c>
      <c r="Z218" s="35">
        <f t="shared" si="62"/>
        <v>-88626.505198091269</v>
      </c>
      <c r="AA218" s="44">
        <f t="shared" si="66"/>
        <v>-0.20882776908127065</v>
      </c>
      <c r="AB218" s="43">
        <f t="shared" si="63"/>
        <v>-0.1176454512652477</v>
      </c>
      <c r="AC218" s="9"/>
      <c r="AD218" s="17">
        <f t="shared" si="64"/>
        <v>-0.1176454512652477</v>
      </c>
      <c r="AE218" s="102">
        <f t="shared" si="67"/>
        <v>2.4567637130281011E-2</v>
      </c>
      <c r="AF218" s="14">
        <f t="shared" si="65"/>
        <v>3.0716723549488054E-2</v>
      </c>
      <c r="AG218" s="14">
        <f t="shared" si="78"/>
        <v>1.5587025022532064E-3</v>
      </c>
    </row>
    <row r="219" spans="1:33" x14ac:dyDescent="0.2">
      <c r="A219" s="16">
        <v>1964</v>
      </c>
      <c r="B219" s="16">
        <v>2500</v>
      </c>
      <c r="C219" s="16">
        <v>0.04</v>
      </c>
      <c r="D219" s="16">
        <v>2.5000000000000001E-2</v>
      </c>
      <c r="E219" s="16">
        <v>330</v>
      </c>
      <c r="F219" s="16">
        <v>290</v>
      </c>
      <c r="G219" s="16">
        <v>330</v>
      </c>
      <c r="H219" s="16">
        <v>260</v>
      </c>
      <c r="I219" s="118">
        <f>Inputs_refs!$B$1-'cpi_2.5'!A219</f>
        <v>57.5</v>
      </c>
      <c r="J219" s="9">
        <f t="shared" si="68"/>
        <v>-0.12121212121212122</v>
      </c>
      <c r="K219" s="10">
        <f t="shared" si="69"/>
        <v>0.87878787878787878</v>
      </c>
      <c r="L219" s="11">
        <f t="shared" si="70"/>
        <v>-40</v>
      </c>
      <c r="N219" s="9">
        <f t="shared" si="71"/>
        <v>0.21212121212121213</v>
      </c>
      <c r="O219" s="12">
        <f t="shared" si="72"/>
        <v>0.78787878787878785</v>
      </c>
      <c r="P219" s="11">
        <f t="shared" si="73"/>
        <v>-70</v>
      </c>
      <c r="R219" s="35">
        <f t="shared" si="74"/>
        <v>-1100</v>
      </c>
      <c r="S219" s="38">
        <f t="shared" si="75"/>
        <v>-0.16666666666666666</v>
      </c>
      <c r="V219" s="10"/>
      <c r="W219" s="11">
        <f t="shared" si="76"/>
        <v>264.26997214622469</v>
      </c>
      <c r="X219" s="11">
        <f t="shared" si="77"/>
        <v>1.6422969793171878E-2</v>
      </c>
      <c r="Z219" s="35">
        <f t="shared" si="62"/>
        <v>-1061.0743178297198</v>
      </c>
      <c r="AA219" s="44">
        <f t="shared" si="66"/>
        <v>-0.16076883603480602</v>
      </c>
      <c r="AB219" s="43">
        <f t="shared" si="63"/>
        <v>3.6685160988437902E-2</v>
      </c>
      <c r="AC219" s="9"/>
      <c r="AD219" s="17">
        <f t="shared" si="64"/>
        <v>3.6685160988437902E-2</v>
      </c>
      <c r="AE219" s="102">
        <f t="shared" si="67"/>
        <v>-5.8978306318606399E-3</v>
      </c>
      <c r="AF219" s="14">
        <f t="shared" si="65"/>
        <v>0.10344827586206896</v>
      </c>
      <c r="AG219" s="14">
        <f t="shared" si="78"/>
        <v>5.4450860825817626E-3</v>
      </c>
    </row>
    <row r="220" spans="1:33" x14ac:dyDescent="0.2">
      <c r="A220" s="16">
        <v>1964</v>
      </c>
      <c r="B220" s="16">
        <v>7500</v>
      </c>
      <c r="C220" s="16">
        <v>0.04</v>
      </c>
      <c r="D220" s="16">
        <v>2.5000000000000001E-2</v>
      </c>
      <c r="E220" s="16">
        <v>990</v>
      </c>
      <c r="F220" s="16">
        <v>870</v>
      </c>
      <c r="G220" s="16">
        <v>990</v>
      </c>
      <c r="H220" s="16">
        <v>790</v>
      </c>
      <c r="I220" s="118">
        <f>Inputs_refs!$B$1-'cpi_2.5'!A220</f>
        <v>57.5</v>
      </c>
      <c r="J220" s="9">
        <f t="shared" si="68"/>
        <v>-0.12121212121212122</v>
      </c>
      <c r="K220" s="10">
        <f t="shared" si="69"/>
        <v>0.87878787878787878</v>
      </c>
      <c r="L220" s="11">
        <f t="shared" si="70"/>
        <v>-120</v>
      </c>
      <c r="N220" s="9">
        <f t="shared" si="71"/>
        <v>0.20202020202020202</v>
      </c>
      <c r="O220" s="12">
        <f t="shared" si="72"/>
        <v>0.79797979797979801</v>
      </c>
      <c r="P220" s="11">
        <f t="shared" si="73"/>
        <v>-200</v>
      </c>
      <c r="R220" s="35">
        <f t="shared" si="74"/>
        <v>-3200</v>
      </c>
      <c r="S220" s="38">
        <f t="shared" si="75"/>
        <v>-0.16161616161616163</v>
      </c>
      <c r="V220" s="10"/>
      <c r="W220" s="11">
        <f t="shared" si="76"/>
        <v>792.80991643867401</v>
      </c>
      <c r="X220" s="11">
        <f t="shared" si="77"/>
        <v>3.5568562514860869E-3</v>
      </c>
      <c r="Z220" s="35">
        <f t="shared" si="62"/>
        <v>-3183.2229534891558</v>
      </c>
      <c r="AA220" s="44">
        <f t="shared" si="66"/>
        <v>-0.16076883603480585</v>
      </c>
      <c r="AB220" s="43">
        <f t="shared" si="63"/>
        <v>5.27045914030457E-3</v>
      </c>
      <c r="AC220" s="9"/>
      <c r="AD220" s="17">
        <f t="shared" si="64"/>
        <v>5.27045914030457E-3</v>
      </c>
      <c r="AE220" s="102">
        <f t="shared" si="67"/>
        <v>-8.4732558135577896E-4</v>
      </c>
      <c r="AF220" s="14">
        <f t="shared" si="65"/>
        <v>9.1954022988505746E-2</v>
      </c>
      <c r="AG220" s="14">
        <f t="shared" si="78"/>
        <v>4.8114012565494413E-3</v>
      </c>
    </row>
    <row r="221" spans="1:33" x14ac:dyDescent="0.2">
      <c r="A221" s="16">
        <v>1964</v>
      </c>
      <c r="B221" s="16">
        <v>12500</v>
      </c>
      <c r="C221" s="16">
        <v>0.04</v>
      </c>
      <c r="D221" s="16">
        <v>2.5000000000000001E-2</v>
      </c>
      <c r="E221" s="16">
        <v>1660</v>
      </c>
      <c r="F221" s="16">
        <v>1460</v>
      </c>
      <c r="G221" s="16">
        <v>1660</v>
      </c>
      <c r="H221" s="16">
        <v>1330</v>
      </c>
      <c r="I221" s="118">
        <f>Inputs_refs!$B$1-'cpi_2.5'!A221</f>
        <v>57.5</v>
      </c>
      <c r="J221" s="9">
        <f t="shared" si="68"/>
        <v>-0.12048192771084337</v>
      </c>
      <c r="K221" s="10">
        <f t="shared" si="69"/>
        <v>0.87951807228915657</v>
      </c>
      <c r="L221" s="11">
        <f t="shared" si="70"/>
        <v>-200</v>
      </c>
      <c r="N221" s="9">
        <f t="shared" si="71"/>
        <v>0.19879518072289157</v>
      </c>
      <c r="O221" s="12">
        <f t="shared" si="72"/>
        <v>0.8012048192771084</v>
      </c>
      <c r="P221" s="11">
        <f t="shared" si="73"/>
        <v>-330</v>
      </c>
      <c r="R221" s="35">
        <f t="shared" si="74"/>
        <v>-5300</v>
      </c>
      <c r="S221" s="38">
        <f t="shared" si="75"/>
        <v>-0.15963855421686746</v>
      </c>
      <c r="V221" s="10"/>
      <c r="W221" s="11">
        <f t="shared" si="76"/>
        <v>1330.4626183913381</v>
      </c>
      <c r="X221" s="11">
        <f t="shared" si="77"/>
        <v>3.4783337694592692E-4</v>
      </c>
      <c r="Z221" s="35">
        <f t="shared" si="62"/>
        <v>-5314.3741518323768</v>
      </c>
      <c r="AA221" s="44">
        <f t="shared" si="66"/>
        <v>-0.16007151059736074</v>
      </c>
      <c r="AB221" s="43">
        <f t="shared" si="63"/>
        <v>-2.7047685055107862E-3</v>
      </c>
      <c r="AC221" s="9"/>
      <c r="AD221" s="17">
        <f t="shared" si="64"/>
        <v>-2.7047685055107862E-3</v>
      </c>
      <c r="AE221" s="102">
        <f t="shared" si="67"/>
        <v>4.3295638049328788E-4</v>
      </c>
      <c r="AF221" s="14">
        <f t="shared" si="65"/>
        <v>8.9041095890410954E-2</v>
      </c>
      <c r="AG221" s="14">
        <f t="shared" si="78"/>
        <v>4.6520203515506564E-3</v>
      </c>
    </row>
    <row r="222" spans="1:33" x14ac:dyDescent="0.2">
      <c r="A222" s="16">
        <v>1964</v>
      </c>
      <c r="B222" s="16">
        <v>17500</v>
      </c>
      <c r="C222" s="16">
        <v>0.04</v>
      </c>
      <c r="D222" s="16">
        <v>2.5000000000000001E-2</v>
      </c>
      <c r="E222" s="16">
        <v>2330</v>
      </c>
      <c r="F222" s="16">
        <v>2050</v>
      </c>
      <c r="G222" s="16">
        <v>2330</v>
      </c>
      <c r="H222" s="16">
        <v>1880</v>
      </c>
      <c r="I222" s="118">
        <f>Inputs_refs!$B$1-'cpi_2.5'!A222</f>
        <v>57.5</v>
      </c>
      <c r="J222" s="9">
        <f t="shared" si="68"/>
        <v>-0.12017167381974249</v>
      </c>
      <c r="K222" s="10">
        <f t="shared" si="69"/>
        <v>0.87982832618025753</v>
      </c>
      <c r="L222" s="11">
        <f t="shared" si="70"/>
        <v>-280</v>
      </c>
      <c r="N222" s="9">
        <f t="shared" si="71"/>
        <v>0.19313304721030042</v>
      </c>
      <c r="O222" s="12">
        <f t="shared" si="72"/>
        <v>0.80686695278969955</v>
      </c>
      <c r="P222" s="11">
        <f t="shared" si="73"/>
        <v>-450</v>
      </c>
      <c r="R222" s="35">
        <f t="shared" si="74"/>
        <v>-7300</v>
      </c>
      <c r="S222" s="38">
        <f t="shared" si="75"/>
        <v>-0.15665236051502146</v>
      </c>
      <c r="V222" s="10"/>
      <c r="W222" s="11">
        <f t="shared" si="76"/>
        <v>1868.1153203440022</v>
      </c>
      <c r="X222" s="11">
        <f t="shared" si="77"/>
        <v>-6.3216381148924698E-3</v>
      </c>
      <c r="Z222" s="35">
        <f t="shared" si="62"/>
        <v>-7445.5253501756015</v>
      </c>
      <c r="AA222" s="44">
        <f t="shared" si="66"/>
        <v>-0.15977522210677256</v>
      </c>
      <c r="AB222" s="43">
        <f t="shared" si="63"/>
        <v>-1.9545343455471452E-2</v>
      </c>
      <c r="AC222" s="9"/>
      <c r="AD222" s="17">
        <f t="shared" si="64"/>
        <v>-1.9545343455471452E-2</v>
      </c>
      <c r="AE222" s="102">
        <f t="shared" si="67"/>
        <v>3.1228615917510971E-3</v>
      </c>
      <c r="AF222" s="14">
        <f t="shared" si="65"/>
        <v>8.2926829268292687E-2</v>
      </c>
      <c r="AG222" s="14">
        <f t="shared" si="78"/>
        <v>4.3190467894712592E-3</v>
      </c>
    </row>
    <row r="223" spans="1:33" x14ac:dyDescent="0.2">
      <c r="A223" s="16">
        <v>1964</v>
      </c>
      <c r="B223" s="16">
        <v>22500</v>
      </c>
      <c r="C223" s="16">
        <v>0.04</v>
      </c>
      <c r="D223" s="16">
        <v>2.5000000000000001E-2</v>
      </c>
      <c r="E223" s="16">
        <v>2990</v>
      </c>
      <c r="F223" s="16">
        <v>2630</v>
      </c>
      <c r="G223" s="16">
        <v>2990</v>
      </c>
      <c r="H223" s="16">
        <v>2410</v>
      </c>
      <c r="I223" s="118">
        <f>Inputs_refs!$B$1-'cpi_2.5'!A223</f>
        <v>57.5</v>
      </c>
      <c r="J223" s="9">
        <f t="shared" si="68"/>
        <v>-0.12040133779264214</v>
      </c>
      <c r="K223" s="10">
        <f t="shared" si="69"/>
        <v>0.87959866220735783</v>
      </c>
      <c r="L223" s="11">
        <f t="shared" si="70"/>
        <v>-360</v>
      </c>
      <c r="N223" s="9">
        <f t="shared" si="71"/>
        <v>0.1939799331103679</v>
      </c>
      <c r="O223" s="12">
        <f t="shared" si="72"/>
        <v>0.80602006688963213</v>
      </c>
      <c r="P223" s="11">
        <f t="shared" si="73"/>
        <v>-580</v>
      </c>
      <c r="R223" s="35">
        <f t="shared" si="74"/>
        <v>-9400</v>
      </c>
      <c r="S223" s="38">
        <f t="shared" si="75"/>
        <v>-0.15719063545150502</v>
      </c>
      <c r="V223" s="10"/>
      <c r="W223" s="11">
        <f t="shared" si="76"/>
        <v>2396.6552646364516</v>
      </c>
      <c r="X223" s="11">
        <f t="shared" si="77"/>
        <v>-5.5372345906839638E-3</v>
      </c>
      <c r="Z223" s="35">
        <f t="shared" si="62"/>
        <v>-9567.6739858350411</v>
      </c>
      <c r="AA223" s="44">
        <f t="shared" si="66"/>
        <v>-0.15999454825811105</v>
      </c>
      <c r="AB223" s="43">
        <f t="shared" si="63"/>
        <v>-1.7525052179169436E-2</v>
      </c>
      <c r="AC223" s="9"/>
      <c r="AD223" s="17">
        <f t="shared" si="64"/>
        <v>-1.7525052179169436E-2</v>
      </c>
      <c r="AE223" s="102">
        <f t="shared" si="67"/>
        <v>2.8039128066060237E-3</v>
      </c>
      <c r="AF223" s="14">
        <f t="shared" si="65"/>
        <v>8.3650190114068435E-2</v>
      </c>
      <c r="AG223" s="14">
        <f t="shared" si="78"/>
        <v>4.3583297292760781E-3</v>
      </c>
    </row>
    <row r="224" spans="1:33" x14ac:dyDescent="0.2">
      <c r="A224" s="16">
        <v>1964</v>
      </c>
      <c r="B224" s="16">
        <v>27500</v>
      </c>
      <c r="C224" s="16">
        <v>0.04</v>
      </c>
      <c r="D224" s="16">
        <v>2.5000000000000001E-2</v>
      </c>
      <c r="E224" s="16">
        <v>3660</v>
      </c>
      <c r="F224" s="16">
        <v>3230</v>
      </c>
      <c r="G224" s="16">
        <v>3660</v>
      </c>
      <c r="H224" s="16">
        <v>2960</v>
      </c>
      <c r="I224" s="118">
        <f>Inputs_refs!$B$1-'cpi_2.5'!A224</f>
        <v>57.5</v>
      </c>
      <c r="J224" s="9">
        <f t="shared" si="68"/>
        <v>-0.11748633879781421</v>
      </c>
      <c r="K224" s="10">
        <f t="shared" si="69"/>
        <v>0.88251366120218577</v>
      </c>
      <c r="L224" s="11">
        <f t="shared" si="70"/>
        <v>-430</v>
      </c>
      <c r="N224" s="9">
        <f t="shared" si="71"/>
        <v>0.19125683060109289</v>
      </c>
      <c r="O224" s="12">
        <f t="shared" si="72"/>
        <v>0.80874316939890711</v>
      </c>
      <c r="P224" s="11">
        <f t="shared" si="73"/>
        <v>-700</v>
      </c>
      <c r="R224" s="35">
        <f t="shared" si="74"/>
        <v>-11300</v>
      </c>
      <c r="S224" s="38">
        <f t="shared" si="75"/>
        <v>-0.15437158469945356</v>
      </c>
      <c r="V224" s="10"/>
      <c r="W224" s="11">
        <f t="shared" si="76"/>
        <v>2943.4207242493303</v>
      </c>
      <c r="X224" s="11">
        <f t="shared" si="77"/>
        <v>-5.6011066725235453E-3</v>
      </c>
      <c r="Z224" s="35">
        <f t="shared" si="62"/>
        <v>-11507.827746862044</v>
      </c>
      <c r="AA224" s="44">
        <f t="shared" si="66"/>
        <v>-0.15721076156915359</v>
      </c>
      <c r="AB224" s="43">
        <f t="shared" si="63"/>
        <v>-1.8059685236313523E-2</v>
      </c>
      <c r="AC224" s="9"/>
      <c r="AD224" s="17">
        <f t="shared" si="64"/>
        <v>-1.8059685236313523E-2</v>
      </c>
      <c r="AE224" s="102">
        <f t="shared" si="67"/>
        <v>2.839176869700033E-3</v>
      </c>
      <c r="AF224" s="14">
        <f t="shared" si="65"/>
        <v>8.3591331269349839E-2</v>
      </c>
      <c r="AG224" s="14">
        <f t="shared" si="78"/>
        <v>4.3551322314459018E-3</v>
      </c>
    </row>
    <row r="225" spans="1:33" x14ac:dyDescent="0.2">
      <c r="A225" s="16">
        <v>1964</v>
      </c>
      <c r="B225" s="16">
        <v>32500</v>
      </c>
      <c r="C225" s="16">
        <v>0.04</v>
      </c>
      <c r="D225" s="16">
        <v>2.5000000000000001E-2</v>
      </c>
      <c r="E225" s="16">
        <v>4320</v>
      </c>
      <c r="F225" s="16">
        <v>3810</v>
      </c>
      <c r="G225" s="16">
        <v>4320</v>
      </c>
      <c r="H225" s="16">
        <v>3490</v>
      </c>
      <c r="I225" s="118">
        <f>Inputs_refs!$B$1-'cpi_2.5'!A225</f>
        <v>57.5</v>
      </c>
      <c r="J225" s="9">
        <f t="shared" si="68"/>
        <v>-0.11805555555555555</v>
      </c>
      <c r="K225" s="10">
        <f t="shared" si="69"/>
        <v>0.88194444444444442</v>
      </c>
      <c r="L225" s="11">
        <f t="shared" si="70"/>
        <v>-510</v>
      </c>
      <c r="N225" s="9">
        <f t="shared" si="71"/>
        <v>0.19212962962962962</v>
      </c>
      <c r="O225" s="12">
        <f t="shared" si="72"/>
        <v>0.80787037037037035</v>
      </c>
      <c r="P225" s="11">
        <f t="shared" si="73"/>
        <v>-830</v>
      </c>
      <c r="R225" s="35">
        <f t="shared" si="74"/>
        <v>-13400</v>
      </c>
      <c r="S225" s="38">
        <f t="shared" si="75"/>
        <v>-0.15509259259259259</v>
      </c>
      <c r="V225" s="10"/>
      <c r="W225" s="11">
        <f t="shared" si="76"/>
        <v>3471.9606685417793</v>
      </c>
      <c r="X225" s="11">
        <f t="shared" si="77"/>
        <v>-5.1688628820116501E-3</v>
      </c>
      <c r="Z225" s="35">
        <f t="shared" si="62"/>
        <v>-13629.97638252149</v>
      </c>
      <c r="AA225" s="44">
        <f t="shared" si="66"/>
        <v>-0.15775435627918391</v>
      </c>
      <c r="AB225" s="43">
        <f t="shared" si="63"/>
        <v>-1.6872837932162706E-2</v>
      </c>
      <c r="AC225" s="9"/>
      <c r="AD225" s="17">
        <f t="shared" si="64"/>
        <v>-1.6872837932162706E-2</v>
      </c>
      <c r="AE225" s="102">
        <f t="shared" si="67"/>
        <v>2.661763686591323E-3</v>
      </c>
      <c r="AF225" s="14">
        <f t="shared" si="65"/>
        <v>8.3989501312335957E-2</v>
      </c>
      <c r="AG225" s="14">
        <f t="shared" si="78"/>
        <v>4.376766564135659E-3</v>
      </c>
    </row>
    <row r="226" spans="1:33" x14ac:dyDescent="0.2">
      <c r="A226" s="16">
        <v>1964</v>
      </c>
      <c r="B226" s="16">
        <v>37500</v>
      </c>
      <c r="C226" s="16">
        <v>0.04</v>
      </c>
      <c r="D226" s="16">
        <v>2.5000000000000001E-2</v>
      </c>
      <c r="E226" s="16">
        <v>4990</v>
      </c>
      <c r="F226" s="16">
        <v>4260</v>
      </c>
      <c r="G226" s="16">
        <v>4990</v>
      </c>
      <c r="H226" s="16">
        <v>3910</v>
      </c>
      <c r="I226" s="118">
        <f>Inputs_refs!$B$1-'cpi_2.5'!A226</f>
        <v>57.5</v>
      </c>
      <c r="J226" s="9">
        <f t="shared" si="68"/>
        <v>-0.14629258517034069</v>
      </c>
      <c r="K226" s="10">
        <f t="shared" si="69"/>
        <v>0.85370741482965928</v>
      </c>
      <c r="L226" s="11">
        <f t="shared" si="70"/>
        <v>-730</v>
      </c>
      <c r="N226" s="9">
        <f t="shared" si="71"/>
        <v>0.21643286573146292</v>
      </c>
      <c r="O226" s="12">
        <f t="shared" si="72"/>
        <v>0.78356713426853708</v>
      </c>
      <c r="P226" s="11">
        <f t="shared" si="73"/>
        <v>-1080</v>
      </c>
      <c r="R226" s="35">
        <f t="shared" si="74"/>
        <v>-18100</v>
      </c>
      <c r="S226" s="38">
        <f t="shared" si="75"/>
        <v>-0.18136272545090179</v>
      </c>
      <c r="V226" s="10"/>
      <c r="W226" s="11">
        <f t="shared" si="76"/>
        <v>3882.0347632514386</v>
      </c>
      <c r="X226" s="11">
        <f t="shared" si="77"/>
        <v>-7.1522344625476819E-3</v>
      </c>
      <c r="Z226" s="35">
        <f t="shared" si="62"/>
        <v>-18435.09170329175</v>
      </c>
      <c r="AA226" s="44">
        <f t="shared" si="66"/>
        <v>-0.18472035774841433</v>
      </c>
      <c r="AB226" s="43">
        <f t="shared" si="63"/>
        <v>-1.8176839512651623E-2</v>
      </c>
      <c r="AC226" s="9"/>
      <c r="AD226" s="17">
        <f t="shared" si="64"/>
        <v>-1.8176839512651623E-2</v>
      </c>
      <c r="AE226" s="102">
        <f t="shared" si="67"/>
        <v>3.3576322975125417E-3</v>
      </c>
      <c r="AF226" s="14">
        <f t="shared" si="65"/>
        <v>8.2159624413145546E-2</v>
      </c>
      <c r="AG226" s="14">
        <f t="shared" si="78"/>
        <v>4.2774150037410141E-3</v>
      </c>
    </row>
    <row r="227" spans="1:33" x14ac:dyDescent="0.2">
      <c r="A227" s="16">
        <v>1964</v>
      </c>
      <c r="B227" s="16">
        <v>42500</v>
      </c>
      <c r="C227" s="16">
        <v>0.04</v>
      </c>
      <c r="D227" s="16">
        <v>2.5000000000000001E-2</v>
      </c>
      <c r="E227" s="16">
        <v>5650</v>
      </c>
      <c r="F227" s="16">
        <v>4510</v>
      </c>
      <c r="G227" s="16">
        <v>5650</v>
      </c>
      <c r="H227" s="16">
        <v>4160</v>
      </c>
      <c r="I227" s="118">
        <f>Inputs_refs!$B$1-'cpi_2.5'!A227</f>
        <v>57.5</v>
      </c>
      <c r="J227" s="9">
        <f t="shared" si="68"/>
        <v>-0.20176991150442478</v>
      </c>
      <c r="K227" s="10">
        <f t="shared" si="69"/>
        <v>0.7982300884955752</v>
      </c>
      <c r="L227" s="11">
        <f t="shared" si="70"/>
        <v>-1140</v>
      </c>
      <c r="N227" s="9">
        <f t="shared" si="71"/>
        <v>0.26371681415929205</v>
      </c>
      <c r="O227" s="12">
        <f t="shared" si="72"/>
        <v>0.73628318584070795</v>
      </c>
      <c r="P227" s="11">
        <f t="shared" si="73"/>
        <v>-1490</v>
      </c>
      <c r="R227" s="35">
        <f t="shared" si="74"/>
        <v>-26300</v>
      </c>
      <c r="S227" s="38">
        <f t="shared" si="75"/>
        <v>-0.2327433628318584</v>
      </c>
      <c r="V227" s="10"/>
      <c r="W227" s="11">
        <f t="shared" si="76"/>
        <v>4109.8537047568043</v>
      </c>
      <c r="X227" s="11">
        <f t="shared" si="77"/>
        <v>-1.2054397894998969E-2</v>
      </c>
      <c r="Z227" s="35">
        <f t="shared" si="62"/>
        <v>-26860.155770386322</v>
      </c>
      <c r="AA227" s="44">
        <f t="shared" si="66"/>
        <v>-0.2377004935432418</v>
      </c>
      <c r="AB227" s="43">
        <f t="shared" si="63"/>
        <v>-2.0854524269137E-2</v>
      </c>
      <c r="AC227" s="9"/>
      <c r="AD227" s="17">
        <f t="shared" si="64"/>
        <v>-2.0854524269137E-2</v>
      </c>
      <c r="AE227" s="102">
        <f t="shared" si="67"/>
        <v>4.9571307113834007E-3</v>
      </c>
      <c r="AF227" s="14">
        <f t="shared" si="65"/>
        <v>7.7605321507760533E-2</v>
      </c>
      <c r="AG227" s="14">
        <f t="shared" si="78"/>
        <v>4.0309577531481011E-3</v>
      </c>
    </row>
    <row r="228" spans="1:33" x14ac:dyDescent="0.2">
      <c r="A228" s="16">
        <v>1964</v>
      </c>
      <c r="B228" s="16">
        <v>47500</v>
      </c>
      <c r="C228" s="16">
        <v>0.04</v>
      </c>
      <c r="D228" s="16">
        <v>2.5000000000000001E-2</v>
      </c>
      <c r="E228" s="16">
        <v>6330</v>
      </c>
      <c r="F228" s="16">
        <v>4770</v>
      </c>
      <c r="G228" s="16">
        <v>6330</v>
      </c>
      <c r="H228" s="16">
        <v>4420</v>
      </c>
      <c r="I228" s="118">
        <f>Inputs_refs!$B$1-'cpi_2.5'!A228</f>
        <v>57.5</v>
      </c>
      <c r="J228" s="9">
        <f t="shared" si="68"/>
        <v>-0.24644549763033174</v>
      </c>
      <c r="K228" s="10">
        <f t="shared" si="69"/>
        <v>0.75355450236966826</v>
      </c>
      <c r="L228" s="11">
        <f t="shared" si="70"/>
        <v>-1560</v>
      </c>
      <c r="N228" s="9">
        <f t="shared" si="71"/>
        <v>0.30173775671406006</v>
      </c>
      <c r="O228" s="12">
        <f t="shared" si="72"/>
        <v>0.69826224328594</v>
      </c>
      <c r="P228" s="11">
        <f t="shared" si="73"/>
        <v>-1910</v>
      </c>
      <c r="R228" s="35">
        <f t="shared" si="74"/>
        <v>-34700</v>
      </c>
      <c r="S228" s="38">
        <f t="shared" si="75"/>
        <v>-0.27409162717219587</v>
      </c>
      <c r="V228" s="10"/>
      <c r="W228" s="11">
        <f t="shared" si="76"/>
        <v>4346.7854039223857</v>
      </c>
      <c r="X228" s="11">
        <f t="shared" si="77"/>
        <v>-1.6564388252853904E-2</v>
      </c>
      <c r="Z228" s="35">
        <f t="shared" si="62"/>
        <v>-35494.222400164697</v>
      </c>
      <c r="AA228" s="44">
        <f t="shared" si="66"/>
        <v>-0.28036510584648261</v>
      </c>
      <c r="AB228" s="43">
        <f t="shared" si="63"/>
        <v>-2.237610367148125E-2</v>
      </c>
      <c r="AC228" s="9"/>
      <c r="AD228" s="17">
        <f t="shared" si="64"/>
        <v>-2.237610367148125E-2</v>
      </c>
      <c r="AE228" s="102">
        <f t="shared" si="67"/>
        <v>6.2734786742867366E-3</v>
      </c>
      <c r="AF228" s="14">
        <f t="shared" si="65"/>
        <v>7.337526205450734E-2</v>
      </c>
      <c r="AG228" s="14">
        <f t="shared" si="78"/>
        <v>3.8030803428449333E-3</v>
      </c>
    </row>
    <row r="229" spans="1:33" x14ac:dyDescent="0.2">
      <c r="A229" s="16">
        <v>1964</v>
      </c>
      <c r="B229" s="16">
        <v>52500</v>
      </c>
      <c r="C229" s="16">
        <v>0.04</v>
      </c>
      <c r="D229" s="16">
        <v>2.5000000000000001E-2</v>
      </c>
      <c r="E229" s="16">
        <v>7000</v>
      </c>
      <c r="F229" s="16">
        <v>5020</v>
      </c>
      <c r="G229" s="16">
        <v>7000</v>
      </c>
      <c r="H229" s="16">
        <v>4670</v>
      </c>
      <c r="I229" s="118">
        <f>Inputs_refs!$B$1-'cpi_2.5'!A229</f>
        <v>57.5</v>
      </c>
      <c r="J229" s="9">
        <f t="shared" si="68"/>
        <v>-0.28285714285714286</v>
      </c>
      <c r="K229" s="10">
        <f t="shared" si="69"/>
        <v>0.71714285714285719</v>
      </c>
      <c r="L229" s="11">
        <f t="shared" si="70"/>
        <v>-1980</v>
      </c>
      <c r="N229" s="9">
        <f t="shared" si="71"/>
        <v>0.33285714285714285</v>
      </c>
      <c r="O229" s="12">
        <f t="shared" si="72"/>
        <v>0.66714285714285715</v>
      </c>
      <c r="P229" s="11">
        <f t="shared" si="73"/>
        <v>-2330</v>
      </c>
      <c r="R229" s="35">
        <f t="shared" si="74"/>
        <v>-43100</v>
      </c>
      <c r="S229" s="38">
        <f t="shared" si="75"/>
        <v>-0.30785714285714288</v>
      </c>
      <c r="V229" s="10"/>
      <c r="W229" s="11">
        <f t="shared" si="76"/>
        <v>4574.6043454277515</v>
      </c>
      <c r="X229" s="11">
        <f t="shared" si="77"/>
        <v>-2.0427335026177416E-2</v>
      </c>
      <c r="Z229" s="35">
        <f t="shared" si="62"/>
        <v>-44119.28646725927</v>
      </c>
      <c r="AA229" s="44">
        <f t="shared" si="66"/>
        <v>-0.31513776048042336</v>
      </c>
      <c r="AB229" s="43">
        <f t="shared" si="63"/>
        <v>-2.3102968086659278E-2</v>
      </c>
      <c r="AC229" s="9"/>
      <c r="AD229" s="17">
        <f t="shared" si="64"/>
        <v>-2.3102968086659278E-2</v>
      </c>
      <c r="AE229" s="102">
        <f t="shared" si="67"/>
        <v>7.280617623280472E-3</v>
      </c>
      <c r="AF229" s="14">
        <f t="shared" si="65"/>
        <v>6.9721115537848599E-2</v>
      </c>
      <c r="AG229" s="14">
        <f t="shared" si="78"/>
        <v>3.6070221112604051E-3</v>
      </c>
    </row>
    <row r="230" spans="1:33" x14ac:dyDescent="0.2">
      <c r="A230" s="16">
        <v>1964</v>
      </c>
      <c r="B230" s="16">
        <v>57500</v>
      </c>
      <c r="C230" s="16">
        <v>0.04</v>
      </c>
      <c r="D230" s="16">
        <v>2.5000000000000001E-2</v>
      </c>
      <c r="E230" s="16">
        <v>7490</v>
      </c>
      <c r="F230" s="16">
        <v>5260</v>
      </c>
      <c r="G230" s="16">
        <v>7490</v>
      </c>
      <c r="H230" s="16">
        <v>4910</v>
      </c>
      <c r="I230" s="118">
        <f>Inputs_refs!$B$1-'cpi_2.5'!A230</f>
        <v>57.5</v>
      </c>
      <c r="J230" s="9">
        <f t="shared" si="68"/>
        <v>-0.29773030707610149</v>
      </c>
      <c r="K230" s="10">
        <f t="shared" si="69"/>
        <v>0.70226969292389851</v>
      </c>
      <c r="L230" s="11">
        <f t="shared" si="70"/>
        <v>-2230</v>
      </c>
      <c r="N230" s="9">
        <f t="shared" si="71"/>
        <v>0.34445927903871831</v>
      </c>
      <c r="O230" s="12">
        <f t="shared" si="72"/>
        <v>0.65554072096128169</v>
      </c>
      <c r="P230" s="11">
        <f t="shared" si="73"/>
        <v>-2580</v>
      </c>
      <c r="R230" s="35">
        <f t="shared" si="74"/>
        <v>-48100</v>
      </c>
      <c r="S230" s="38">
        <f t="shared" si="75"/>
        <v>-0.3210947930574099</v>
      </c>
      <c r="V230" s="10"/>
      <c r="W230" s="11">
        <f t="shared" si="76"/>
        <v>4793.3105292729033</v>
      </c>
      <c r="X230" s="11">
        <f t="shared" si="77"/>
        <v>-2.3765676319164299E-2</v>
      </c>
      <c r="Z230" s="35">
        <f t="shared" si="62"/>
        <v>-49335.347971670082</v>
      </c>
      <c r="AA230" s="44">
        <f t="shared" si="66"/>
        <v>-0.32934144173344515</v>
      </c>
      <c r="AB230" s="43">
        <f t="shared" si="63"/>
        <v>-2.5039814706069533E-2</v>
      </c>
      <c r="AC230" s="9"/>
      <c r="AD230" s="17">
        <f t="shared" si="64"/>
        <v>-2.5039814706069533E-2</v>
      </c>
      <c r="AE230" s="102">
        <f t="shared" si="67"/>
        <v>8.2466486760352509E-3</v>
      </c>
      <c r="AF230" s="14">
        <f t="shared" si="65"/>
        <v>6.6539923954372623E-2</v>
      </c>
      <c r="AG230" s="14">
        <f t="shared" si="78"/>
        <v>3.4369344201251595E-3</v>
      </c>
    </row>
    <row r="231" spans="1:33" x14ac:dyDescent="0.2">
      <c r="A231" s="16">
        <v>1964</v>
      </c>
      <c r="B231" s="16">
        <v>62500</v>
      </c>
      <c r="C231" s="16">
        <v>0.04</v>
      </c>
      <c r="D231" s="16">
        <v>2.5000000000000001E-2</v>
      </c>
      <c r="E231" s="16">
        <v>7740</v>
      </c>
      <c r="F231" s="16">
        <v>5490</v>
      </c>
      <c r="G231" s="16">
        <v>7740</v>
      </c>
      <c r="H231" s="16">
        <v>5140</v>
      </c>
      <c r="I231" s="118">
        <f>Inputs_refs!$B$1-'cpi_2.5'!A231</f>
        <v>57.5</v>
      </c>
      <c r="J231" s="9">
        <f t="shared" si="68"/>
        <v>-0.29069767441860467</v>
      </c>
      <c r="K231" s="10">
        <f t="shared" si="69"/>
        <v>0.70930232558139539</v>
      </c>
      <c r="L231" s="11">
        <f t="shared" si="70"/>
        <v>-2250</v>
      </c>
      <c r="N231" s="9">
        <f t="shared" si="71"/>
        <v>0.33591731266149871</v>
      </c>
      <c r="O231" s="12">
        <f t="shared" si="72"/>
        <v>0.66408268733850129</v>
      </c>
      <c r="P231" s="11">
        <f t="shared" si="73"/>
        <v>-2600</v>
      </c>
      <c r="R231" s="35">
        <f t="shared" si="74"/>
        <v>-48500</v>
      </c>
      <c r="S231" s="38">
        <f t="shared" si="75"/>
        <v>-0.31330749354005166</v>
      </c>
      <c r="V231" s="10"/>
      <c r="W231" s="11">
        <f t="shared" si="76"/>
        <v>5002.9039554578394</v>
      </c>
      <c r="X231" s="11">
        <f t="shared" si="77"/>
        <v>-2.6672382206646032E-2</v>
      </c>
      <c r="Z231" s="35">
        <f t="shared" si="62"/>
        <v>-49942.406913397106</v>
      </c>
      <c r="AA231" s="44">
        <f t="shared" si="66"/>
        <v>-0.32262536765760402</v>
      </c>
      <c r="AB231" s="43">
        <f t="shared" si="63"/>
        <v>-2.888140565388287E-2</v>
      </c>
      <c r="AC231" s="9"/>
      <c r="AD231" s="17">
        <f t="shared" si="64"/>
        <v>-2.888140565388287E-2</v>
      </c>
      <c r="AE231" s="102">
        <f t="shared" si="67"/>
        <v>9.3178741175523605E-3</v>
      </c>
      <c r="AF231" s="14">
        <f t="shared" si="65"/>
        <v>6.3752276867030971E-2</v>
      </c>
      <c r="AG231" s="14">
        <f t="shared" si="78"/>
        <v>3.2883403298731295E-3</v>
      </c>
    </row>
    <row r="232" spans="1:33" x14ac:dyDescent="0.2">
      <c r="A232" s="16">
        <v>1964</v>
      </c>
      <c r="B232" s="16">
        <v>67500</v>
      </c>
      <c r="C232" s="16">
        <v>0.04</v>
      </c>
      <c r="D232" s="16">
        <v>2.5000000000000001E-2</v>
      </c>
      <c r="E232" s="16">
        <v>7940</v>
      </c>
      <c r="F232" s="16">
        <v>5700</v>
      </c>
      <c r="G232" s="16">
        <v>7940</v>
      </c>
      <c r="H232" s="16">
        <v>5350</v>
      </c>
      <c r="I232" s="118">
        <f>Inputs_refs!$B$1-'cpi_2.5'!A232</f>
        <v>57.5</v>
      </c>
      <c r="J232" s="9">
        <f t="shared" si="68"/>
        <v>-0.28211586901763225</v>
      </c>
      <c r="K232" s="10">
        <f t="shared" si="69"/>
        <v>0.71788413098236781</v>
      </c>
      <c r="L232" s="11">
        <f t="shared" si="70"/>
        <v>-2240</v>
      </c>
      <c r="N232" s="9">
        <f t="shared" si="71"/>
        <v>0.32619647355163728</v>
      </c>
      <c r="O232" s="12">
        <f t="shared" si="72"/>
        <v>0.67380352644836272</v>
      </c>
      <c r="P232" s="11">
        <f t="shared" si="73"/>
        <v>-2590</v>
      </c>
      <c r="R232" s="35">
        <f t="shared" si="74"/>
        <v>-48300</v>
      </c>
      <c r="S232" s="38">
        <f t="shared" si="75"/>
        <v>-0.30415617128463474</v>
      </c>
      <c r="V232" s="10"/>
      <c r="W232" s="11">
        <f t="shared" si="76"/>
        <v>5194.2718663223468</v>
      </c>
      <c r="X232" s="11">
        <f t="shared" si="77"/>
        <v>-2.9108062369654804E-2</v>
      </c>
      <c r="Z232" s="35">
        <f t="shared" si="62"/>
        <v>-49931.460729756553</v>
      </c>
      <c r="AA232" s="44">
        <f t="shared" si="66"/>
        <v>-0.31442985346194302</v>
      </c>
      <c r="AB232" s="43">
        <f t="shared" si="63"/>
        <v>-3.2674003642442745E-2</v>
      </c>
      <c r="AC232" s="9"/>
      <c r="AD232" s="17">
        <f t="shared" si="64"/>
        <v>-3.2674003642442745E-2</v>
      </c>
      <c r="AE232" s="102">
        <f t="shared" si="67"/>
        <v>1.0273682177308285E-2</v>
      </c>
      <c r="AF232" s="14">
        <f t="shared" si="65"/>
        <v>6.1403508771929821E-2</v>
      </c>
      <c r="AG232" s="14">
        <f t="shared" si="78"/>
        <v>3.1634663590089929E-3</v>
      </c>
    </row>
    <row r="233" spans="1:33" x14ac:dyDescent="0.2">
      <c r="A233" s="16">
        <v>1964</v>
      </c>
      <c r="B233" s="16">
        <v>72500</v>
      </c>
      <c r="C233" s="16">
        <v>0.04</v>
      </c>
      <c r="D233" s="16">
        <v>2.5000000000000001E-2</v>
      </c>
      <c r="E233" s="16">
        <v>8150</v>
      </c>
      <c r="F233" s="16">
        <v>5900</v>
      </c>
      <c r="G233" s="16">
        <v>8150</v>
      </c>
      <c r="H233" s="16">
        <v>5550</v>
      </c>
      <c r="I233" s="118">
        <f>Inputs_refs!$B$1-'cpi_2.5'!A233</f>
        <v>57.5</v>
      </c>
      <c r="J233" s="9">
        <f t="shared" si="68"/>
        <v>-0.27607361963190186</v>
      </c>
      <c r="K233" s="10">
        <f t="shared" si="69"/>
        <v>0.7239263803680982</v>
      </c>
      <c r="L233" s="11">
        <f t="shared" si="70"/>
        <v>-2250</v>
      </c>
      <c r="N233" s="9">
        <f t="shared" si="71"/>
        <v>0.31901840490797545</v>
      </c>
      <c r="O233" s="12">
        <f t="shared" si="72"/>
        <v>0.68098159509202449</v>
      </c>
      <c r="P233" s="11">
        <f t="shared" si="73"/>
        <v>-2600</v>
      </c>
      <c r="R233" s="35">
        <f t="shared" si="74"/>
        <v>-48500</v>
      </c>
      <c r="S233" s="38">
        <f t="shared" si="75"/>
        <v>-0.29754601226993865</v>
      </c>
      <c r="V233" s="10"/>
      <c r="W233" s="11">
        <f t="shared" si="76"/>
        <v>5376.5270195266403</v>
      </c>
      <c r="X233" s="11">
        <f t="shared" si="77"/>
        <v>-3.125639287808283E-2</v>
      </c>
      <c r="Z233" s="35">
        <f t="shared" si="62"/>
        <v>-50311.511983432225</v>
      </c>
      <c r="AA233" s="44">
        <f t="shared" si="66"/>
        <v>-0.30865958272044308</v>
      </c>
      <c r="AB233" s="43">
        <f t="shared" si="63"/>
        <v>-3.6005914193728922E-2</v>
      </c>
      <c r="AC233" s="9"/>
      <c r="AD233" s="17">
        <f t="shared" si="64"/>
        <v>-3.6005914193728922E-2</v>
      </c>
      <c r="AE233" s="102">
        <f t="shared" si="67"/>
        <v>1.1113570450504429E-2</v>
      </c>
      <c r="AF233" s="14">
        <f t="shared" si="65"/>
        <v>5.9322033898305086E-2</v>
      </c>
      <c r="AG233" s="14">
        <f t="shared" si="78"/>
        <v>3.0530510894622997E-3</v>
      </c>
    </row>
    <row r="234" spans="1:33" x14ac:dyDescent="0.2">
      <c r="A234" s="16">
        <v>1964</v>
      </c>
      <c r="B234" s="16">
        <v>77500</v>
      </c>
      <c r="C234" s="16">
        <v>0.04</v>
      </c>
      <c r="D234" s="16">
        <v>2.5000000000000001E-2</v>
      </c>
      <c r="E234" s="16">
        <v>8360</v>
      </c>
      <c r="F234" s="16">
        <v>6110</v>
      </c>
      <c r="G234" s="16">
        <v>8360</v>
      </c>
      <c r="H234" s="16">
        <v>5760</v>
      </c>
      <c r="I234" s="118">
        <f>Inputs_refs!$B$1-'cpi_2.5'!A234</f>
        <v>57.5</v>
      </c>
      <c r="J234" s="9">
        <f t="shared" si="68"/>
        <v>-0.26913875598086123</v>
      </c>
      <c r="K234" s="10">
        <f t="shared" si="69"/>
        <v>0.73086124401913877</v>
      </c>
      <c r="L234" s="11">
        <f t="shared" si="70"/>
        <v>-2250</v>
      </c>
      <c r="N234" s="9">
        <f t="shared" si="71"/>
        <v>0.31100478468899523</v>
      </c>
      <c r="O234" s="12">
        <f t="shared" si="72"/>
        <v>0.68899521531100483</v>
      </c>
      <c r="P234" s="11">
        <f t="shared" si="73"/>
        <v>-2600</v>
      </c>
      <c r="R234" s="35">
        <f t="shared" si="74"/>
        <v>-48500</v>
      </c>
      <c r="S234" s="38">
        <f t="shared" si="75"/>
        <v>-0.2900717703349282</v>
      </c>
      <c r="V234" s="10"/>
      <c r="W234" s="11">
        <f t="shared" si="76"/>
        <v>5567.8949303911477</v>
      </c>
      <c r="X234" s="11">
        <f t="shared" si="77"/>
        <v>-3.3351574584870196E-2</v>
      </c>
      <c r="Z234" s="35">
        <f t="shared" si="62"/>
        <v>-50500.565799791671</v>
      </c>
      <c r="AA234" s="44">
        <f t="shared" si="66"/>
        <v>-0.30203687679301239</v>
      </c>
      <c r="AB234" s="43">
        <f t="shared" si="63"/>
        <v>-3.9614720510714047E-2</v>
      </c>
      <c r="AC234" s="9"/>
      <c r="AD234" s="17">
        <f t="shared" si="64"/>
        <v>-3.9614720510714047E-2</v>
      </c>
      <c r="AE234" s="102">
        <f t="shared" si="67"/>
        <v>1.1965106458084185E-2</v>
      </c>
      <c r="AF234" s="14">
        <f t="shared" si="65"/>
        <v>5.7283142389525366E-2</v>
      </c>
      <c r="AG234" s="14">
        <f t="shared" si="78"/>
        <v>2.9451195253668017E-3</v>
      </c>
    </row>
    <row r="235" spans="1:33" x14ac:dyDescent="0.2">
      <c r="A235" s="16">
        <v>1964</v>
      </c>
      <c r="B235" s="16">
        <v>82500</v>
      </c>
      <c r="C235" s="16">
        <v>0.04</v>
      </c>
      <c r="D235" s="16">
        <v>2.5000000000000001E-2</v>
      </c>
      <c r="E235" s="16">
        <v>8560</v>
      </c>
      <c r="F235" s="16">
        <v>6310</v>
      </c>
      <c r="G235" s="16">
        <v>8560</v>
      </c>
      <c r="H235" s="16">
        <v>5960</v>
      </c>
      <c r="I235" s="118">
        <f>Inputs_refs!$B$1-'cpi_2.5'!A235</f>
        <v>57.5</v>
      </c>
      <c r="J235" s="9">
        <f t="shared" si="68"/>
        <v>-0.26285046728971961</v>
      </c>
      <c r="K235" s="10">
        <f t="shared" si="69"/>
        <v>0.73714953271028039</v>
      </c>
      <c r="L235" s="11">
        <f t="shared" si="70"/>
        <v>-2250</v>
      </c>
      <c r="N235" s="9">
        <f t="shared" si="71"/>
        <v>0.30373831775700932</v>
      </c>
      <c r="O235" s="12">
        <f t="shared" si="72"/>
        <v>0.69626168224299068</v>
      </c>
      <c r="P235" s="11">
        <f t="shared" si="73"/>
        <v>-2600</v>
      </c>
      <c r="R235" s="35">
        <f t="shared" si="74"/>
        <v>-48500</v>
      </c>
      <c r="S235" s="38">
        <f t="shared" si="75"/>
        <v>-0.28329439252336447</v>
      </c>
      <c r="V235" s="10"/>
      <c r="W235" s="11">
        <f t="shared" si="76"/>
        <v>5750.1500835954403</v>
      </c>
      <c r="X235" s="11">
        <f t="shared" si="77"/>
        <v>-3.5209717517543579E-2</v>
      </c>
      <c r="Z235" s="35">
        <f t="shared" si="62"/>
        <v>-50680.617053467344</v>
      </c>
      <c r="AA235" s="44">
        <f t="shared" si="66"/>
        <v>-0.29603164166744944</v>
      </c>
      <c r="AB235" s="43">
        <f t="shared" si="63"/>
        <v>-4.3026647666243353E-2</v>
      </c>
      <c r="AC235" s="9"/>
      <c r="AD235" s="17">
        <f t="shared" si="64"/>
        <v>-4.3026647666243353E-2</v>
      </c>
      <c r="AE235" s="102">
        <f t="shared" si="67"/>
        <v>1.2737249144084972E-2</v>
      </c>
      <c r="AF235" s="14">
        <f t="shared" si="65"/>
        <v>5.5467511885895403E-2</v>
      </c>
      <c r="AG235" s="14">
        <f t="shared" si="78"/>
        <v>2.8491930968062018E-3</v>
      </c>
    </row>
    <row r="236" spans="1:33" x14ac:dyDescent="0.2">
      <c r="A236" s="16">
        <v>1964</v>
      </c>
      <c r="B236" s="16">
        <v>87500</v>
      </c>
      <c r="C236" s="16">
        <v>0.04</v>
      </c>
      <c r="D236" s="16">
        <v>2.5000000000000001E-2</v>
      </c>
      <c r="E236" s="16">
        <v>8770</v>
      </c>
      <c r="F236" s="16">
        <v>6520</v>
      </c>
      <c r="G236" s="16">
        <v>8770</v>
      </c>
      <c r="H236" s="16">
        <v>6170</v>
      </c>
      <c r="I236" s="118">
        <f>Inputs_refs!$B$1-'cpi_2.5'!A236</f>
        <v>57.5</v>
      </c>
      <c r="J236" s="9">
        <f t="shared" si="68"/>
        <v>-0.25655644241733183</v>
      </c>
      <c r="K236" s="10">
        <f t="shared" si="69"/>
        <v>0.74344355758266822</v>
      </c>
      <c r="L236" s="11">
        <f t="shared" si="70"/>
        <v>-2250</v>
      </c>
      <c r="N236" s="9">
        <f t="shared" si="71"/>
        <v>0.29646522234891676</v>
      </c>
      <c r="O236" s="12">
        <f t="shared" si="72"/>
        <v>0.70353477765108319</v>
      </c>
      <c r="P236" s="11">
        <f t="shared" si="73"/>
        <v>-2600</v>
      </c>
      <c r="R236" s="35">
        <f t="shared" si="74"/>
        <v>-48500</v>
      </c>
      <c r="S236" s="38">
        <f t="shared" si="75"/>
        <v>-0.27651083238312429</v>
      </c>
      <c r="V236" s="10"/>
      <c r="W236" s="11">
        <f t="shared" si="76"/>
        <v>5941.5179944599477</v>
      </c>
      <c r="X236" s="11">
        <f t="shared" si="77"/>
        <v>-3.7031119212326151E-2</v>
      </c>
      <c r="Z236" s="35">
        <f t="shared" si="62"/>
        <v>-50869.670869826805</v>
      </c>
      <c r="AA236" s="44">
        <f t="shared" si="66"/>
        <v>-0.2900209285622965</v>
      </c>
      <c r="AB236" s="43">
        <f t="shared" si="63"/>
        <v>-4.6583176759501466E-2</v>
      </c>
      <c r="AC236" s="9"/>
      <c r="AD236" s="17">
        <f t="shared" si="64"/>
        <v>-4.6583176759501466E-2</v>
      </c>
      <c r="AE236" s="102">
        <f t="shared" si="67"/>
        <v>1.3510096179172204E-2</v>
      </c>
      <c r="AF236" s="14">
        <f t="shared" si="65"/>
        <v>5.3680981595092027E-2</v>
      </c>
      <c r="AG236" s="14">
        <f t="shared" si="78"/>
        <v>2.7549749730956252E-3</v>
      </c>
    </row>
    <row r="237" spans="1:33" x14ac:dyDescent="0.2">
      <c r="A237" s="16">
        <v>1964</v>
      </c>
      <c r="B237" s="16">
        <v>92500</v>
      </c>
      <c r="C237" s="16">
        <v>0.04</v>
      </c>
      <c r="D237" s="16">
        <v>2.5000000000000001E-2</v>
      </c>
      <c r="E237" s="16">
        <v>8980</v>
      </c>
      <c r="F237" s="16">
        <v>6730</v>
      </c>
      <c r="G237" s="16">
        <v>8980</v>
      </c>
      <c r="H237" s="16">
        <v>6380</v>
      </c>
      <c r="I237" s="118">
        <f>Inputs_refs!$B$1-'cpi_2.5'!A237</f>
        <v>57.5</v>
      </c>
      <c r="J237" s="9">
        <f t="shared" si="68"/>
        <v>-0.25055679287305122</v>
      </c>
      <c r="K237" s="10">
        <f t="shared" si="69"/>
        <v>0.74944320712694878</v>
      </c>
      <c r="L237" s="11">
        <f t="shared" si="70"/>
        <v>-2250</v>
      </c>
      <c r="N237" s="9">
        <f t="shared" si="71"/>
        <v>0.28953229398663699</v>
      </c>
      <c r="O237" s="12">
        <f t="shared" si="72"/>
        <v>0.71046770601336307</v>
      </c>
      <c r="P237" s="11">
        <f t="shared" si="73"/>
        <v>-2600</v>
      </c>
      <c r="R237" s="35">
        <f t="shared" si="74"/>
        <v>-48500</v>
      </c>
      <c r="S237" s="38">
        <f t="shared" si="75"/>
        <v>-0.27004454342984407</v>
      </c>
      <c r="V237" s="10"/>
      <c r="W237" s="11">
        <f t="shared" si="76"/>
        <v>6132.885905324456</v>
      </c>
      <c r="X237" s="11">
        <f t="shared" si="77"/>
        <v>-3.8732616720304709E-2</v>
      </c>
      <c r="Z237" s="35">
        <f t="shared" si="62"/>
        <v>-51058.724686186251</v>
      </c>
      <c r="AA237" s="44">
        <f t="shared" si="66"/>
        <v>-0.28429134012353147</v>
      </c>
      <c r="AB237" s="43">
        <f t="shared" si="63"/>
        <v>-5.0113368516595654E-2</v>
      </c>
      <c r="AC237" s="9"/>
      <c r="AD237" s="17">
        <f t="shared" si="64"/>
        <v>-5.0113368516595654E-2</v>
      </c>
      <c r="AE237" s="102">
        <f t="shared" si="67"/>
        <v>1.4246796693687391E-2</v>
      </c>
      <c r="AF237" s="14">
        <f t="shared" si="65"/>
        <v>5.2005943536404163E-2</v>
      </c>
      <c r="AG237" s="14">
        <f t="shared" si="78"/>
        <v>2.666790095752769E-3</v>
      </c>
    </row>
    <row r="238" spans="1:33" x14ac:dyDescent="0.2">
      <c r="A238" s="16">
        <v>1964</v>
      </c>
      <c r="B238" s="16">
        <v>97500</v>
      </c>
      <c r="C238" s="16">
        <v>0.04</v>
      </c>
      <c r="D238" s="16">
        <v>2.5000000000000001E-2</v>
      </c>
      <c r="E238" s="16">
        <v>9180</v>
      </c>
      <c r="F238" s="16">
        <v>6930</v>
      </c>
      <c r="G238" s="16">
        <v>9180</v>
      </c>
      <c r="H238" s="16">
        <v>6580</v>
      </c>
      <c r="I238" s="118">
        <f>Inputs_refs!$B$1-'cpi_2.5'!A238</f>
        <v>57.5</v>
      </c>
      <c r="J238" s="9">
        <f t="shared" si="68"/>
        <v>-0.24509803921568626</v>
      </c>
      <c r="K238" s="10">
        <f t="shared" si="69"/>
        <v>0.75490196078431371</v>
      </c>
      <c r="L238" s="11">
        <f t="shared" si="70"/>
        <v>-2250</v>
      </c>
      <c r="N238" s="9">
        <f t="shared" si="71"/>
        <v>0.28322440087145967</v>
      </c>
      <c r="O238" s="12">
        <f t="shared" si="72"/>
        <v>0.71677559912854028</v>
      </c>
      <c r="P238" s="11">
        <f t="shared" si="73"/>
        <v>-2600</v>
      </c>
      <c r="R238" s="35">
        <f t="shared" si="74"/>
        <v>-48500</v>
      </c>
      <c r="S238" s="38">
        <f t="shared" si="75"/>
        <v>-0.26416122004357301</v>
      </c>
      <c r="V238" s="10"/>
      <c r="W238" s="11">
        <f t="shared" si="76"/>
        <v>6315.1410585287485</v>
      </c>
      <c r="X238" s="11">
        <f t="shared" si="77"/>
        <v>-4.0252118764627878E-2</v>
      </c>
      <c r="Z238" s="35">
        <f t="shared" si="62"/>
        <v>-51238.775939861895</v>
      </c>
      <c r="AA238" s="44">
        <f t="shared" si="66"/>
        <v>-0.27907830032604519</v>
      </c>
      <c r="AB238" s="43">
        <f t="shared" si="63"/>
        <v>-5.3451236678181982E-2</v>
      </c>
      <c r="AC238" s="9"/>
      <c r="AD238" s="17">
        <f t="shared" si="64"/>
        <v>-5.3451236678181982E-2</v>
      </c>
      <c r="AE238" s="102">
        <f t="shared" si="67"/>
        <v>1.4917080282472184E-2</v>
      </c>
      <c r="AF238" s="14">
        <f t="shared" si="65"/>
        <v>5.0505050505050504E-2</v>
      </c>
      <c r="AG238" s="14">
        <f t="shared" si="78"/>
        <v>2.5878989941469088E-3</v>
      </c>
    </row>
    <row r="239" spans="1:33" x14ac:dyDescent="0.2">
      <c r="A239" s="16">
        <v>1964</v>
      </c>
      <c r="B239" s="16">
        <v>102500</v>
      </c>
      <c r="C239" s="16">
        <v>0.04</v>
      </c>
      <c r="D239" s="16">
        <v>2.5000000000000001E-2</v>
      </c>
      <c r="E239" s="16">
        <v>9390</v>
      </c>
      <c r="F239" s="16">
        <v>7140</v>
      </c>
      <c r="G239" s="16">
        <v>9390</v>
      </c>
      <c r="H239" s="16">
        <v>6790</v>
      </c>
      <c r="I239" s="118">
        <f>Inputs_refs!$B$1-'cpi_2.5'!A239</f>
        <v>57.5</v>
      </c>
      <c r="J239" s="9">
        <f t="shared" si="68"/>
        <v>-0.23961661341853036</v>
      </c>
      <c r="K239" s="10">
        <f t="shared" si="69"/>
        <v>0.76038338658146964</v>
      </c>
      <c r="L239" s="11">
        <f t="shared" si="70"/>
        <v>-2250</v>
      </c>
      <c r="N239" s="9">
        <f t="shared" si="71"/>
        <v>0.27689030883919064</v>
      </c>
      <c r="O239" s="12">
        <f t="shared" si="72"/>
        <v>0.72310969116080936</v>
      </c>
      <c r="P239" s="11">
        <f t="shared" si="73"/>
        <v>-2600</v>
      </c>
      <c r="R239" s="35">
        <f t="shared" si="74"/>
        <v>-48500</v>
      </c>
      <c r="S239" s="38">
        <f t="shared" si="75"/>
        <v>-0.2582534611288605</v>
      </c>
      <c r="V239" s="10"/>
      <c r="W239" s="11">
        <f t="shared" si="76"/>
        <v>6506.5089693932559</v>
      </c>
      <c r="X239" s="11">
        <f t="shared" si="77"/>
        <v>-4.1751256348563193E-2</v>
      </c>
      <c r="Z239" s="35">
        <f t="shared" si="62"/>
        <v>-51427.829756221385</v>
      </c>
      <c r="AA239" s="44">
        <f t="shared" si="66"/>
        <v>-0.27384360892556647</v>
      </c>
      <c r="AB239" s="43">
        <f t="shared" si="63"/>
        <v>-5.6930844060500065E-2</v>
      </c>
      <c r="AC239" s="9"/>
      <c r="AD239" s="17">
        <f t="shared" si="64"/>
        <v>-5.6930844060500065E-2</v>
      </c>
      <c r="AE239" s="102">
        <f t="shared" si="67"/>
        <v>1.5590147796705978E-2</v>
      </c>
      <c r="AF239" s="14">
        <f t="shared" si="65"/>
        <v>4.9019607843137254E-2</v>
      </c>
      <c r="AG239" s="14">
        <f t="shared" si="78"/>
        <v>2.5099365676318763E-3</v>
      </c>
    </row>
    <row r="240" spans="1:33" x14ac:dyDescent="0.2">
      <c r="A240" s="16">
        <v>1964</v>
      </c>
      <c r="B240" s="16">
        <v>107500</v>
      </c>
      <c r="C240" s="16">
        <v>0.04</v>
      </c>
      <c r="D240" s="16">
        <v>2.5000000000000001E-2</v>
      </c>
      <c r="E240" s="16">
        <v>9590</v>
      </c>
      <c r="F240" s="16">
        <v>7340</v>
      </c>
      <c r="G240" s="16">
        <v>9590</v>
      </c>
      <c r="H240" s="16">
        <v>6990</v>
      </c>
      <c r="I240" s="118">
        <f>Inputs_refs!$B$1-'cpi_2.5'!A240</f>
        <v>57.5</v>
      </c>
      <c r="J240" s="9">
        <f t="shared" si="68"/>
        <v>-0.2346193952033368</v>
      </c>
      <c r="K240" s="10">
        <f t="shared" si="69"/>
        <v>0.76538060479666314</v>
      </c>
      <c r="L240" s="11">
        <f t="shared" si="70"/>
        <v>-2250</v>
      </c>
      <c r="N240" s="9">
        <f t="shared" si="71"/>
        <v>0.27111574556830031</v>
      </c>
      <c r="O240" s="12">
        <f t="shared" si="72"/>
        <v>0.72888425443169969</v>
      </c>
      <c r="P240" s="11">
        <f t="shared" si="73"/>
        <v>-2600</v>
      </c>
      <c r="R240" s="35">
        <f t="shared" si="74"/>
        <v>-48500</v>
      </c>
      <c r="S240" s="38">
        <f t="shared" si="75"/>
        <v>-0.25286757038581859</v>
      </c>
      <c r="V240" s="10"/>
      <c r="W240" s="11">
        <f t="shared" si="76"/>
        <v>6688.7641225975485</v>
      </c>
      <c r="X240" s="11">
        <f t="shared" si="77"/>
        <v>-4.3095261430965877E-2</v>
      </c>
      <c r="Z240" s="35">
        <f t="shared" si="62"/>
        <v>-51607.881009897013</v>
      </c>
      <c r="AA240" s="44">
        <f t="shared" si="66"/>
        <v>-0.26907132956150687</v>
      </c>
      <c r="AB240" s="43">
        <f t="shared" si="63"/>
        <v>-6.0221054402543765E-2</v>
      </c>
      <c r="AC240" s="9"/>
      <c r="AD240" s="17">
        <f t="shared" si="64"/>
        <v>-6.0221054402543765E-2</v>
      </c>
      <c r="AE240" s="102">
        <f t="shared" si="67"/>
        <v>1.6203759175688282E-2</v>
      </c>
      <c r="AF240" s="14">
        <f t="shared" si="65"/>
        <v>4.7683923705722074E-2</v>
      </c>
      <c r="AG240" s="14">
        <f t="shared" si="78"/>
        <v>2.4399328321833558E-3</v>
      </c>
    </row>
    <row r="241" spans="1:33" x14ac:dyDescent="0.2">
      <c r="A241" s="16">
        <v>1964</v>
      </c>
      <c r="B241" s="16">
        <v>112500</v>
      </c>
      <c r="C241" s="16">
        <v>0.04</v>
      </c>
      <c r="D241" s="16">
        <v>2.5000000000000001E-2</v>
      </c>
      <c r="E241" s="16">
        <v>9800</v>
      </c>
      <c r="F241" s="16">
        <v>7550</v>
      </c>
      <c r="G241" s="16">
        <v>9800</v>
      </c>
      <c r="H241" s="16">
        <v>7200</v>
      </c>
      <c r="I241" s="118">
        <f>Inputs_refs!$B$1-'cpi_2.5'!A241</f>
        <v>57.5</v>
      </c>
      <c r="J241" s="9">
        <f t="shared" si="68"/>
        <v>-0.22959183673469388</v>
      </c>
      <c r="K241" s="10">
        <f t="shared" si="69"/>
        <v>0.77040816326530615</v>
      </c>
      <c r="L241" s="11">
        <f t="shared" si="70"/>
        <v>-2250</v>
      </c>
      <c r="N241" s="9">
        <f t="shared" si="71"/>
        <v>0.26530612244897961</v>
      </c>
      <c r="O241" s="12">
        <f t="shared" si="72"/>
        <v>0.73469387755102045</v>
      </c>
      <c r="P241" s="11">
        <f t="shared" si="73"/>
        <v>-2600</v>
      </c>
      <c r="R241" s="35">
        <f t="shared" si="74"/>
        <v>-48500</v>
      </c>
      <c r="S241" s="38">
        <f t="shared" si="75"/>
        <v>-0.24744897959183673</v>
      </c>
      <c r="V241" s="10"/>
      <c r="W241" s="11">
        <f t="shared" si="76"/>
        <v>6880.1320334620568</v>
      </c>
      <c r="X241" s="11">
        <f t="shared" si="77"/>
        <v>-4.4426106463603218E-2</v>
      </c>
      <c r="Z241" s="35">
        <f t="shared" si="62"/>
        <v>-51796.934826256474</v>
      </c>
      <c r="AA241" s="44">
        <f t="shared" si="66"/>
        <v>-0.26427007564416566</v>
      </c>
      <c r="AB241" s="43">
        <f t="shared" si="63"/>
        <v>-6.3651156913347301E-2</v>
      </c>
      <c r="AC241" s="9"/>
      <c r="AD241" s="17">
        <f t="shared" si="64"/>
        <v>-6.3651156913347301E-2</v>
      </c>
      <c r="AE241" s="102">
        <f t="shared" si="67"/>
        <v>1.6821096052328927E-2</v>
      </c>
      <c r="AF241" s="14">
        <f t="shared" si="65"/>
        <v>4.6357615894039736E-2</v>
      </c>
      <c r="AG241" s="14">
        <f t="shared" si="78"/>
        <v>2.3705127484600075E-3</v>
      </c>
    </row>
    <row r="242" spans="1:33" x14ac:dyDescent="0.2">
      <c r="A242" s="16">
        <v>1964</v>
      </c>
      <c r="B242" s="16">
        <v>117500</v>
      </c>
      <c r="C242" s="16">
        <v>0.04</v>
      </c>
      <c r="D242" s="16">
        <v>2.5000000000000001E-2</v>
      </c>
      <c r="E242" s="16">
        <v>10010</v>
      </c>
      <c r="F242" s="16">
        <v>7760</v>
      </c>
      <c r="G242" s="16">
        <v>10010</v>
      </c>
      <c r="H242" s="16">
        <v>7410</v>
      </c>
      <c r="I242" s="118">
        <f>Inputs_refs!$B$1-'cpi_2.5'!A242</f>
        <v>57.5</v>
      </c>
      <c r="J242" s="9">
        <f t="shared" si="68"/>
        <v>-0.22477522477522477</v>
      </c>
      <c r="K242" s="10">
        <f t="shared" si="69"/>
        <v>0.77522477522477518</v>
      </c>
      <c r="L242" s="11">
        <f t="shared" si="70"/>
        <v>-2250</v>
      </c>
      <c r="N242" s="9">
        <f t="shared" si="71"/>
        <v>0.25974025974025972</v>
      </c>
      <c r="O242" s="12">
        <f t="shared" si="72"/>
        <v>0.74025974025974028</v>
      </c>
      <c r="P242" s="11">
        <f t="shared" si="73"/>
        <v>-2600</v>
      </c>
      <c r="R242" s="35">
        <f t="shared" si="74"/>
        <v>-48500</v>
      </c>
      <c r="S242" s="38">
        <f t="shared" si="75"/>
        <v>-0.24225774225774227</v>
      </c>
      <c r="V242" s="10"/>
      <c r="W242" s="11">
        <f t="shared" si="76"/>
        <v>7071.4999443265642</v>
      </c>
      <c r="X242" s="11">
        <f t="shared" si="77"/>
        <v>-4.5681518984269337E-2</v>
      </c>
      <c r="Z242" s="35">
        <f t="shared" si="62"/>
        <v>-51985.988642615936</v>
      </c>
      <c r="AA242" s="44">
        <f t="shared" si="66"/>
        <v>-0.25967027294013956</v>
      </c>
      <c r="AB242" s="43">
        <f t="shared" si="63"/>
        <v>-6.7056311395379875E-2</v>
      </c>
      <c r="AC242" s="9"/>
      <c r="AD242" s="17">
        <f t="shared" si="64"/>
        <v>-6.7056311395379875E-2</v>
      </c>
      <c r="AE242" s="102">
        <f t="shared" si="67"/>
        <v>1.7412530682397287E-2</v>
      </c>
      <c r="AF242" s="14">
        <f t="shared" si="65"/>
        <v>4.5103092783505154E-2</v>
      </c>
      <c r="AG242" s="14">
        <f t="shared" si="78"/>
        <v>2.3049342944113649E-3</v>
      </c>
    </row>
    <row r="243" spans="1:33" x14ac:dyDescent="0.2">
      <c r="A243" s="16">
        <v>1964</v>
      </c>
      <c r="B243" s="16">
        <v>122500</v>
      </c>
      <c r="C243" s="16">
        <v>0.04</v>
      </c>
      <c r="D243" s="16">
        <v>2.5000000000000001E-2</v>
      </c>
      <c r="E243" s="16">
        <v>10210</v>
      </c>
      <c r="F243" s="16">
        <v>7960</v>
      </c>
      <c r="G243" s="16">
        <v>10210</v>
      </c>
      <c r="H243" s="16">
        <v>7610</v>
      </c>
      <c r="I243" s="118">
        <f>Inputs_refs!$B$1-'cpi_2.5'!A243</f>
        <v>57.5</v>
      </c>
      <c r="J243" s="9">
        <f t="shared" si="68"/>
        <v>-0.22037218413320275</v>
      </c>
      <c r="K243" s="10">
        <f t="shared" si="69"/>
        <v>0.7796278158667973</v>
      </c>
      <c r="L243" s="11">
        <f t="shared" si="70"/>
        <v>-2250</v>
      </c>
      <c r="N243" s="9">
        <f t="shared" si="71"/>
        <v>0.25465230166503428</v>
      </c>
      <c r="O243" s="12">
        <f t="shared" si="72"/>
        <v>0.74534769833496572</v>
      </c>
      <c r="P243" s="11">
        <f t="shared" si="73"/>
        <v>-2600</v>
      </c>
      <c r="R243" s="35">
        <f t="shared" si="74"/>
        <v>-48500</v>
      </c>
      <c r="S243" s="38">
        <f t="shared" si="75"/>
        <v>-0.23751224289911851</v>
      </c>
      <c r="V243" s="10"/>
      <c r="W243" s="11">
        <f t="shared" si="76"/>
        <v>7253.7550975308568</v>
      </c>
      <c r="X243" s="11">
        <f t="shared" si="77"/>
        <v>-4.6812733570189648E-2</v>
      </c>
      <c r="Z243" s="35">
        <f t="shared" si="62"/>
        <v>-52166.039896291593</v>
      </c>
      <c r="AA243" s="44">
        <f t="shared" si="66"/>
        <v>-0.25546542554501273</v>
      </c>
      <c r="AB243" s="43">
        <f t="shared" si="63"/>
        <v>-7.0276369522774662E-2</v>
      </c>
      <c r="AC243" s="9"/>
      <c r="AD243" s="17">
        <f t="shared" si="64"/>
        <v>-7.0276369522774662E-2</v>
      </c>
      <c r="AE243" s="102">
        <f t="shared" si="67"/>
        <v>1.7953182645894211E-2</v>
      </c>
      <c r="AF243" s="14">
        <f t="shared" si="65"/>
        <v>4.3969849246231159E-2</v>
      </c>
      <c r="AG243" s="14">
        <f t="shared" si="78"/>
        <v>2.2457658850788542E-3</v>
      </c>
    </row>
    <row r="244" spans="1:33" x14ac:dyDescent="0.2">
      <c r="A244" s="16">
        <v>1964</v>
      </c>
      <c r="B244" s="16">
        <v>127500</v>
      </c>
      <c r="C244" s="16">
        <v>0.04</v>
      </c>
      <c r="D244" s="16">
        <v>2.5000000000000001E-2</v>
      </c>
      <c r="E244" s="16">
        <v>10420</v>
      </c>
      <c r="F244" s="16">
        <v>8170</v>
      </c>
      <c r="G244" s="16">
        <v>10420</v>
      </c>
      <c r="H244" s="16">
        <v>7820</v>
      </c>
      <c r="I244" s="118">
        <f>Inputs_refs!$B$1-'cpi_2.5'!A244</f>
        <v>57.5</v>
      </c>
      <c r="J244" s="9">
        <f t="shared" si="68"/>
        <v>-0.21593090211132437</v>
      </c>
      <c r="K244" s="10">
        <f t="shared" si="69"/>
        <v>0.78406909788867563</v>
      </c>
      <c r="L244" s="11">
        <f t="shared" si="70"/>
        <v>-2250</v>
      </c>
      <c r="N244" s="9">
        <f t="shared" si="71"/>
        <v>0.24952015355086371</v>
      </c>
      <c r="O244" s="12">
        <f t="shared" si="72"/>
        <v>0.75047984644913623</v>
      </c>
      <c r="P244" s="11">
        <f t="shared" si="73"/>
        <v>-2600</v>
      </c>
      <c r="R244" s="35">
        <f t="shared" si="74"/>
        <v>-48500</v>
      </c>
      <c r="S244" s="38">
        <f t="shared" si="75"/>
        <v>-0.23272552783109404</v>
      </c>
      <c r="V244" s="10"/>
      <c r="W244" s="11">
        <f t="shared" si="76"/>
        <v>7445.1230083953642</v>
      </c>
      <c r="X244" s="11">
        <f t="shared" si="77"/>
        <v>-4.7938234220541664E-2</v>
      </c>
      <c r="Z244" s="35">
        <f t="shared" si="62"/>
        <v>-52355.093712651054</v>
      </c>
      <c r="AA244" s="44">
        <f t="shared" si="66"/>
        <v>-0.251224058122126</v>
      </c>
      <c r="AB244" s="43">
        <f t="shared" si="63"/>
        <v>-7.3633593969090957E-2</v>
      </c>
      <c r="AC244" s="9"/>
      <c r="AD244" s="17">
        <f t="shared" si="64"/>
        <v>-7.3633593969090957E-2</v>
      </c>
      <c r="AE244" s="102">
        <f t="shared" si="67"/>
        <v>1.8498530291031962E-2</v>
      </c>
      <c r="AF244" s="14">
        <f t="shared" si="65"/>
        <v>4.2839657282741736E-2</v>
      </c>
      <c r="AG244" s="14">
        <f t="shared" si="78"/>
        <v>2.1868231263757476E-3</v>
      </c>
    </row>
    <row r="245" spans="1:33" x14ac:dyDescent="0.2">
      <c r="A245" s="16">
        <v>1964</v>
      </c>
      <c r="B245" s="16">
        <v>132500</v>
      </c>
      <c r="C245" s="16">
        <v>0.04</v>
      </c>
      <c r="D245" s="16">
        <v>2.5000000000000001E-2</v>
      </c>
      <c r="E245" s="16">
        <v>10620</v>
      </c>
      <c r="F245" s="16">
        <v>8370</v>
      </c>
      <c r="G245" s="16">
        <v>10620</v>
      </c>
      <c r="H245" s="16">
        <v>8020</v>
      </c>
      <c r="I245" s="118">
        <f>Inputs_refs!$B$1-'cpi_2.5'!A245</f>
        <v>57.5</v>
      </c>
      <c r="J245" s="9">
        <f t="shared" si="68"/>
        <v>-0.21186440677966101</v>
      </c>
      <c r="K245" s="10">
        <f t="shared" si="69"/>
        <v>0.78813559322033899</v>
      </c>
      <c r="L245" s="11">
        <f t="shared" si="70"/>
        <v>-2250</v>
      </c>
      <c r="N245" s="9">
        <f t="shared" si="71"/>
        <v>0.2448210922787194</v>
      </c>
      <c r="O245" s="12">
        <f t="shared" si="72"/>
        <v>0.7551789077212806</v>
      </c>
      <c r="P245" s="11">
        <f t="shared" si="73"/>
        <v>-2600</v>
      </c>
      <c r="R245" s="35">
        <f t="shared" si="74"/>
        <v>-48500</v>
      </c>
      <c r="S245" s="38">
        <f t="shared" si="75"/>
        <v>-0.2283427495291902</v>
      </c>
      <c r="V245" s="10"/>
      <c r="W245" s="11">
        <f t="shared" si="76"/>
        <v>7627.3781615996577</v>
      </c>
      <c r="X245" s="11">
        <f t="shared" si="77"/>
        <v>-4.8955341446426721E-2</v>
      </c>
      <c r="Z245" s="35">
        <f t="shared" si="62"/>
        <v>-52535.144966326712</v>
      </c>
      <c r="AA245" s="44">
        <f t="shared" si="66"/>
        <v>-0.24734060718609563</v>
      </c>
      <c r="AB245" s="43">
        <f t="shared" si="63"/>
        <v>-7.6808486374466203E-2</v>
      </c>
      <c r="AC245" s="9"/>
      <c r="AD245" s="17">
        <f t="shared" si="64"/>
        <v>-7.6808486374466203E-2</v>
      </c>
      <c r="AE245" s="102">
        <f t="shared" si="67"/>
        <v>1.8997857656905426E-2</v>
      </c>
      <c r="AF245" s="14">
        <f t="shared" si="65"/>
        <v>4.1816009557945039E-2</v>
      </c>
      <c r="AG245" s="14">
        <f t="shared" si="78"/>
        <v>2.1334939905786054E-3</v>
      </c>
    </row>
    <row r="246" spans="1:33" x14ac:dyDescent="0.2">
      <c r="A246" s="16">
        <v>1964</v>
      </c>
      <c r="B246" s="16">
        <v>137500</v>
      </c>
      <c r="C246" s="16">
        <v>0.04</v>
      </c>
      <c r="D246" s="16">
        <v>2.5000000000000001E-2</v>
      </c>
      <c r="E246" s="16">
        <v>10830</v>
      </c>
      <c r="F246" s="16">
        <v>8580</v>
      </c>
      <c r="G246" s="16">
        <v>10830</v>
      </c>
      <c r="H246" s="16">
        <v>8230</v>
      </c>
      <c r="I246" s="118">
        <f>Inputs_refs!$B$1-'cpi_2.5'!A246</f>
        <v>57.5</v>
      </c>
      <c r="J246" s="9">
        <f t="shared" si="68"/>
        <v>-0.2077562326869806</v>
      </c>
      <c r="K246" s="10">
        <f t="shared" si="69"/>
        <v>0.79224376731301938</v>
      </c>
      <c r="L246" s="11">
        <f t="shared" si="70"/>
        <v>-2250</v>
      </c>
      <c r="N246" s="9">
        <f t="shared" si="71"/>
        <v>0.24007386888273316</v>
      </c>
      <c r="O246" s="12">
        <f t="shared" si="72"/>
        <v>0.75992613111726681</v>
      </c>
      <c r="P246" s="11">
        <f t="shared" si="73"/>
        <v>-2600</v>
      </c>
      <c r="R246" s="35">
        <f t="shared" si="74"/>
        <v>-48500</v>
      </c>
      <c r="S246" s="38">
        <f t="shared" si="75"/>
        <v>-0.22391505078485688</v>
      </c>
      <c r="V246" s="10"/>
      <c r="W246" s="11">
        <f t="shared" si="76"/>
        <v>7818.7460724641651</v>
      </c>
      <c r="X246" s="11">
        <f t="shared" si="77"/>
        <v>-4.9970100551134253E-2</v>
      </c>
      <c r="Z246" s="35">
        <f t="shared" si="62"/>
        <v>-52724.198782686173</v>
      </c>
      <c r="AA246" s="44">
        <f t="shared" si="66"/>
        <v>-0.24341735356734151</v>
      </c>
      <c r="AB246" s="43">
        <f t="shared" si="63"/>
        <v>-8.0118785685053137E-2</v>
      </c>
      <c r="AC246" s="9"/>
      <c r="AD246" s="17">
        <f t="shared" si="64"/>
        <v>-8.0118785685053137E-2</v>
      </c>
      <c r="AE246" s="102">
        <f t="shared" si="67"/>
        <v>1.9502302782484632E-2</v>
      </c>
      <c r="AF246" s="14">
        <f t="shared" si="65"/>
        <v>4.0792540792540792E-2</v>
      </c>
      <c r="AG246" s="14">
        <f t="shared" si="78"/>
        <v>2.0802282604226452E-3</v>
      </c>
    </row>
    <row r="247" spans="1:33" x14ac:dyDescent="0.2">
      <c r="A247" s="16">
        <v>1964</v>
      </c>
      <c r="B247" s="16">
        <v>142500</v>
      </c>
      <c r="C247" s="16">
        <v>0.04</v>
      </c>
      <c r="D247" s="16">
        <v>2.5000000000000001E-2</v>
      </c>
      <c r="E247" s="16">
        <v>11040</v>
      </c>
      <c r="F247" s="16">
        <v>8790</v>
      </c>
      <c r="G247" s="16">
        <v>11040</v>
      </c>
      <c r="H247" s="16">
        <v>8440</v>
      </c>
      <c r="I247" s="118">
        <f>Inputs_refs!$B$1-'cpi_2.5'!A247</f>
        <v>57.5</v>
      </c>
      <c r="J247" s="9">
        <f t="shared" si="68"/>
        <v>-0.20380434782608695</v>
      </c>
      <c r="K247" s="10">
        <f t="shared" si="69"/>
        <v>0.79619565217391308</v>
      </c>
      <c r="L247" s="11">
        <f t="shared" si="70"/>
        <v>-2250</v>
      </c>
      <c r="N247" s="9">
        <f t="shared" si="71"/>
        <v>0.23550724637681159</v>
      </c>
      <c r="O247" s="12">
        <f t="shared" si="72"/>
        <v>0.76449275362318836</v>
      </c>
      <c r="P247" s="11">
        <f t="shared" si="73"/>
        <v>-2600</v>
      </c>
      <c r="R247" s="35">
        <f t="shared" si="74"/>
        <v>-48500</v>
      </c>
      <c r="S247" s="38">
        <f t="shared" si="75"/>
        <v>-0.21965579710144928</v>
      </c>
      <c r="V247" s="10"/>
      <c r="W247" s="11">
        <f t="shared" si="76"/>
        <v>8010.1139833286725</v>
      </c>
      <c r="X247" s="11">
        <f t="shared" si="77"/>
        <v>-5.0934362164849235E-2</v>
      </c>
      <c r="Z247" s="35">
        <f t="shared" si="62"/>
        <v>-52913.252599045634</v>
      </c>
      <c r="AA247" s="44">
        <f t="shared" si="66"/>
        <v>-0.23964335416234436</v>
      </c>
      <c r="AB247" s="43">
        <f t="shared" si="63"/>
        <v>-8.340543025180111E-2</v>
      </c>
      <c r="AC247" s="9"/>
      <c r="AD247" s="17">
        <f t="shared" si="64"/>
        <v>-8.340543025180111E-2</v>
      </c>
      <c r="AE247" s="102">
        <f t="shared" si="67"/>
        <v>1.9987557060895084E-2</v>
      </c>
      <c r="AF247" s="14">
        <f t="shared" si="65"/>
        <v>3.981797497155859E-2</v>
      </c>
      <c r="AG247" s="14">
        <f t="shared" si="78"/>
        <v>2.0295578111041435E-3</v>
      </c>
    </row>
    <row r="248" spans="1:33" x14ac:dyDescent="0.2">
      <c r="A248" s="16">
        <v>1964</v>
      </c>
      <c r="B248" s="16">
        <v>147500</v>
      </c>
      <c r="C248" s="16">
        <v>0.04</v>
      </c>
      <c r="D248" s="16">
        <v>2.5000000000000001E-2</v>
      </c>
      <c r="E248" s="16">
        <v>11240</v>
      </c>
      <c r="F248" s="16">
        <v>8990</v>
      </c>
      <c r="G248" s="16">
        <v>11240</v>
      </c>
      <c r="H248" s="16">
        <v>8640</v>
      </c>
      <c r="I248" s="118">
        <f>Inputs_refs!$B$1-'cpi_2.5'!A248</f>
        <v>57.5</v>
      </c>
      <c r="J248" s="9">
        <f t="shared" si="68"/>
        <v>-0.20017793594306049</v>
      </c>
      <c r="K248" s="10">
        <f t="shared" si="69"/>
        <v>0.79982206405693945</v>
      </c>
      <c r="L248" s="11">
        <f t="shared" si="70"/>
        <v>-2250</v>
      </c>
      <c r="N248" s="9">
        <f t="shared" si="71"/>
        <v>0.23131672597864769</v>
      </c>
      <c r="O248" s="12">
        <f t="shared" si="72"/>
        <v>0.76868327402135228</v>
      </c>
      <c r="P248" s="11">
        <f t="shared" si="73"/>
        <v>-2600</v>
      </c>
      <c r="R248" s="35">
        <f t="shared" si="74"/>
        <v>-48500</v>
      </c>
      <c r="S248" s="38">
        <f t="shared" si="75"/>
        <v>-0.21574733096085411</v>
      </c>
      <c r="V248" s="10"/>
      <c r="W248" s="11">
        <f t="shared" si="76"/>
        <v>8192.3691365329651</v>
      </c>
      <c r="X248" s="11">
        <f t="shared" si="77"/>
        <v>-5.1809127716092009E-2</v>
      </c>
      <c r="Z248" s="35">
        <f t="shared" si="62"/>
        <v>-53093.303852721292</v>
      </c>
      <c r="AA248" s="44">
        <f t="shared" si="66"/>
        <v>-0.23618017728078866</v>
      </c>
      <c r="AB248" s="43">
        <f t="shared" si="63"/>
        <v>-8.6513807192389713E-2</v>
      </c>
      <c r="AC248" s="9"/>
      <c r="AD248" s="17">
        <f t="shared" si="64"/>
        <v>-8.6513807192389713E-2</v>
      </c>
      <c r="AE248" s="102">
        <f t="shared" si="67"/>
        <v>2.0432846319934556E-2</v>
      </c>
      <c r="AF248" s="14">
        <f t="shared" si="65"/>
        <v>3.8932146829810901E-2</v>
      </c>
      <c r="AG248" s="14">
        <f t="shared" si="78"/>
        <v>1.9835434558009846E-3</v>
      </c>
    </row>
    <row r="249" spans="1:33" x14ac:dyDescent="0.2">
      <c r="A249" s="16">
        <v>1964</v>
      </c>
      <c r="B249" s="16">
        <v>200000</v>
      </c>
      <c r="C249" s="16">
        <v>0.04</v>
      </c>
      <c r="D249" s="16">
        <v>2.5000000000000001E-2</v>
      </c>
      <c r="E249" s="16">
        <v>13410</v>
      </c>
      <c r="F249" s="16">
        <v>11160</v>
      </c>
      <c r="G249" s="16">
        <v>13410</v>
      </c>
      <c r="H249" s="16">
        <v>10810</v>
      </c>
      <c r="I249" s="118">
        <f>Inputs_refs!$B$1-'cpi_2.5'!A249</f>
        <v>57.5</v>
      </c>
      <c r="J249" s="9">
        <f t="shared" si="68"/>
        <v>-0.16778523489932887</v>
      </c>
      <c r="K249" s="10">
        <f t="shared" si="69"/>
        <v>0.83221476510067116</v>
      </c>
      <c r="L249" s="11">
        <f t="shared" si="70"/>
        <v>-2250</v>
      </c>
      <c r="N249" s="9">
        <f t="shared" si="71"/>
        <v>0.19388516032811334</v>
      </c>
      <c r="O249" s="12">
        <f t="shared" si="72"/>
        <v>0.80611483967188668</v>
      </c>
      <c r="P249" s="11">
        <f t="shared" si="73"/>
        <v>-2600</v>
      </c>
      <c r="R249" s="35">
        <f t="shared" si="74"/>
        <v>-48500</v>
      </c>
      <c r="S249" s="38">
        <f t="shared" si="75"/>
        <v>-0.1808351976137211</v>
      </c>
      <c r="V249" s="10"/>
      <c r="W249" s="11">
        <f t="shared" si="76"/>
        <v>10169.837548799544</v>
      </c>
      <c r="X249" s="11">
        <f t="shared" si="77"/>
        <v>-5.9219468196156928E-2</v>
      </c>
      <c r="Z249" s="35">
        <f t="shared" si="62"/>
        <v>-55046.859955102293</v>
      </c>
      <c r="AA249" s="44">
        <f t="shared" si="66"/>
        <v>-0.20524556284527329</v>
      </c>
      <c r="AB249" s="43">
        <f t="shared" si="63"/>
        <v>-0.11893248698367334</v>
      </c>
      <c r="AC249" s="9"/>
      <c r="AD249" s="17">
        <f t="shared" si="64"/>
        <v>-0.11893248698367334</v>
      </c>
      <c r="AE249" s="102">
        <f t="shared" si="67"/>
        <v>2.4410365231552184E-2</v>
      </c>
      <c r="AF249" s="14">
        <f t="shared" si="65"/>
        <v>3.1362007168458779E-2</v>
      </c>
      <c r="AG249" s="14">
        <f t="shared" si="78"/>
        <v>1.5919477698205231E-3</v>
      </c>
    </row>
    <row r="250" spans="1:33" x14ac:dyDescent="0.2">
      <c r="A250" s="16">
        <v>1959</v>
      </c>
      <c r="B250" s="16">
        <v>2500</v>
      </c>
      <c r="C250" s="16">
        <v>0.04</v>
      </c>
      <c r="D250" s="16">
        <v>2.5000000000000001E-2</v>
      </c>
      <c r="E250" s="16">
        <v>140</v>
      </c>
      <c r="F250" s="16">
        <v>130</v>
      </c>
      <c r="G250" s="16">
        <v>140</v>
      </c>
      <c r="H250" s="16">
        <v>120</v>
      </c>
      <c r="I250" s="118">
        <f>Inputs_refs!$B$1-'cpi_2.5'!A250</f>
        <v>62.5</v>
      </c>
      <c r="J250" s="9">
        <f t="shared" si="68"/>
        <v>-7.1428571428571425E-2</v>
      </c>
      <c r="K250" s="10">
        <f t="shared" si="69"/>
        <v>0.9285714285714286</v>
      </c>
      <c r="L250" s="11">
        <f t="shared" si="70"/>
        <v>-10</v>
      </c>
      <c r="N250" s="9">
        <f t="shared" si="71"/>
        <v>0.14285714285714285</v>
      </c>
      <c r="O250" s="12">
        <f t="shared" si="72"/>
        <v>0.8571428571428571</v>
      </c>
      <c r="P250" s="11">
        <f t="shared" si="73"/>
        <v>-20</v>
      </c>
      <c r="R250" s="35">
        <f t="shared" si="74"/>
        <v>-300</v>
      </c>
      <c r="S250" s="38">
        <f t="shared" si="75"/>
        <v>-0.10714285714285714</v>
      </c>
      <c r="V250" s="10"/>
      <c r="W250" s="11">
        <f t="shared" si="76"/>
        <v>118.46584958279037</v>
      </c>
      <c r="X250" s="11">
        <f t="shared" si="77"/>
        <v>-1.2784586810080257E-2</v>
      </c>
      <c r="Z250" s="35">
        <f t="shared" si="62"/>
        <v>-317.03331488918457</v>
      </c>
      <c r="AA250" s="44">
        <f t="shared" si="66"/>
        <v>-0.11322618388899448</v>
      </c>
      <c r="AB250" s="43">
        <f t="shared" si="63"/>
        <v>-5.3727208117349969E-2</v>
      </c>
      <c r="AC250" s="9"/>
      <c r="AD250" s="17">
        <f t="shared" si="64"/>
        <v>-5.3727208117349969E-2</v>
      </c>
      <c r="AE250" s="102">
        <f t="shared" si="67"/>
        <v>6.0833267461373464E-3</v>
      </c>
      <c r="AF250" s="14">
        <f t="shared" si="65"/>
        <v>7.6923076923076927E-2</v>
      </c>
      <c r="AG250" s="14">
        <f t="shared" si="78"/>
        <v>3.994137512940088E-3</v>
      </c>
    </row>
    <row r="251" spans="1:33" x14ac:dyDescent="0.2">
      <c r="A251" s="16">
        <v>1959</v>
      </c>
      <c r="B251" s="16">
        <v>7500</v>
      </c>
      <c r="C251" s="16">
        <v>0.04</v>
      </c>
      <c r="D251" s="16">
        <v>2.5000000000000001E-2</v>
      </c>
      <c r="E251" s="16">
        <v>440</v>
      </c>
      <c r="F251" s="16">
        <v>400</v>
      </c>
      <c r="G251" s="16">
        <v>440</v>
      </c>
      <c r="H251" s="16">
        <v>370</v>
      </c>
      <c r="I251" s="118">
        <f>Inputs_refs!$B$1-'cpi_2.5'!A251</f>
        <v>62.5</v>
      </c>
      <c r="J251" s="9">
        <f t="shared" si="68"/>
        <v>-9.0909090909090912E-2</v>
      </c>
      <c r="K251" s="10">
        <f t="shared" si="69"/>
        <v>0.90909090909090906</v>
      </c>
      <c r="L251" s="11">
        <f t="shared" si="70"/>
        <v>-40</v>
      </c>
      <c r="N251" s="9">
        <f t="shared" si="71"/>
        <v>0.15909090909090909</v>
      </c>
      <c r="O251" s="12">
        <f t="shared" si="72"/>
        <v>0.84090909090909094</v>
      </c>
      <c r="P251" s="11">
        <f t="shared" si="73"/>
        <v>-70</v>
      </c>
      <c r="R251" s="35">
        <f t="shared" si="74"/>
        <v>-1100</v>
      </c>
      <c r="S251" s="38">
        <f t="shared" si="75"/>
        <v>-0.125</v>
      </c>
      <c r="V251" s="10"/>
      <c r="W251" s="11">
        <f t="shared" si="76"/>
        <v>364.51030640858579</v>
      </c>
      <c r="X251" s="11">
        <f t="shared" si="77"/>
        <v>-1.4837009706524889E-2</v>
      </c>
      <c r="Z251" s="35">
        <f t="shared" si="62"/>
        <v>-1160.1025073513374</v>
      </c>
      <c r="AA251" s="44">
        <f t="shared" si="66"/>
        <v>-0.13182983038083379</v>
      </c>
      <c r="AB251" s="43">
        <f t="shared" si="63"/>
        <v>-5.1807928153313906E-2</v>
      </c>
      <c r="AC251" s="9"/>
      <c r="AD251" s="17">
        <f t="shared" si="64"/>
        <v>-5.1807928153313906E-2</v>
      </c>
      <c r="AE251" s="102">
        <f t="shared" si="67"/>
        <v>6.8298303808337901E-3</v>
      </c>
      <c r="AF251" s="14">
        <f t="shared" si="65"/>
        <v>7.4999999999999997E-2</v>
      </c>
      <c r="AG251" s="14">
        <f t="shared" si="78"/>
        <v>3.8904894333207096E-3</v>
      </c>
    </row>
    <row r="252" spans="1:33" x14ac:dyDescent="0.2">
      <c r="A252" s="16">
        <v>1959</v>
      </c>
      <c r="B252" s="16">
        <v>12500</v>
      </c>
      <c r="C252" s="16">
        <v>0.04</v>
      </c>
      <c r="D252" s="16">
        <v>2.5000000000000001E-2</v>
      </c>
      <c r="E252" s="16">
        <v>750</v>
      </c>
      <c r="F252" s="16">
        <v>680</v>
      </c>
      <c r="G252" s="16">
        <v>750</v>
      </c>
      <c r="H252" s="16">
        <v>630</v>
      </c>
      <c r="I252" s="118">
        <f>Inputs_refs!$B$1-'cpi_2.5'!A252</f>
        <v>62.5</v>
      </c>
      <c r="J252" s="9">
        <f t="shared" si="68"/>
        <v>-9.3333333333333338E-2</v>
      </c>
      <c r="K252" s="10">
        <f t="shared" si="69"/>
        <v>0.90666666666666662</v>
      </c>
      <c r="L252" s="11">
        <f t="shared" si="70"/>
        <v>-70</v>
      </c>
      <c r="N252" s="9">
        <f t="shared" si="71"/>
        <v>0.16</v>
      </c>
      <c r="O252" s="12">
        <f t="shared" si="72"/>
        <v>0.84</v>
      </c>
      <c r="P252" s="11">
        <f t="shared" si="73"/>
        <v>-120</v>
      </c>
      <c r="R252" s="35">
        <f t="shared" si="74"/>
        <v>-1900</v>
      </c>
      <c r="S252" s="38">
        <f t="shared" si="75"/>
        <v>-0.12666666666666668</v>
      </c>
      <c r="V252" s="10"/>
      <c r="W252" s="11">
        <f t="shared" si="76"/>
        <v>619.66752089459578</v>
      </c>
      <c r="X252" s="11">
        <f t="shared" si="77"/>
        <v>-1.6400760484768601E-2</v>
      </c>
      <c r="Z252" s="35">
        <f t="shared" si="62"/>
        <v>-2012.1742624972721</v>
      </c>
      <c r="AA252" s="44">
        <f t="shared" si="66"/>
        <v>-0.13414495083315148</v>
      </c>
      <c r="AB252" s="43">
        <f t="shared" si="63"/>
        <v>-5.5747787151424325E-2</v>
      </c>
      <c r="AC252" s="9"/>
      <c r="AD252" s="17">
        <f t="shared" si="64"/>
        <v>-5.5747787151424325E-2</v>
      </c>
      <c r="AE252" s="102">
        <f t="shared" si="67"/>
        <v>7.4782841664847999E-3</v>
      </c>
      <c r="AF252" s="14">
        <f t="shared" si="65"/>
        <v>7.3529411764705885E-2</v>
      </c>
      <c r="AG252" s="14">
        <f t="shared" si="78"/>
        <v>3.8113671711555996E-3</v>
      </c>
    </row>
    <row r="253" spans="1:33" x14ac:dyDescent="0.2">
      <c r="A253" s="16">
        <v>1959</v>
      </c>
      <c r="B253" s="16">
        <v>17500</v>
      </c>
      <c r="C253" s="16">
        <v>0.04</v>
      </c>
      <c r="D253" s="16">
        <v>2.5000000000000001E-2</v>
      </c>
      <c r="E253" s="16">
        <v>1060</v>
      </c>
      <c r="F253" s="16">
        <v>960</v>
      </c>
      <c r="G253" s="16">
        <v>1060</v>
      </c>
      <c r="H253" s="16">
        <v>890</v>
      </c>
      <c r="I253" s="118">
        <f>Inputs_refs!$B$1-'cpi_2.5'!A253</f>
        <v>62.5</v>
      </c>
      <c r="J253" s="9">
        <f t="shared" si="68"/>
        <v>-9.4339622641509441E-2</v>
      </c>
      <c r="K253" s="10">
        <f t="shared" si="69"/>
        <v>0.90566037735849059</v>
      </c>
      <c r="L253" s="11">
        <f t="shared" si="70"/>
        <v>-100</v>
      </c>
      <c r="N253" s="9">
        <f t="shared" si="71"/>
        <v>0.16037735849056603</v>
      </c>
      <c r="O253" s="12">
        <f t="shared" si="72"/>
        <v>0.839622641509434</v>
      </c>
      <c r="P253" s="11">
        <f t="shared" si="73"/>
        <v>-170</v>
      </c>
      <c r="R253" s="35">
        <f t="shared" si="74"/>
        <v>-2700</v>
      </c>
      <c r="S253" s="38">
        <f t="shared" si="75"/>
        <v>-0.12735849056603774</v>
      </c>
      <c r="V253" s="10"/>
      <c r="W253" s="11">
        <f t="shared" si="76"/>
        <v>874.82473538060583</v>
      </c>
      <c r="X253" s="11">
        <f t="shared" si="77"/>
        <v>-1.7050859122914798E-2</v>
      </c>
      <c r="Z253" s="35">
        <f t="shared" si="62"/>
        <v>-2864.2460176432069</v>
      </c>
      <c r="AA253" s="44">
        <f t="shared" si="66"/>
        <v>-0.13510594422845315</v>
      </c>
      <c r="AB253" s="43">
        <f t="shared" si="63"/>
        <v>-5.734354403619063E-2</v>
      </c>
      <c r="AC253" s="9"/>
      <c r="AD253" s="17">
        <f t="shared" si="64"/>
        <v>-5.734354403619063E-2</v>
      </c>
      <c r="AE253" s="102">
        <f t="shared" si="67"/>
        <v>7.7474536624154156E-3</v>
      </c>
      <c r="AF253" s="14">
        <f t="shared" si="65"/>
        <v>7.2916666666666671E-2</v>
      </c>
      <c r="AG253" s="14">
        <f t="shared" si="78"/>
        <v>3.7784347699910681E-3</v>
      </c>
    </row>
    <row r="254" spans="1:33" x14ac:dyDescent="0.2">
      <c r="A254" s="16">
        <v>1959</v>
      </c>
      <c r="B254" s="16">
        <v>22500</v>
      </c>
      <c r="C254" s="16">
        <v>0.04</v>
      </c>
      <c r="D254" s="16">
        <v>2.5000000000000001E-2</v>
      </c>
      <c r="E254" s="16">
        <v>1360</v>
      </c>
      <c r="F254" s="16">
        <v>1230</v>
      </c>
      <c r="G254" s="16">
        <v>1360</v>
      </c>
      <c r="H254" s="16">
        <v>1140</v>
      </c>
      <c r="I254" s="118">
        <f>Inputs_refs!$B$1-'cpi_2.5'!A254</f>
        <v>62.5</v>
      </c>
      <c r="J254" s="9">
        <f t="shared" si="68"/>
        <v>-9.5588235294117641E-2</v>
      </c>
      <c r="K254" s="10">
        <f t="shared" si="69"/>
        <v>0.90441176470588236</v>
      </c>
      <c r="L254" s="11">
        <f t="shared" si="70"/>
        <v>-130</v>
      </c>
      <c r="N254" s="9">
        <f t="shared" si="71"/>
        <v>0.16176470588235295</v>
      </c>
      <c r="O254" s="12">
        <f t="shared" si="72"/>
        <v>0.83823529411764708</v>
      </c>
      <c r="P254" s="11">
        <f t="shared" si="73"/>
        <v>-220</v>
      </c>
      <c r="R254" s="35">
        <f t="shared" si="74"/>
        <v>-3500</v>
      </c>
      <c r="S254" s="38">
        <f t="shared" si="75"/>
        <v>-0.12867647058823528</v>
      </c>
      <c r="V254" s="10"/>
      <c r="W254" s="11">
        <f t="shared" si="76"/>
        <v>1120.8691922064013</v>
      </c>
      <c r="X254" s="11">
        <f t="shared" si="77"/>
        <v>-1.6781410345262024E-2</v>
      </c>
      <c r="Z254" s="35">
        <f t="shared" si="62"/>
        <v>-3707.3152101053602</v>
      </c>
      <c r="AA254" s="44">
        <f t="shared" si="66"/>
        <v>-0.13629835331269707</v>
      </c>
      <c r="AB254" s="43">
        <f t="shared" si="63"/>
        <v>-5.5920578196389285E-2</v>
      </c>
      <c r="AC254" s="9"/>
      <c r="AD254" s="17">
        <f t="shared" si="64"/>
        <v>-5.5920578196389285E-2</v>
      </c>
      <c r="AE254" s="102">
        <f t="shared" si="67"/>
        <v>7.6218827244617926E-3</v>
      </c>
      <c r="AF254" s="14">
        <f t="shared" si="65"/>
        <v>7.3170731707317069E-2</v>
      </c>
      <c r="AG254" s="14">
        <f t="shared" si="78"/>
        <v>3.7920871578936977E-3</v>
      </c>
    </row>
    <row r="255" spans="1:33" x14ac:dyDescent="0.2">
      <c r="A255" s="16">
        <v>1959</v>
      </c>
      <c r="B255" s="16">
        <v>27500</v>
      </c>
      <c r="C255" s="16">
        <v>0.04</v>
      </c>
      <c r="D255" s="16">
        <v>2.5000000000000001E-2</v>
      </c>
      <c r="E255" s="16">
        <v>1670</v>
      </c>
      <c r="F255" s="16">
        <v>1510</v>
      </c>
      <c r="G255" s="16">
        <v>1670</v>
      </c>
      <c r="H255" s="16">
        <v>1400</v>
      </c>
      <c r="I255" s="118">
        <f>Inputs_refs!$B$1-'cpi_2.5'!A255</f>
        <v>62.5</v>
      </c>
      <c r="J255" s="9">
        <f t="shared" si="68"/>
        <v>-9.580838323353294E-2</v>
      </c>
      <c r="K255" s="10">
        <f t="shared" si="69"/>
        <v>0.90419161676646709</v>
      </c>
      <c r="L255" s="11">
        <f t="shared" si="70"/>
        <v>-160</v>
      </c>
      <c r="N255" s="9">
        <f t="shared" si="71"/>
        <v>0.16167664670658682</v>
      </c>
      <c r="O255" s="12">
        <f t="shared" si="72"/>
        <v>0.83832335329341312</v>
      </c>
      <c r="P255" s="11">
        <f t="shared" si="73"/>
        <v>-270</v>
      </c>
      <c r="R255" s="35">
        <f t="shared" si="74"/>
        <v>-4300</v>
      </c>
      <c r="S255" s="38">
        <f t="shared" si="75"/>
        <v>-0.12874251497005987</v>
      </c>
      <c r="V255" s="10"/>
      <c r="W255" s="11">
        <f t="shared" si="76"/>
        <v>1376.0264066924112</v>
      </c>
      <c r="X255" s="11">
        <f t="shared" si="77"/>
        <v>-1.7123995219706267E-2</v>
      </c>
      <c r="Z255" s="35">
        <f t="shared" si="62"/>
        <v>-4559.3869652512949</v>
      </c>
      <c r="AA255" s="44">
        <f t="shared" si="66"/>
        <v>-0.13650859177399086</v>
      </c>
      <c r="AB255" s="43">
        <f t="shared" si="63"/>
        <v>-5.6890754662452421E-2</v>
      </c>
      <c r="AC255" s="9"/>
      <c r="AD255" s="17">
        <f t="shared" si="64"/>
        <v>-5.6890754662452421E-2</v>
      </c>
      <c r="AE255" s="102">
        <f t="shared" si="67"/>
        <v>7.766076803930988E-3</v>
      </c>
      <c r="AF255" s="14">
        <f t="shared" si="65"/>
        <v>7.2847682119205295E-2</v>
      </c>
      <c r="AG255" s="14">
        <f t="shared" si="78"/>
        <v>3.7747284437926742E-3</v>
      </c>
    </row>
    <row r="256" spans="1:33" x14ac:dyDescent="0.2">
      <c r="A256" s="16">
        <v>1959</v>
      </c>
      <c r="B256" s="16">
        <v>32500</v>
      </c>
      <c r="C256" s="16">
        <v>0.04</v>
      </c>
      <c r="D256" s="16">
        <v>2.5000000000000001E-2</v>
      </c>
      <c r="E256" s="16">
        <v>1970</v>
      </c>
      <c r="F256" s="16">
        <v>1780</v>
      </c>
      <c r="G256" s="16">
        <v>1970</v>
      </c>
      <c r="H256" s="16">
        <v>1650</v>
      </c>
      <c r="I256" s="118">
        <f>Inputs_refs!$B$1-'cpi_2.5'!A256</f>
        <v>62.5</v>
      </c>
      <c r="J256" s="9">
        <f t="shared" si="68"/>
        <v>-9.6446700507614211E-2</v>
      </c>
      <c r="K256" s="10">
        <f t="shared" si="69"/>
        <v>0.90355329949238583</v>
      </c>
      <c r="L256" s="11">
        <f t="shared" si="70"/>
        <v>-190</v>
      </c>
      <c r="N256" s="9">
        <f t="shared" si="71"/>
        <v>0.16243654822335024</v>
      </c>
      <c r="O256" s="12">
        <f t="shared" si="72"/>
        <v>0.8375634517766497</v>
      </c>
      <c r="P256" s="11">
        <f t="shared" si="73"/>
        <v>-320</v>
      </c>
      <c r="R256" s="35">
        <f t="shared" si="74"/>
        <v>-5100</v>
      </c>
      <c r="S256" s="38">
        <f t="shared" si="75"/>
        <v>-0.12944162436548223</v>
      </c>
      <c r="V256" s="10"/>
      <c r="W256" s="11">
        <f t="shared" si="76"/>
        <v>1622.0708635182066</v>
      </c>
      <c r="X256" s="11">
        <f t="shared" si="77"/>
        <v>-1.6926749382905105E-2</v>
      </c>
      <c r="Z256" s="35">
        <f t="shared" si="62"/>
        <v>-5402.4561577134518</v>
      </c>
      <c r="AA256" s="44">
        <f t="shared" si="66"/>
        <v>-0.13711817659171197</v>
      </c>
      <c r="AB256" s="43">
        <f t="shared" si="63"/>
        <v>-5.5984935163539411E-2</v>
      </c>
      <c r="AC256" s="9"/>
      <c r="AD256" s="17">
        <f t="shared" si="64"/>
        <v>-5.5984935163539411E-2</v>
      </c>
      <c r="AE256" s="102">
        <f t="shared" si="67"/>
        <v>7.6765522262297325E-3</v>
      </c>
      <c r="AF256" s="14">
        <f t="shared" si="65"/>
        <v>7.3033707865168537E-2</v>
      </c>
      <c r="AG256" s="14">
        <f t="shared" si="78"/>
        <v>3.784723630682385E-3</v>
      </c>
    </row>
    <row r="257" spans="1:33" x14ac:dyDescent="0.2">
      <c r="A257" s="16">
        <v>1959</v>
      </c>
      <c r="B257" s="16">
        <v>37500</v>
      </c>
      <c r="C257" s="16">
        <v>0.04</v>
      </c>
      <c r="D257" s="16">
        <v>2.5000000000000001E-2</v>
      </c>
      <c r="E257" s="16">
        <v>2280</v>
      </c>
      <c r="F257" s="16">
        <v>2050</v>
      </c>
      <c r="G257" s="16">
        <v>2280</v>
      </c>
      <c r="H257" s="16">
        <v>1900</v>
      </c>
      <c r="I257" s="118">
        <f>Inputs_refs!$B$1-'cpi_2.5'!A257</f>
        <v>62.5</v>
      </c>
      <c r="J257" s="9">
        <f t="shared" si="68"/>
        <v>-0.10087719298245613</v>
      </c>
      <c r="K257" s="10">
        <f t="shared" si="69"/>
        <v>0.89912280701754388</v>
      </c>
      <c r="L257" s="11">
        <f t="shared" si="70"/>
        <v>-230</v>
      </c>
      <c r="N257" s="9">
        <f t="shared" si="71"/>
        <v>0.16666666666666666</v>
      </c>
      <c r="O257" s="12">
        <f t="shared" si="72"/>
        <v>0.83333333333333337</v>
      </c>
      <c r="P257" s="11">
        <f t="shared" si="73"/>
        <v>-380</v>
      </c>
      <c r="R257" s="35">
        <f t="shared" si="74"/>
        <v>-6100</v>
      </c>
      <c r="S257" s="38">
        <f t="shared" si="75"/>
        <v>-0.1337719298245614</v>
      </c>
      <c r="V257" s="10"/>
      <c r="W257" s="11">
        <f t="shared" si="76"/>
        <v>1868.1153203440022</v>
      </c>
      <c r="X257" s="11">
        <f t="shared" si="77"/>
        <v>-1.6781410345262024E-2</v>
      </c>
      <c r="Z257" s="35">
        <f t="shared" si="62"/>
        <v>-6445.5253501756015</v>
      </c>
      <c r="AA257" s="44">
        <f t="shared" si="66"/>
        <v>-0.14134924013542985</v>
      </c>
      <c r="AB257" s="43">
        <f t="shared" si="63"/>
        <v>-5.360701128360127E-2</v>
      </c>
      <c r="AC257" s="9"/>
      <c r="AD257" s="17">
        <f t="shared" si="64"/>
        <v>-5.360701128360127E-2</v>
      </c>
      <c r="AE257" s="102">
        <f t="shared" si="67"/>
        <v>7.5773103108684459E-3</v>
      </c>
      <c r="AF257" s="14">
        <f t="shared" si="65"/>
        <v>7.3170731707317069E-2</v>
      </c>
      <c r="AG257" s="14">
        <f t="shared" si="78"/>
        <v>3.7920871578936977E-3</v>
      </c>
    </row>
    <row r="258" spans="1:33" x14ac:dyDescent="0.2">
      <c r="A258" s="16">
        <v>1959</v>
      </c>
      <c r="B258" s="16">
        <v>42500</v>
      </c>
      <c r="C258" s="16">
        <v>0.04</v>
      </c>
      <c r="D258" s="16">
        <v>2.5000000000000001E-2</v>
      </c>
      <c r="E258" s="16">
        <v>2580</v>
      </c>
      <c r="F258" s="16">
        <v>2190</v>
      </c>
      <c r="G258" s="16">
        <v>2580</v>
      </c>
      <c r="H258" s="16">
        <v>2040</v>
      </c>
      <c r="I258" s="118">
        <f>Inputs_refs!$B$1-'cpi_2.5'!A258</f>
        <v>62.5</v>
      </c>
      <c r="J258" s="9">
        <f t="shared" si="68"/>
        <v>-0.15116279069767441</v>
      </c>
      <c r="K258" s="10">
        <f t="shared" si="69"/>
        <v>0.84883720930232553</v>
      </c>
      <c r="L258" s="11">
        <f t="shared" si="70"/>
        <v>-390</v>
      </c>
      <c r="N258" s="9">
        <f t="shared" si="71"/>
        <v>0.20930232558139536</v>
      </c>
      <c r="O258" s="12">
        <f t="shared" si="72"/>
        <v>0.79069767441860461</v>
      </c>
      <c r="P258" s="11">
        <f t="shared" si="73"/>
        <v>-540</v>
      </c>
      <c r="R258" s="35">
        <f t="shared" si="74"/>
        <v>-9300</v>
      </c>
      <c r="S258" s="38">
        <f t="shared" si="75"/>
        <v>-0.18023255813953487</v>
      </c>
      <c r="V258" s="10"/>
      <c r="W258" s="11">
        <f t="shared" si="76"/>
        <v>1995.693927587007</v>
      </c>
      <c r="X258" s="11">
        <f t="shared" si="77"/>
        <v>-2.1718662947545583E-2</v>
      </c>
      <c r="Z258" s="35">
        <f t="shared" ref="Z258:Z311" si="79">-(E258*20-F258*(1-$V$2^(20))/(1-$V$2))</f>
        <v>-9771.5612277485707</v>
      </c>
      <c r="AA258" s="44">
        <f t="shared" si="66"/>
        <v>-0.18937134162303432</v>
      </c>
      <c r="AB258" s="43">
        <f t="shared" ref="AB258:AB311" si="80">(R258-Z258)/Z258</f>
        <v>-4.8258534819335244E-2</v>
      </c>
      <c r="AC258" s="9"/>
      <c r="AD258" s="17">
        <f t="shared" ref="AD258:AD311" si="81">(R258-Z258)/Z258</f>
        <v>-4.8258534819335244E-2</v>
      </c>
      <c r="AE258" s="102">
        <f t="shared" si="67"/>
        <v>9.1387834834994464E-3</v>
      </c>
      <c r="AF258" s="14">
        <f t="shared" ref="AF258:AF311" si="82">(F258-H258)/F258</f>
        <v>6.8493150684931503E-2</v>
      </c>
      <c r="AG258" s="14">
        <f t="shared" si="78"/>
        <v>3.5413015472557374E-3</v>
      </c>
    </row>
    <row r="259" spans="1:33" x14ac:dyDescent="0.2">
      <c r="A259" s="16">
        <v>1959</v>
      </c>
      <c r="B259" s="16">
        <v>47500</v>
      </c>
      <c r="C259" s="16">
        <v>0.04</v>
      </c>
      <c r="D259" s="16">
        <v>2.5000000000000001E-2</v>
      </c>
      <c r="E259" s="16">
        <v>2890</v>
      </c>
      <c r="F259" s="16">
        <v>2330</v>
      </c>
      <c r="G259" s="16">
        <v>2890</v>
      </c>
      <c r="H259" s="16">
        <v>2180</v>
      </c>
      <c r="I259" s="118">
        <f>Inputs_refs!$B$1-'cpi_2.5'!A259</f>
        <v>62.5</v>
      </c>
      <c r="J259" s="9">
        <f t="shared" si="68"/>
        <v>-0.19377162629757785</v>
      </c>
      <c r="K259" s="10">
        <f t="shared" si="69"/>
        <v>0.80622837370242217</v>
      </c>
      <c r="L259" s="11">
        <f t="shared" si="70"/>
        <v>-560</v>
      </c>
      <c r="N259" s="9">
        <f t="shared" si="71"/>
        <v>0.24567474048442905</v>
      </c>
      <c r="O259" s="12">
        <f t="shared" si="72"/>
        <v>0.75432525951557095</v>
      </c>
      <c r="P259" s="11">
        <f t="shared" si="73"/>
        <v>-710</v>
      </c>
      <c r="R259" s="35">
        <f t="shared" si="74"/>
        <v>-12700</v>
      </c>
      <c r="S259" s="38">
        <f t="shared" si="75"/>
        <v>-0.21972318339100347</v>
      </c>
      <c r="V259" s="10"/>
      <c r="W259" s="11">
        <f t="shared" si="76"/>
        <v>2123.2725348300123</v>
      </c>
      <c r="X259" s="11">
        <f t="shared" si="77"/>
        <v>-2.6021773013755817E-2</v>
      </c>
      <c r="Z259" s="35">
        <f t="shared" si="79"/>
        <v>-13297.59710532154</v>
      </c>
      <c r="AA259" s="44">
        <f t="shared" ref="AA259:AA311" si="83">(Z259)/(E259*20)</f>
        <v>-0.230062233656082</v>
      </c>
      <c r="AB259" s="43">
        <f t="shared" si="80"/>
        <v>-4.494023247872269E-2</v>
      </c>
      <c r="AC259" s="9"/>
      <c r="AD259" s="17">
        <f t="shared" si="81"/>
        <v>-4.494023247872269E-2</v>
      </c>
      <c r="AE259" s="102">
        <f t="shared" ref="AE259:AE311" si="84">S259-AA259</f>
        <v>1.0339050265078531E-2</v>
      </c>
      <c r="AF259" s="14">
        <f t="shared" si="82"/>
        <v>6.4377682403433473E-2</v>
      </c>
      <c r="AG259" s="14">
        <f t="shared" si="78"/>
        <v>3.3216406438173474E-3</v>
      </c>
    </row>
    <row r="260" spans="1:33" x14ac:dyDescent="0.2">
      <c r="A260" s="16">
        <v>1959</v>
      </c>
      <c r="B260" s="16">
        <v>52500</v>
      </c>
      <c r="C260" s="16">
        <v>0.04</v>
      </c>
      <c r="D260" s="16">
        <v>2.5000000000000001E-2</v>
      </c>
      <c r="E260" s="16">
        <v>3200</v>
      </c>
      <c r="F260" s="16">
        <v>2470</v>
      </c>
      <c r="G260" s="16">
        <v>3200</v>
      </c>
      <c r="H260" s="16">
        <v>2320</v>
      </c>
      <c r="I260" s="118">
        <f>Inputs_refs!$B$1-'cpi_2.5'!A260</f>
        <v>62.5</v>
      </c>
      <c r="J260" s="9">
        <f t="shared" ref="J260:J311" si="85">-(E260-F260)/E260</f>
        <v>-0.22812499999999999</v>
      </c>
      <c r="K260" s="10">
        <f t="shared" ref="K260:K311" si="86">F260/E260</f>
        <v>0.77187499999999998</v>
      </c>
      <c r="L260" s="11">
        <f t="shared" ref="L260:L311" si="87">F260-E260</f>
        <v>-730</v>
      </c>
      <c r="N260" s="9">
        <f t="shared" ref="N260:N311" si="88">(G260-H260)/G260</f>
        <v>0.27500000000000002</v>
      </c>
      <c r="O260" s="12">
        <f t="shared" ref="O260:O311" si="89">H260/G260</f>
        <v>0.72499999999999998</v>
      </c>
      <c r="P260" s="11">
        <f t="shared" ref="P260:P311" si="90">H260-G260</f>
        <v>-880</v>
      </c>
      <c r="R260" s="35">
        <f t="shared" ref="R260:R311" si="91">20*(L260+P260)/2</f>
        <v>-16100</v>
      </c>
      <c r="S260" s="38">
        <f t="shared" ref="S260:S311" si="92">(R260)/(E260*20)</f>
        <v>-0.25156250000000002</v>
      </c>
      <c r="V260" s="10"/>
      <c r="W260" s="11">
        <f t="shared" ref="W260:W311" si="93">F260*$V$2^(19)</f>
        <v>2250.8511420730169</v>
      </c>
      <c r="X260" s="11">
        <f t="shared" ref="X260:X311" si="94">(W260-H260)/H260</f>
        <v>-2.9805542209906489E-2</v>
      </c>
      <c r="Z260" s="35">
        <f t="shared" si="79"/>
        <v>-16823.632982894502</v>
      </c>
      <c r="AA260" s="44">
        <f t="shared" si="83"/>
        <v>-0.26286926535772659</v>
      </c>
      <c r="AB260" s="43">
        <f t="shared" si="80"/>
        <v>-4.3012884531555023E-2</v>
      </c>
      <c r="AC260" s="9"/>
      <c r="AD260" s="17">
        <f t="shared" si="81"/>
        <v>-4.3012884531555023E-2</v>
      </c>
      <c r="AE260" s="102">
        <f t="shared" si="84"/>
        <v>1.1306765357726567E-2</v>
      </c>
      <c r="AF260" s="14">
        <f t="shared" si="82"/>
        <v>6.0728744939271252E-2</v>
      </c>
      <c r="AG260" s="14">
        <f t="shared" ref="AG260:AG311" si="95">1-(1-AF260)^(1/20)</f>
        <v>3.1276469380192573E-3</v>
      </c>
    </row>
    <row r="261" spans="1:33" x14ac:dyDescent="0.2">
      <c r="A261" s="16">
        <v>1959</v>
      </c>
      <c r="B261" s="16">
        <v>57500</v>
      </c>
      <c r="C261" s="16">
        <v>0.04</v>
      </c>
      <c r="D261" s="16">
        <v>2.5000000000000001E-2</v>
      </c>
      <c r="E261" s="16">
        <v>3490</v>
      </c>
      <c r="F261" s="16">
        <v>2600</v>
      </c>
      <c r="G261" s="16">
        <v>3490</v>
      </c>
      <c r="H261" s="16">
        <v>2450</v>
      </c>
      <c r="I261" s="118">
        <f>Inputs_refs!$B$1-'cpi_2.5'!A261</f>
        <v>62.5</v>
      </c>
      <c r="J261" s="9">
        <f t="shared" si="85"/>
        <v>-0.25501432664756446</v>
      </c>
      <c r="K261" s="10">
        <f t="shared" si="86"/>
        <v>0.74498567335243548</v>
      </c>
      <c r="L261" s="11">
        <f t="shared" si="87"/>
        <v>-890</v>
      </c>
      <c r="N261" s="9">
        <f t="shared" si="88"/>
        <v>0.29799426934097423</v>
      </c>
      <c r="O261" s="12">
        <f t="shared" si="89"/>
        <v>0.70200573065902583</v>
      </c>
      <c r="P261" s="11">
        <f t="shared" si="90"/>
        <v>-1040</v>
      </c>
      <c r="R261" s="35">
        <f t="shared" si="91"/>
        <v>-19300</v>
      </c>
      <c r="S261" s="38">
        <f t="shared" si="92"/>
        <v>-0.27650429799426934</v>
      </c>
      <c r="V261" s="10"/>
      <c r="W261" s="11">
        <f t="shared" si="93"/>
        <v>2369.3169916558077</v>
      </c>
      <c r="X261" s="11">
        <f t="shared" si="94"/>
        <v>-3.2931840140486668E-2</v>
      </c>
      <c r="Z261" s="35">
        <f t="shared" si="79"/>
        <v>-20140.66629778369</v>
      </c>
      <c r="AA261" s="44">
        <f t="shared" si="83"/>
        <v>-0.288548227761944</v>
      </c>
      <c r="AB261" s="43">
        <f t="shared" si="80"/>
        <v>-4.1739746111388469E-2</v>
      </c>
      <c r="AC261" s="9"/>
      <c r="AD261" s="17">
        <f t="shared" si="81"/>
        <v>-4.1739746111388469E-2</v>
      </c>
      <c r="AE261" s="102">
        <f t="shared" si="84"/>
        <v>1.2043929767674655E-2</v>
      </c>
      <c r="AF261" s="14">
        <f t="shared" si="82"/>
        <v>5.7692307692307696E-2</v>
      </c>
      <c r="AG261" s="14">
        <f t="shared" si="95"/>
        <v>2.9667614631815331E-3</v>
      </c>
    </row>
    <row r="262" spans="1:33" x14ac:dyDescent="0.2">
      <c r="A262" s="16">
        <v>1959</v>
      </c>
      <c r="B262" s="16">
        <v>62500</v>
      </c>
      <c r="C262" s="16">
        <v>0.04</v>
      </c>
      <c r="D262" s="16">
        <v>2.5000000000000001E-2</v>
      </c>
      <c r="E262" s="16">
        <v>3620</v>
      </c>
      <c r="F262" s="16">
        <v>2710</v>
      </c>
      <c r="G262" s="16">
        <v>3620</v>
      </c>
      <c r="H262" s="16">
        <v>2560</v>
      </c>
      <c r="I262" s="118">
        <f>Inputs_refs!$B$1-'cpi_2.5'!A262</f>
        <v>62.5</v>
      </c>
      <c r="J262" s="9">
        <f t="shared" si="85"/>
        <v>-0.25138121546961328</v>
      </c>
      <c r="K262" s="10">
        <f t="shared" si="86"/>
        <v>0.74861878453038677</v>
      </c>
      <c r="L262" s="11">
        <f t="shared" si="87"/>
        <v>-910</v>
      </c>
      <c r="N262" s="9">
        <f t="shared" si="88"/>
        <v>0.29281767955801102</v>
      </c>
      <c r="O262" s="12">
        <f t="shared" si="89"/>
        <v>0.70718232044198892</v>
      </c>
      <c r="P262" s="11">
        <f t="shared" si="90"/>
        <v>-1060</v>
      </c>
      <c r="R262" s="35">
        <f t="shared" si="91"/>
        <v>-19700</v>
      </c>
      <c r="S262" s="38">
        <f t="shared" si="92"/>
        <v>-0.27209944751381215</v>
      </c>
      <c r="V262" s="10"/>
      <c r="W262" s="11">
        <f t="shared" si="93"/>
        <v>2469.5573259181688</v>
      </c>
      <c r="X262" s="11">
        <f t="shared" si="94"/>
        <v>-3.5329169563215322E-2</v>
      </c>
      <c r="Z262" s="35">
        <f t="shared" si="79"/>
        <v>-20639.694487305307</v>
      </c>
      <c r="AA262" s="44">
        <f t="shared" si="83"/>
        <v>-0.28507865313957609</v>
      </c>
      <c r="AB262" s="43">
        <f t="shared" si="80"/>
        <v>-4.5528507598951017E-2</v>
      </c>
      <c r="AC262" s="9"/>
      <c r="AD262" s="17">
        <f t="shared" si="81"/>
        <v>-4.5528507598951017E-2</v>
      </c>
      <c r="AE262" s="102">
        <f t="shared" si="84"/>
        <v>1.2979205625763934E-2</v>
      </c>
      <c r="AF262" s="14">
        <f t="shared" si="82"/>
        <v>5.5350553505535055E-2</v>
      </c>
      <c r="AG262" s="14">
        <f t="shared" si="95"/>
        <v>2.843019763133392E-3</v>
      </c>
    </row>
    <row r="263" spans="1:33" x14ac:dyDescent="0.2">
      <c r="A263" s="16">
        <v>1959</v>
      </c>
      <c r="B263" s="16">
        <v>67500</v>
      </c>
      <c r="C263" s="16">
        <v>0.04</v>
      </c>
      <c r="D263" s="16">
        <v>2.5000000000000001E-2</v>
      </c>
      <c r="E263" s="16">
        <v>3710</v>
      </c>
      <c r="F263" s="16">
        <v>2810</v>
      </c>
      <c r="G263" s="16">
        <v>3710</v>
      </c>
      <c r="H263" s="16">
        <v>2660</v>
      </c>
      <c r="I263" s="118">
        <f>Inputs_refs!$B$1-'cpi_2.5'!A263</f>
        <v>62.5</v>
      </c>
      <c r="J263" s="9">
        <f t="shared" si="85"/>
        <v>-0.24258760107816713</v>
      </c>
      <c r="K263" s="10">
        <f t="shared" si="86"/>
        <v>0.75741239892183287</v>
      </c>
      <c r="L263" s="11">
        <f t="shared" si="87"/>
        <v>-900</v>
      </c>
      <c r="N263" s="9">
        <f t="shared" si="88"/>
        <v>0.28301886792452829</v>
      </c>
      <c r="O263" s="12">
        <f t="shared" si="89"/>
        <v>0.71698113207547165</v>
      </c>
      <c r="P263" s="11">
        <f t="shared" si="90"/>
        <v>-1050</v>
      </c>
      <c r="R263" s="35">
        <f t="shared" si="91"/>
        <v>-19500</v>
      </c>
      <c r="S263" s="38">
        <f t="shared" si="92"/>
        <v>-0.26280323450134768</v>
      </c>
      <c r="V263" s="10"/>
      <c r="W263" s="11">
        <f t="shared" si="93"/>
        <v>2560.6849025203151</v>
      </c>
      <c r="X263" s="11">
        <f t="shared" si="94"/>
        <v>-3.7336502811911629E-2</v>
      </c>
      <c r="Z263" s="35">
        <f t="shared" si="79"/>
        <v>-20529.720114143143</v>
      </c>
      <c r="AA263" s="44">
        <f t="shared" si="83"/>
        <v>-0.27668086407201004</v>
      </c>
      <c r="AB263" s="43">
        <f t="shared" si="80"/>
        <v>-5.0157533001814192E-2</v>
      </c>
      <c r="AC263" s="9"/>
      <c r="AD263" s="17">
        <f t="shared" si="81"/>
        <v>-5.0157533001814192E-2</v>
      </c>
      <c r="AE263" s="102">
        <f t="shared" si="84"/>
        <v>1.3877629570662353E-2</v>
      </c>
      <c r="AF263" s="14">
        <f t="shared" si="82"/>
        <v>5.3380782918149468E-2</v>
      </c>
      <c r="AG263" s="14">
        <f t="shared" si="95"/>
        <v>2.7391596650280237E-3</v>
      </c>
    </row>
    <row r="264" spans="1:33" x14ac:dyDescent="0.2">
      <c r="A264" s="16">
        <v>1959</v>
      </c>
      <c r="B264" s="16">
        <v>72500</v>
      </c>
      <c r="C264" s="16">
        <v>0.04</v>
      </c>
      <c r="D264" s="16">
        <v>2.5000000000000001E-2</v>
      </c>
      <c r="E264" s="16">
        <v>3810</v>
      </c>
      <c r="F264" s="16">
        <v>2900</v>
      </c>
      <c r="G264" s="16">
        <v>3810</v>
      </c>
      <c r="H264" s="16">
        <v>2750</v>
      </c>
      <c r="I264" s="118">
        <f>Inputs_refs!$B$1-'cpi_2.5'!A264</f>
        <v>62.5</v>
      </c>
      <c r="J264" s="9">
        <f t="shared" si="85"/>
        <v>-0.23884514435695539</v>
      </c>
      <c r="K264" s="10">
        <f t="shared" si="86"/>
        <v>0.76115485564304464</v>
      </c>
      <c r="L264" s="11">
        <f t="shared" si="87"/>
        <v>-910</v>
      </c>
      <c r="N264" s="9">
        <f t="shared" si="88"/>
        <v>0.27821522309711288</v>
      </c>
      <c r="O264" s="12">
        <f t="shared" si="89"/>
        <v>0.72178477690288712</v>
      </c>
      <c r="P264" s="11">
        <f t="shared" si="90"/>
        <v>-1060</v>
      </c>
      <c r="R264" s="35">
        <f t="shared" si="91"/>
        <v>-19700</v>
      </c>
      <c r="S264" s="38">
        <f t="shared" si="92"/>
        <v>-0.25853018372703412</v>
      </c>
      <c r="V264" s="10"/>
      <c r="W264" s="11">
        <f t="shared" si="93"/>
        <v>2642.699721462247</v>
      </c>
      <c r="X264" s="11">
        <f t="shared" si="94"/>
        <v>-3.9018283104637452E-2</v>
      </c>
      <c r="Z264" s="35">
        <f t="shared" si="79"/>
        <v>-20810.743178297191</v>
      </c>
      <c r="AA264" s="44">
        <f t="shared" si="83"/>
        <v>-0.27310686585691851</v>
      </c>
      <c r="AB264" s="43">
        <f t="shared" si="80"/>
        <v>-5.3373546959896496E-2</v>
      </c>
      <c r="AC264" s="9"/>
      <c r="AD264" s="17">
        <f t="shared" si="81"/>
        <v>-5.3373546959896496E-2</v>
      </c>
      <c r="AE264" s="102">
        <f t="shared" si="84"/>
        <v>1.4576682129884388E-2</v>
      </c>
      <c r="AF264" s="14">
        <f t="shared" si="82"/>
        <v>5.1724137931034482E-2</v>
      </c>
      <c r="AG264" s="14">
        <f t="shared" si="95"/>
        <v>2.6519685676208438E-3</v>
      </c>
    </row>
    <row r="265" spans="1:33" x14ac:dyDescent="0.2">
      <c r="A265" s="16">
        <v>1959</v>
      </c>
      <c r="B265" s="16">
        <v>77500</v>
      </c>
      <c r="C265" s="16">
        <v>0.04</v>
      </c>
      <c r="D265" s="16">
        <v>2.5000000000000001E-2</v>
      </c>
      <c r="E265" s="16">
        <v>3900</v>
      </c>
      <c r="F265" s="16">
        <v>2990</v>
      </c>
      <c r="G265" s="16">
        <v>3900</v>
      </c>
      <c r="H265" s="16">
        <v>2840</v>
      </c>
      <c r="I265" s="118">
        <f>Inputs_refs!$B$1-'cpi_2.5'!A265</f>
        <v>62.5</v>
      </c>
      <c r="J265" s="9">
        <f t="shared" si="85"/>
        <v>-0.23333333333333334</v>
      </c>
      <c r="K265" s="10">
        <f t="shared" si="86"/>
        <v>0.76666666666666672</v>
      </c>
      <c r="L265" s="11">
        <f t="shared" si="87"/>
        <v>-910</v>
      </c>
      <c r="N265" s="9">
        <f t="shared" si="88"/>
        <v>0.27179487179487177</v>
      </c>
      <c r="O265" s="12">
        <f t="shared" si="89"/>
        <v>0.72820512820512817</v>
      </c>
      <c r="P265" s="11">
        <f t="shared" si="90"/>
        <v>-1060</v>
      </c>
      <c r="R265" s="35">
        <f t="shared" si="91"/>
        <v>-19700</v>
      </c>
      <c r="S265" s="38">
        <f t="shared" si="92"/>
        <v>-0.25256410256410255</v>
      </c>
      <c r="V265" s="10"/>
      <c r="W265" s="11">
        <f t="shared" si="93"/>
        <v>2724.7145404041785</v>
      </c>
      <c r="X265" s="11">
        <f t="shared" si="94"/>
        <v>-4.0593471688669551E-2</v>
      </c>
      <c r="Z265" s="35">
        <f t="shared" si="79"/>
        <v>-20891.766242451245</v>
      </c>
      <c r="AA265" s="44">
        <f t="shared" si="83"/>
        <v>-0.26784315695450317</v>
      </c>
      <c r="AB265" s="43">
        <f t="shared" si="80"/>
        <v>-5.7044781595805116E-2</v>
      </c>
      <c r="AC265" s="9"/>
      <c r="AD265" s="17">
        <f t="shared" si="81"/>
        <v>-5.7044781595805116E-2</v>
      </c>
      <c r="AE265" s="102">
        <f t="shared" si="84"/>
        <v>1.5279054390400615E-2</v>
      </c>
      <c r="AF265" s="14">
        <f t="shared" si="82"/>
        <v>5.016722408026756E-2</v>
      </c>
      <c r="AG265" s="14">
        <f t="shared" si="95"/>
        <v>2.5701582346243645E-3</v>
      </c>
    </row>
    <row r="266" spans="1:33" x14ac:dyDescent="0.2">
      <c r="A266" s="16">
        <v>1959</v>
      </c>
      <c r="B266" s="16">
        <v>82500</v>
      </c>
      <c r="C266" s="16">
        <v>0.04</v>
      </c>
      <c r="D266" s="16">
        <v>2.5000000000000001E-2</v>
      </c>
      <c r="E266" s="16">
        <v>3990</v>
      </c>
      <c r="F266" s="16">
        <v>3080</v>
      </c>
      <c r="G266" s="16">
        <v>3990</v>
      </c>
      <c r="H266" s="16">
        <v>2930</v>
      </c>
      <c r="I266" s="118">
        <f>Inputs_refs!$B$1-'cpi_2.5'!A266</f>
        <v>62.5</v>
      </c>
      <c r="J266" s="9">
        <f t="shared" si="85"/>
        <v>-0.22807017543859648</v>
      </c>
      <c r="K266" s="10">
        <f t="shared" si="86"/>
        <v>0.77192982456140347</v>
      </c>
      <c r="L266" s="11">
        <f t="shared" si="87"/>
        <v>-910</v>
      </c>
      <c r="N266" s="9">
        <f t="shared" si="88"/>
        <v>0.26566416040100249</v>
      </c>
      <c r="O266" s="12">
        <f t="shared" si="89"/>
        <v>0.73433583959899751</v>
      </c>
      <c r="P266" s="11">
        <f t="shared" si="90"/>
        <v>-1060</v>
      </c>
      <c r="R266" s="35">
        <f t="shared" si="91"/>
        <v>-19700</v>
      </c>
      <c r="S266" s="38">
        <f t="shared" si="92"/>
        <v>-0.24686716791979949</v>
      </c>
      <c r="V266" s="10"/>
      <c r="W266" s="11">
        <f t="shared" si="93"/>
        <v>2806.7293593461104</v>
      </c>
      <c r="X266" s="11">
        <f t="shared" si="94"/>
        <v>-4.2071891008153443E-2</v>
      </c>
      <c r="Z266" s="35">
        <f t="shared" si="79"/>
        <v>-20972.789306605293</v>
      </c>
      <c r="AA266" s="44">
        <f t="shared" si="83"/>
        <v>-0.26281690860407636</v>
      </c>
      <c r="AB266" s="43">
        <f t="shared" si="80"/>
        <v>-6.0687650459752308E-2</v>
      </c>
      <c r="AC266" s="9"/>
      <c r="AD266" s="17">
        <f t="shared" si="81"/>
        <v>-6.0687650459752308E-2</v>
      </c>
      <c r="AE266" s="102">
        <f t="shared" si="84"/>
        <v>1.5949740684276875E-2</v>
      </c>
      <c r="AF266" s="14">
        <f t="shared" si="82"/>
        <v>4.8701298701298704E-2</v>
      </c>
      <c r="AG266" s="14">
        <f t="shared" si="95"/>
        <v>2.4932453856381098E-3</v>
      </c>
    </row>
    <row r="267" spans="1:33" x14ac:dyDescent="0.2">
      <c r="A267" s="16">
        <v>1959</v>
      </c>
      <c r="B267" s="16">
        <v>87500</v>
      </c>
      <c r="C267" s="16">
        <v>0.04</v>
      </c>
      <c r="D267" s="16">
        <v>2.5000000000000001E-2</v>
      </c>
      <c r="E267" s="16">
        <v>4080</v>
      </c>
      <c r="F267" s="16">
        <v>3170</v>
      </c>
      <c r="G267" s="16">
        <v>4080</v>
      </c>
      <c r="H267" s="16">
        <v>3020</v>
      </c>
      <c r="I267" s="118">
        <f>Inputs_refs!$B$1-'cpi_2.5'!A267</f>
        <v>62.5</v>
      </c>
      <c r="J267" s="9">
        <f t="shared" si="85"/>
        <v>-0.22303921568627452</v>
      </c>
      <c r="K267" s="10">
        <f t="shared" si="86"/>
        <v>0.77696078431372551</v>
      </c>
      <c r="L267" s="11">
        <f t="shared" si="87"/>
        <v>-910</v>
      </c>
      <c r="N267" s="9">
        <f t="shared" si="88"/>
        <v>0.25980392156862747</v>
      </c>
      <c r="O267" s="12">
        <f t="shared" si="89"/>
        <v>0.74019607843137258</v>
      </c>
      <c r="P267" s="11">
        <f t="shared" si="90"/>
        <v>-1060</v>
      </c>
      <c r="R267" s="35">
        <f t="shared" si="91"/>
        <v>-19700</v>
      </c>
      <c r="S267" s="38">
        <f t="shared" si="92"/>
        <v>-0.24142156862745098</v>
      </c>
      <c r="V267" s="10"/>
      <c r="W267" s="11">
        <f t="shared" si="93"/>
        <v>2888.7441782880423</v>
      </c>
      <c r="X267" s="11">
        <f t="shared" si="94"/>
        <v>-4.3462192619853526E-2</v>
      </c>
      <c r="Z267" s="35">
        <f t="shared" si="79"/>
        <v>-21053.81237075934</v>
      </c>
      <c r="AA267" s="44">
        <f t="shared" si="83"/>
        <v>-0.25801240650440366</v>
      </c>
      <c r="AB267" s="43">
        <f t="shared" si="80"/>
        <v>-6.4302481038521431E-2</v>
      </c>
      <c r="AC267" s="9"/>
      <c r="AD267" s="17">
        <f t="shared" si="81"/>
        <v>-6.4302481038521431E-2</v>
      </c>
      <c r="AE267" s="102">
        <f t="shared" si="84"/>
        <v>1.6590837876952674E-2</v>
      </c>
      <c r="AF267" s="14">
        <f t="shared" si="82"/>
        <v>4.7318611987381701E-2</v>
      </c>
      <c r="AG267" s="14">
        <f t="shared" si="95"/>
        <v>2.4208029442042145E-3</v>
      </c>
    </row>
    <row r="268" spans="1:33" x14ac:dyDescent="0.2">
      <c r="A268" s="16">
        <v>1959</v>
      </c>
      <c r="B268" s="16">
        <v>92500</v>
      </c>
      <c r="C268" s="16">
        <v>0.04</v>
      </c>
      <c r="D268" s="16">
        <v>2.5000000000000001E-2</v>
      </c>
      <c r="E268" s="16">
        <v>4170</v>
      </c>
      <c r="F268" s="16">
        <v>3270</v>
      </c>
      <c r="G268" s="16">
        <v>4170</v>
      </c>
      <c r="H268" s="16">
        <v>3120</v>
      </c>
      <c r="I268" s="118">
        <f>Inputs_refs!$B$1-'cpi_2.5'!A268</f>
        <v>62.5</v>
      </c>
      <c r="J268" s="9">
        <f t="shared" si="85"/>
        <v>-0.21582733812949639</v>
      </c>
      <c r="K268" s="10">
        <f t="shared" si="86"/>
        <v>0.78417266187050361</v>
      </c>
      <c r="L268" s="11">
        <f t="shared" si="87"/>
        <v>-900</v>
      </c>
      <c r="N268" s="9">
        <f t="shared" si="88"/>
        <v>0.25179856115107913</v>
      </c>
      <c r="O268" s="12">
        <f t="shared" si="89"/>
        <v>0.74820143884892087</v>
      </c>
      <c r="P268" s="11">
        <f t="shared" si="90"/>
        <v>-1050</v>
      </c>
      <c r="R268" s="35">
        <f t="shared" si="91"/>
        <v>-19500</v>
      </c>
      <c r="S268" s="38">
        <f t="shared" si="92"/>
        <v>-0.23381294964028776</v>
      </c>
      <c r="V268" s="10"/>
      <c r="W268" s="11">
        <f t="shared" si="93"/>
        <v>2979.8717548901886</v>
      </c>
      <c r="X268" s="11">
        <f t="shared" si="94"/>
        <v>-4.4912899073657489E-2</v>
      </c>
      <c r="Z268" s="35">
        <f t="shared" si="79"/>
        <v>-20943.837997597177</v>
      </c>
      <c r="AA268" s="44">
        <f t="shared" si="83"/>
        <v>-0.25112515584648892</v>
      </c>
      <c r="AB268" s="43">
        <f t="shared" si="80"/>
        <v>-6.8938558336959235E-2</v>
      </c>
      <c r="AC268" s="9"/>
      <c r="AD268" s="17">
        <f t="shared" si="81"/>
        <v>-6.8938558336959235E-2</v>
      </c>
      <c r="AE268" s="102">
        <f t="shared" si="84"/>
        <v>1.7312206206201164E-2</v>
      </c>
      <c r="AF268" s="14">
        <f t="shared" si="82"/>
        <v>4.5871559633027525E-2</v>
      </c>
      <c r="AG268" s="14">
        <f t="shared" si="95"/>
        <v>2.34509511234271E-3</v>
      </c>
    </row>
    <row r="269" spans="1:33" x14ac:dyDescent="0.2">
      <c r="A269" s="16">
        <v>1959</v>
      </c>
      <c r="B269" s="16">
        <v>97500</v>
      </c>
      <c r="C269" s="16">
        <v>0.04</v>
      </c>
      <c r="D269" s="16">
        <v>2.5000000000000001E-2</v>
      </c>
      <c r="E269" s="16">
        <v>4270</v>
      </c>
      <c r="F269" s="16">
        <v>3360</v>
      </c>
      <c r="G269" s="16">
        <v>4270</v>
      </c>
      <c r="H269" s="16">
        <v>3210</v>
      </c>
      <c r="I269" s="118">
        <f>Inputs_refs!$B$1-'cpi_2.5'!A269</f>
        <v>62.5</v>
      </c>
      <c r="J269" s="9">
        <f t="shared" si="85"/>
        <v>-0.21311475409836064</v>
      </c>
      <c r="K269" s="10">
        <f t="shared" si="86"/>
        <v>0.78688524590163933</v>
      </c>
      <c r="L269" s="11">
        <f t="shared" si="87"/>
        <v>-910</v>
      </c>
      <c r="N269" s="9">
        <f t="shared" si="88"/>
        <v>0.24824355971896955</v>
      </c>
      <c r="O269" s="12">
        <f t="shared" si="89"/>
        <v>0.75175644028103039</v>
      </c>
      <c r="P269" s="11">
        <f t="shared" si="90"/>
        <v>-1060</v>
      </c>
      <c r="R269" s="35">
        <f t="shared" si="91"/>
        <v>-19700</v>
      </c>
      <c r="S269" s="38">
        <f t="shared" si="92"/>
        <v>-0.23067915690866511</v>
      </c>
      <c r="V269" s="10"/>
      <c r="W269" s="11">
        <f t="shared" si="93"/>
        <v>3061.8865738321206</v>
      </c>
      <c r="X269" s="11">
        <f t="shared" si="94"/>
        <v>-4.6141254257906363E-2</v>
      </c>
      <c r="Z269" s="35">
        <f t="shared" si="79"/>
        <v>-21224.861061751224</v>
      </c>
      <c r="AA269" s="44">
        <f t="shared" si="83"/>
        <v>-0.24853467285422978</v>
      </c>
      <c r="AB269" s="43">
        <f t="shared" si="80"/>
        <v>-7.1843158705012067E-2</v>
      </c>
      <c r="AC269" s="9"/>
      <c r="AD269" s="17">
        <f t="shared" si="81"/>
        <v>-7.1843158705012067E-2</v>
      </c>
      <c r="AE269" s="102">
        <f t="shared" si="84"/>
        <v>1.7855515945564671E-2</v>
      </c>
      <c r="AF269" s="14">
        <f t="shared" si="82"/>
        <v>4.4642857142857144E-2</v>
      </c>
      <c r="AG269" s="14">
        <f t="shared" si="95"/>
        <v>2.2808966347045434E-3</v>
      </c>
    </row>
    <row r="270" spans="1:33" x14ac:dyDescent="0.2">
      <c r="A270" s="16">
        <v>1959</v>
      </c>
      <c r="B270" s="16">
        <v>102500</v>
      </c>
      <c r="C270" s="16">
        <v>0.04</v>
      </c>
      <c r="D270" s="16">
        <v>2.5000000000000001E-2</v>
      </c>
      <c r="E270" s="16">
        <v>4360</v>
      </c>
      <c r="F270" s="16">
        <v>3450</v>
      </c>
      <c r="G270" s="16">
        <v>4360</v>
      </c>
      <c r="H270" s="16">
        <v>3300</v>
      </c>
      <c r="I270" s="118">
        <f>Inputs_refs!$B$1-'cpi_2.5'!A270</f>
        <v>62.5</v>
      </c>
      <c r="J270" s="9">
        <f t="shared" si="85"/>
        <v>-0.20871559633027523</v>
      </c>
      <c r="K270" s="10">
        <f t="shared" si="86"/>
        <v>0.79128440366972475</v>
      </c>
      <c r="L270" s="11">
        <f t="shared" si="87"/>
        <v>-910</v>
      </c>
      <c r="N270" s="9">
        <f t="shared" si="88"/>
        <v>0.24311926605504589</v>
      </c>
      <c r="O270" s="12">
        <f t="shared" si="89"/>
        <v>0.75688073394495414</v>
      </c>
      <c r="P270" s="11">
        <f t="shared" si="90"/>
        <v>-1060</v>
      </c>
      <c r="R270" s="35">
        <f t="shared" si="91"/>
        <v>-19700</v>
      </c>
      <c r="S270" s="38">
        <f t="shared" si="92"/>
        <v>-0.22591743119266056</v>
      </c>
      <c r="V270" s="10"/>
      <c r="W270" s="11">
        <f t="shared" si="93"/>
        <v>3143.9013927740521</v>
      </c>
      <c r="X270" s="11">
        <f t="shared" si="94"/>
        <v>-4.7302608250287259E-2</v>
      </c>
      <c r="Z270" s="35">
        <f t="shared" si="79"/>
        <v>-21305.884125905286</v>
      </c>
      <c r="AA270" s="44">
        <f t="shared" si="83"/>
        <v>-0.2443335335539597</v>
      </c>
      <c r="AB270" s="43">
        <f t="shared" si="80"/>
        <v>-7.5372799195539228E-2</v>
      </c>
      <c r="AC270" s="9"/>
      <c r="AD270" s="17">
        <f t="shared" si="81"/>
        <v>-7.5372799195539228E-2</v>
      </c>
      <c r="AE270" s="102">
        <f t="shared" si="84"/>
        <v>1.8416102361299147E-2</v>
      </c>
      <c r="AF270" s="14">
        <f t="shared" si="82"/>
        <v>4.3478260869565216E-2</v>
      </c>
      <c r="AG270" s="14">
        <f t="shared" si="95"/>
        <v>2.2201200084238648E-3</v>
      </c>
    </row>
    <row r="271" spans="1:33" x14ac:dyDescent="0.2">
      <c r="A271" s="16">
        <v>1959</v>
      </c>
      <c r="B271" s="16">
        <v>107500</v>
      </c>
      <c r="C271" s="16">
        <v>0.04</v>
      </c>
      <c r="D271" s="16">
        <v>2.5000000000000001E-2</v>
      </c>
      <c r="E271" s="16">
        <v>4450</v>
      </c>
      <c r="F271" s="16">
        <v>3540</v>
      </c>
      <c r="G271" s="16">
        <v>4450</v>
      </c>
      <c r="H271" s="16">
        <v>3390</v>
      </c>
      <c r="I271" s="118">
        <f>Inputs_refs!$B$1-'cpi_2.5'!A271</f>
        <v>62.5</v>
      </c>
      <c r="J271" s="9">
        <f t="shared" si="85"/>
        <v>-0.20449438202247192</v>
      </c>
      <c r="K271" s="10">
        <f t="shared" si="86"/>
        <v>0.79550561797752806</v>
      </c>
      <c r="L271" s="11">
        <f t="shared" si="87"/>
        <v>-910</v>
      </c>
      <c r="N271" s="9">
        <f t="shared" si="88"/>
        <v>0.23820224719101124</v>
      </c>
      <c r="O271" s="12">
        <f t="shared" si="89"/>
        <v>0.76179775280898876</v>
      </c>
      <c r="P271" s="11">
        <f t="shared" si="90"/>
        <v>-1060</v>
      </c>
      <c r="R271" s="35">
        <f t="shared" si="91"/>
        <v>-19700</v>
      </c>
      <c r="S271" s="38">
        <f t="shared" si="92"/>
        <v>-0.22134831460674156</v>
      </c>
      <c r="V271" s="10"/>
      <c r="W271" s="11">
        <f t="shared" si="93"/>
        <v>3225.916211715984</v>
      </c>
      <c r="X271" s="11">
        <f t="shared" si="94"/>
        <v>-4.8402297428913277E-2</v>
      </c>
      <c r="Z271" s="35">
        <f t="shared" si="79"/>
        <v>-21386.907190059326</v>
      </c>
      <c r="AA271" s="44">
        <f t="shared" si="83"/>
        <v>-0.24030232797819467</v>
      </c>
      <c r="AB271" s="43">
        <f t="shared" si="80"/>
        <v>-7.8875696007293841E-2</v>
      </c>
      <c r="AC271" s="9"/>
      <c r="AD271" s="17">
        <f t="shared" si="81"/>
        <v>-7.8875696007293841E-2</v>
      </c>
      <c r="AE271" s="102">
        <f t="shared" si="84"/>
        <v>1.895401337145311E-2</v>
      </c>
      <c r="AF271" s="14">
        <f t="shared" si="82"/>
        <v>4.2372881355932202E-2</v>
      </c>
      <c r="AG271" s="14">
        <f t="shared" si="95"/>
        <v>2.162498710948646E-3</v>
      </c>
    </row>
    <row r="272" spans="1:33" x14ac:dyDescent="0.2">
      <c r="A272" s="16">
        <v>1959</v>
      </c>
      <c r="B272" s="16">
        <v>112500</v>
      </c>
      <c r="C272" s="16">
        <v>0.04</v>
      </c>
      <c r="D272" s="16">
        <v>2.5000000000000001E-2</v>
      </c>
      <c r="E272" s="16">
        <v>4540</v>
      </c>
      <c r="F272" s="16">
        <v>3630</v>
      </c>
      <c r="G272" s="16">
        <v>4540</v>
      </c>
      <c r="H272" s="16">
        <v>3480</v>
      </c>
      <c r="I272" s="118">
        <f>Inputs_refs!$B$1-'cpi_2.5'!A272</f>
        <v>62.5</v>
      </c>
      <c r="J272" s="9">
        <f t="shared" si="85"/>
        <v>-0.20044052863436124</v>
      </c>
      <c r="K272" s="10">
        <f t="shared" si="86"/>
        <v>0.79955947136563876</v>
      </c>
      <c r="L272" s="11">
        <f t="shared" si="87"/>
        <v>-910</v>
      </c>
      <c r="N272" s="9">
        <f t="shared" si="88"/>
        <v>0.23348017621145375</v>
      </c>
      <c r="O272" s="12">
        <f t="shared" si="89"/>
        <v>0.76651982378854622</v>
      </c>
      <c r="P272" s="11">
        <f t="shared" si="90"/>
        <v>-1060</v>
      </c>
      <c r="R272" s="35">
        <f t="shared" si="91"/>
        <v>-19700</v>
      </c>
      <c r="S272" s="38">
        <f t="shared" si="92"/>
        <v>-0.21696035242290748</v>
      </c>
      <c r="V272" s="10"/>
      <c r="W272" s="11">
        <f t="shared" si="93"/>
        <v>3307.9310306579159</v>
      </c>
      <c r="X272" s="11">
        <f t="shared" si="94"/>
        <v>-4.944510613278278E-2</v>
      </c>
      <c r="Z272" s="35">
        <f t="shared" si="79"/>
        <v>-21467.930254213381</v>
      </c>
      <c r="AA272" s="44">
        <f t="shared" si="83"/>
        <v>-0.23643094993627073</v>
      </c>
      <c r="AB272" s="43">
        <f t="shared" si="80"/>
        <v>-8.2352151943776694E-2</v>
      </c>
      <c r="AC272" s="9"/>
      <c r="AD272" s="17">
        <f t="shared" si="81"/>
        <v>-8.2352151943776694E-2</v>
      </c>
      <c r="AE272" s="102">
        <f t="shared" si="84"/>
        <v>1.9470597513363247E-2</v>
      </c>
      <c r="AF272" s="14">
        <f t="shared" si="82"/>
        <v>4.1322314049586778E-2</v>
      </c>
      <c r="AG272" s="14">
        <f t="shared" si="95"/>
        <v>2.10779320198895E-3</v>
      </c>
    </row>
    <row r="273" spans="1:33" x14ac:dyDescent="0.2">
      <c r="A273" s="16">
        <v>1959</v>
      </c>
      <c r="B273" s="16">
        <v>117500</v>
      </c>
      <c r="C273" s="16">
        <v>0.04</v>
      </c>
      <c r="D273" s="16">
        <v>2.5000000000000001E-2</v>
      </c>
      <c r="E273" s="16">
        <v>4630</v>
      </c>
      <c r="F273" s="16">
        <v>3730</v>
      </c>
      <c r="G273" s="16">
        <v>4630</v>
      </c>
      <c r="H273" s="16">
        <v>3580</v>
      </c>
      <c r="I273" s="118">
        <f>Inputs_refs!$B$1-'cpi_2.5'!A273</f>
        <v>62.5</v>
      </c>
      <c r="J273" s="9">
        <f t="shared" si="85"/>
        <v>-0.19438444924406048</v>
      </c>
      <c r="K273" s="10">
        <f t="shared" si="86"/>
        <v>0.80561555075593949</v>
      </c>
      <c r="L273" s="11">
        <f t="shared" si="87"/>
        <v>-900</v>
      </c>
      <c r="N273" s="9">
        <f t="shared" si="88"/>
        <v>0.22678185745140389</v>
      </c>
      <c r="O273" s="12">
        <f t="shared" si="89"/>
        <v>0.77321814254859611</v>
      </c>
      <c r="P273" s="11">
        <f t="shared" si="90"/>
        <v>-1050</v>
      </c>
      <c r="R273" s="35">
        <f t="shared" si="91"/>
        <v>-19500</v>
      </c>
      <c r="S273" s="38">
        <f t="shared" si="92"/>
        <v>-0.21058315334773217</v>
      </c>
      <c r="V273" s="10"/>
      <c r="W273" s="11">
        <f t="shared" si="93"/>
        <v>3399.0586072600622</v>
      </c>
      <c r="X273" s="11">
        <f t="shared" si="94"/>
        <v>-5.0542288474842954E-2</v>
      </c>
      <c r="Z273" s="35">
        <f t="shared" si="79"/>
        <v>-21357.95588105121</v>
      </c>
      <c r="AA273" s="44">
        <f t="shared" si="83"/>
        <v>-0.23064747171761565</v>
      </c>
      <c r="AB273" s="43">
        <f t="shared" si="80"/>
        <v>-8.6991278163449592E-2</v>
      </c>
      <c r="AC273" s="9"/>
      <c r="AD273" s="17">
        <f t="shared" si="81"/>
        <v>-8.6991278163449592E-2</v>
      </c>
      <c r="AE273" s="102">
        <f t="shared" si="84"/>
        <v>2.0064318369883483E-2</v>
      </c>
      <c r="AF273" s="14">
        <f t="shared" si="82"/>
        <v>4.0214477211796246E-2</v>
      </c>
      <c r="AG273" s="14">
        <f t="shared" si="95"/>
        <v>2.0501671925620135E-3</v>
      </c>
    </row>
    <row r="274" spans="1:33" x14ac:dyDescent="0.2">
      <c r="A274" s="16">
        <v>1959</v>
      </c>
      <c r="B274" s="16">
        <v>122500</v>
      </c>
      <c r="C274" s="16">
        <v>0.04</v>
      </c>
      <c r="D274" s="16">
        <v>2.5000000000000001E-2</v>
      </c>
      <c r="E274" s="16">
        <v>4730</v>
      </c>
      <c r="F274" s="16">
        <v>3820</v>
      </c>
      <c r="G274" s="16">
        <v>4730</v>
      </c>
      <c r="H274" s="16">
        <v>3670</v>
      </c>
      <c r="I274" s="118">
        <f>Inputs_refs!$B$1-'cpi_2.5'!A274</f>
        <v>62.5</v>
      </c>
      <c r="J274" s="9">
        <f t="shared" si="85"/>
        <v>-0.19238900634249473</v>
      </c>
      <c r="K274" s="10">
        <f t="shared" si="86"/>
        <v>0.80761099365750533</v>
      </c>
      <c r="L274" s="11">
        <f t="shared" si="87"/>
        <v>-910</v>
      </c>
      <c r="N274" s="9">
        <f t="shared" si="88"/>
        <v>0.22410147991543342</v>
      </c>
      <c r="O274" s="12">
        <f t="shared" si="89"/>
        <v>0.77589852008456661</v>
      </c>
      <c r="P274" s="11">
        <f t="shared" si="90"/>
        <v>-1060</v>
      </c>
      <c r="R274" s="35">
        <f t="shared" si="91"/>
        <v>-19700</v>
      </c>
      <c r="S274" s="38">
        <f t="shared" si="92"/>
        <v>-0.20824524312896406</v>
      </c>
      <c r="V274" s="10"/>
      <c r="W274" s="11">
        <f t="shared" si="93"/>
        <v>3481.0734262019942</v>
      </c>
      <c r="X274" s="11">
        <f t="shared" si="94"/>
        <v>-5.1478630462671891E-2</v>
      </c>
      <c r="Z274" s="35">
        <f t="shared" si="79"/>
        <v>-21638.978945205279</v>
      </c>
      <c r="AA274" s="44">
        <f t="shared" si="83"/>
        <v>-0.22874184931506639</v>
      </c>
      <c r="AB274" s="43">
        <f t="shared" si="80"/>
        <v>-8.9605842776371583E-2</v>
      </c>
      <c r="AC274" s="9"/>
      <c r="AD274" s="17">
        <f t="shared" si="81"/>
        <v>-8.9605842776371583E-2</v>
      </c>
      <c r="AE274" s="102">
        <f t="shared" si="84"/>
        <v>2.0496606186102329E-2</v>
      </c>
      <c r="AF274" s="14">
        <f t="shared" si="82"/>
        <v>3.9267015706806283E-2</v>
      </c>
      <c r="AG274" s="14">
        <f t="shared" si="95"/>
        <v>2.0009334857767902E-3</v>
      </c>
    </row>
    <row r="275" spans="1:33" x14ac:dyDescent="0.2">
      <c r="A275" s="16">
        <v>1959</v>
      </c>
      <c r="B275" s="16">
        <v>127500</v>
      </c>
      <c r="C275" s="16">
        <v>0.04</v>
      </c>
      <c r="D275" s="16">
        <v>2.5000000000000001E-2</v>
      </c>
      <c r="E275" s="16">
        <v>4820</v>
      </c>
      <c r="F275" s="16">
        <v>3910</v>
      </c>
      <c r="G275" s="16">
        <v>4820</v>
      </c>
      <c r="H275" s="16">
        <v>3760</v>
      </c>
      <c r="I275" s="118">
        <f>Inputs_refs!$B$1-'cpi_2.5'!A275</f>
        <v>62.5</v>
      </c>
      <c r="J275" s="9">
        <f t="shared" si="85"/>
        <v>-0.18879668049792531</v>
      </c>
      <c r="K275" s="10">
        <f t="shared" si="86"/>
        <v>0.81120331950207469</v>
      </c>
      <c r="L275" s="11">
        <f t="shared" si="87"/>
        <v>-910</v>
      </c>
      <c r="N275" s="9">
        <f t="shared" si="88"/>
        <v>0.21991701244813278</v>
      </c>
      <c r="O275" s="12">
        <f t="shared" si="89"/>
        <v>0.78008298755186722</v>
      </c>
      <c r="P275" s="11">
        <f t="shared" si="90"/>
        <v>-1060</v>
      </c>
      <c r="R275" s="35">
        <f t="shared" si="91"/>
        <v>-19700</v>
      </c>
      <c r="S275" s="38">
        <f t="shared" si="92"/>
        <v>-0.20435684647302904</v>
      </c>
      <c r="V275" s="10"/>
      <c r="W275" s="11">
        <f t="shared" si="93"/>
        <v>3563.0882451439261</v>
      </c>
      <c r="X275" s="11">
        <f t="shared" si="94"/>
        <v>-5.2370147568104763E-2</v>
      </c>
      <c r="Z275" s="35">
        <f t="shared" si="79"/>
        <v>-21720.002009359319</v>
      </c>
      <c r="AA275" s="44">
        <f t="shared" si="83"/>
        <v>-0.22531122416347843</v>
      </c>
      <c r="AB275" s="43">
        <f t="shared" si="80"/>
        <v>-9.3001925528776869E-2</v>
      </c>
      <c r="AC275" s="9"/>
      <c r="AD275" s="17">
        <f t="shared" si="81"/>
        <v>-9.3001925528776869E-2</v>
      </c>
      <c r="AE275" s="102">
        <f t="shared" si="84"/>
        <v>2.0954377690449388E-2</v>
      </c>
      <c r="AF275" s="14">
        <f t="shared" si="82"/>
        <v>3.8363171355498722E-2</v>
      </c>
      <c r="AG275" s="14">
        <f t="shared" si="95"/>
        <v>1.9540092631215034E-3</v>
      </c>
    </row>
    <row r="276" spans="1:33" x14ac:dyDescent="0.2">
      <c r="A276" s="16">
        <v>1959</v>
      </c>
      <c r="B276" s="16">
        <v>132500</v>
      </c>
      <c r="C276" s="16">
        <v>0.04</v>
      </c>
      <c r="D276" s="16">
        <v>2.5000000000000001E-2</v>
      </c>
      <c r="E276" s="16">
        <v>4910</v>
      </c>
      <c r="F276" s="16">
        <v>4000</v>
      </c>
      <c r="G276" s="16">
        <v>4910</v>
      </c>
      <c r="H276" s="16">
        <v>3850</v>
      </c>
      <c r="I276" s="118">
        <f>Inputs_refs!$B$1-'cpi_2.5'!A276</f>
        <v>62.5</v>
      </c>
      <c r="J276" s="9">
        <f t="shared" si="85"/>
        <v>-0.18533604887983707</v>
      </c>
      <c r="K276" s="10">
        <f t="shared" si="86"/>
        <v>0.81466395112016299</v>
      </c>
      <c r="L276" s="11">
        <f t="shared" si="87"/>
        <v>-910</v>
      </c>
      <c r="N276" s="9">
        <f t="shared" si="88"/>
        <v>0.21588594704684319</v>
      </c>
      <c r="O276" s="12">
        <f t="shared" si="89"/>
        <v>0.78411405295315684</v>
      </c>
      <c r="P276" s="11">
        <f t="shared" si="90"/>
        <v>-1060</v>
      </c>
      <c r="R276" s="35">
        <f t="shared" si="91"/>
        <v>-19700</v>
      </c>
      <c r="S276" s="38">
        <f t="shared" si="92"/>
        <v>-0.20061099796334012</v>
      </c>
      <c r="V276" s="10"/>
      <c r="W276" s="11">
        <f t="shared" si="93"/>
        <v>3645.1030640858576</v>
      </c>
      <c r="X276" s="11">
        <f t="shared" si="94"/>
        <v>-5.3219983354322709E-2</v>
      </c>
      <c r="Z276" s="35">
        <f t="shared" si="79"/>
        <v>-21801.025073513374</v>
      </c>
      <c r="AA276" s="44">
        <f t="shared" si="83"/>
        <v>-0.22200636531072682</v>
      </c>
      <c r="AB276" s="43">
        <f t="shared" si="80"/>
        <v>-9.6372765336890667E-2</v>
      </c>
      <c r="AC276" s="9"/>
      <c r="AD276" s="17">
        <f t="shared" si="81"/>
        <v>-9.6372765336890667E-2</v>
      </c>
      <c r="AE276" s="102">
        <f t="shared" si="84"/>
        <v>2.1395367347386701E-2</v>
      </c>
      <c r="AF276" s="14">
        <f t="shared" si="82"/>
        <v>3.7499999999999999E-2</v>
      </c>
      <c r="AG276" s="14">
        <f t="shared" si="95"/>
        <v>1.9092357273150506E-3</v>
      </c>
    </row>
    <row r="277" spans="1:33" x14ac:dyDescent="0.2">
      <c r="A277" s="16">
        <v>1959</v>
      </c>
      <c r="B277" s="16">
        <v>137500</v>
      </c>
      <c r="C277" s="16">
        <v>0.04</v>
      </c>
      <c r="D277" s="16">
        <v>2.5000000000000001E-2</v>
      </c>
      <c r="E277" s="16">
        <v>5000</v>
      </c>
      <c r="F277" s="16">
        <v>4090</v>
      </c>
      <c r="G277" s="16">
        <v>5000</v>
      </c>
      <c r="H277" s="16">
        <v>3940</v>
      </c>
      <c r="I277" s="118">
        <f>Inputs_refs!$B$1-'cpi_2.5'!A277</f>
        <v>62.5</v>
      </c>
      <c r="J277" s="9">
        <f t="shared" si="85"/>
        <v>-0.182</v>
      </c>
      <c r="K277" s="10">
        <f t="shared" si="86"/>
        <v>0.81799999999999995</v>
      </c>
      <c r="L277" s="11">
        <f t="shared" si="87"/>
        <v>-910</v>
      </c>
      <c r="N277" s="9">
        <f t="shared" si="88"/>
        <v>0.21199999999999999</v>
      </c>
      <c r="O277" s="12">
        <f t="shared" si="89"/>
        <v>0.78800000000000003</v>
      </c>
      <c r="P277" s="11">
        <f t="shared" si="90"/>
        <v>-1060</v>
      </c>
      <c r="R277" s="35">
        <f t="shared" si="91"/>
        <v>-19700</v>
      </c>
      <c r="S277" s="38">
        <f t="shared" si="92"/>
        <v>-0.19700000000000001</v>
      </c>
      <c r="V277" s="10"/>
      <c r="W277" s="11">
        <f t="shared" si="93"/>
        <v>3727.1178830277895</v>
      </c>
      <c r="X277" s="11">
        <f t="shared" si="94"/>
        <v>-5.4030994155383372E-2</v>
      </c>
      <c r="Z277" s="35">
        <f t="shared" si="79"/>
        <v>-21882.048137667429</v>
      </c>
      <c r="AA277" s="44">
        <f t="shared" si="83"/>
        <v>-0.21882048137667429</v>
      </c>
      <c r="AB277" s="43">
        <f t="shared" si="80"/>
        <v>-9.9718642603261798E-2</v>
      </c>
      <c r="AC277" s="9"/>
      <c r="AD277" s="17">
        <f t="shared" si="81"/>
        <v>-9.9718642603261798E-2</v>
      </c>
      <c r="AE277" s="102">
        <f t="shared" si="84"/>
        <v>2.1820481376674278E-2</v>
      </c>
      <c r="AF277" s="14">
        <f t="shared" si="82"/>
        <v>3.6674816625916873E-2</v>
      </c>
      <c r="AG277" s="14">
        <f t="shared" si="95"/>
        <v>1.8664683148119643E-3</v>
      </c>
    </row>
    <row r="278" spans="1:33" x14ac:dyDescent="0.2">
      <c r="A278" s="16">
        <v>1959</v>
      </c>
      <c r="B278" s="16">
        <v>142500</v>
      </c>
      <c r="C278" s="16">
        <v>0.04</v>
      </c>
      <c r="D278" s="16">
        <v>2.5000000000000001E-2</v>
      </c>
      <c r="E278" s="16">
        <v>5090</v>
      </c>
      <c r="F278" s="16">
        <v>4190</v>
      </c>
      <c r="G278" s="16">
        <v>5090</v>
      </c>
      <c r="H278" s="16">
        <v>4040</v>
      </c>
      <c r="I278" s="118">
        <f>Inputs_refs!$B$1-'cpi_2.5'!A278</f>
        <v>62.5</v>
      </c>
      <c r="J278" s="9">
        <f t="shared" si="85"/>
        <v>-0.17681728880157171</v>
      </c>
      <c r="K278" s="10">
        <f t="shared" si="86"/>
        <v>0.82318271119842834</v>
      </c>
      <c r="L278" s="11">
        <f t="shared" si="87"/>
        <v>-900</v>
      </c>
      <c r="N278" s="9">
        <f t="shared" si="88"/>
        <v>0.206286836935167</v>
      </c>
      <c r="O278" s="12">
        <f t="shared" si="89"/>
        <v>0.79371316306483297</v>
      </c>
      <c r="P278" s="11">
        <f t="shared" si="90"/>
        <v>-1050</v>
      </c>
      <c r="R278" s="35">
        <f t="shared" si="91"/>
        <v>-19500</v>
      </c>
      <c r="S278" s="38">
        <f t="shared" si="92"/>
        <v>-0.19155206286836934</v>
      </c>
      <c r="V278" s="10"/>
      <c r="W278" s="11">
        <f t="shared" si="93"/>
        <v>3818.2454596299358</v>
      </c>
      <c r="X278" s="11">
        <f t="shared" si="94"/>
        <v>-5.488973771536243E-2</v>
      </c>
      <c r="Z278" s="35">
        <f t="shared" si="79"/>
        <v>-21772.073764505258</v>
      </c>
      <c r="AA278" s="44">
        <f t="shared" si="83"/>
        <v>-0.21387105859042493</v>
      </c>
      <c r="AB278" s="43">
        <f t="shared" si="80"/>
        <v>-0.10435725090227241</v>
      </c>
      <c r="AC278" s="9"/>
      <c r="AD278" s="17">
        <f t="shared" si="81"/>
        <v>-0.10435725090227241</v>
      </c>
      <c r="AE278" s="102">
        <f t="shared" si="84"/>
        <v>2.231899572205559E-2</v>
      </c>
      <c r="AF278" s="14">
        <f t="shared" si="82"/>
        <v>3.5799522673031027E-2</v>
      </c>
      <c r="AG278" s="14">
        <f t="shared" si="95"/>
        <v>1.8211418032545446E-3</v>
      </c>
    </row>
    <row r="279" spans="1:33" x14ac:dyDescent="0.2">
      <c r="A279" s="16">
        <v>1959</v>
      </c>
      <c r="B279" s="16">
        <v>147500</v>
      </c>
      <c r="C279" s="16">
        <v>0.04</v>
      </c>
      <c r="D279" s="16">
        <v>2.5000000000000001E-2</v>
      </c>
      <c r="E279" s="16">
        <v>5190</v>
      </c>
      <c r="F279" s="16">
        <v>4280</v>
      </c>
      <c r="G279" s="16">
        <v>5190</v>
      </c>
      <c r="H279" s="16">
        <v>4130</v>
      </c>
      <c r="I279" s="118">
        <f>Inputs_refs!$B$1-'cpi_2.5'!A279</f>
        <v>62.5</v>
      </c>
      <c r="J279" s="9">
        <f t="shared" si="85"/>
        <v>-0.17533718689788053</v>
      </c>
      <c r="K279" s="10">
        <f t="shared" si="86"/>
        <v>0.82466281310211942</v>
      </c>
      <c r="L279" s="11">
        <f t="shared" si="87"/>
        <v>-910</v>
      </c>
      <c r="N279" s="9">
        <f t="shared" si="88"/>
        <v>0.20423892100192678</v>
      </c>
      <c r="O279" s="12">
        <f t="shared" si="89"/>
        <v>0.79576107899807325</v>
      </c>
      <c r="P279" s="11">
        <f t="shared" si="90"/>
        <v>-1060</v>
      </c>
      <c r="R279" s="35">
        <f t="shared" si="91"/>
        <v>-19700</v>
      </c>
      <c r="S279" s="38">
        <f t="shared" si="92"/>
        <v>-0.18978805394990367</v>
      </c>
      <c r="V279" s="10"/>
      <c r="W279" s="11">
        <f t="shared" si="93"/>
        <v>3900.2602785718677</v>
      </c>
      <c r="X279" s="11">
        <f t="shared" si="94"/>
        <v>-5.5627051193252362E-2</v>
      </c>
      <c r="Z279" s="35">
        <f t="shared" si="79"/>
        <v>-22053.096828659312</v>
      </c>
      <c r="AA279" s="44">
        <f t="shared" si="83"/>
        <v>-0.21245758023756564</v>
      </c>
      <c r="AB279" s="43">
        <f t="shared" si="80"/>
        <v>-0.10670142370214976</v>
      </c>
      <c r="AC279" s="9"/>
      <c r="AD279" s="17">
        <f t="shared" si="81"/>
        <v>-0.10670142370214976</v>
      </c>
      <c r="AE279" s="102">
        <f t="shared" si="84"/>
        <v>2.2669526287661973E-2</v>
      </c>
      <c r="AF279" s="14">
        <f t="shared" si="82"/>
        <v>3.5046728971962614E-2</v>
      </c>
      <c r="AG279" s="14">
        <f t="shared" si="95"/>
        <v>1.7821901407983898E-3</v>
      </c>
    </row>
    <row r="280" spans="1:33" x14ac:dyDescent="0.2">
      <c r="A280" s="16">
        <v>1959</v>
      </c>
      <c r="B280" s="16">
        <v>200000</v>
      </c>
      <c r="C280" s="16">
        <v>0.04</v>
      </c>
      <c r="D280" s="16">
        <v>2.5000000000000001E-2</v>
      </c>
      <c r="E280" s="16">
        <v>6150</v>
      </c>
      <c r="F280" s="16">
        <v>5250</v>
      </c>
      <c r="G280" s="16">
        <v>6150</v>
      </c>
      <c r="H280" s="16">
        <v>5100</v>
      </c>
      <c r="I280" s="118">
        <f>Inputs_refs!$B$1-'cpi_2.5'!A280</f>
        <v>62.5</v>
      </c>
      <c r="J280" s="9">
        <f t="shared" si="85"/>
        <v>-0.14634146341463414</v>
      </c>
      <c r="K280" s="10">
        <f t="shared" si="86"/>
        <v>0.85365853658536583</v>
      </c>
      <c r="L280" s="11">
        <f t="shared" si="87"/>
        <v>-900</v>
      </c>
      <c r="N280" s="9">
        <f t="shared" si="88"/>
        <v>0.17073170731707318</v>
      </c>
      <c r="O280" s="12">
        <f t="shared" si="89"/>
        <v>0.82926829268292679</v>
      </c>
      <c r="P280" s="11">
        <f t="shared" si="90"/>
        <v>-1050</v>
      </c>
      <c r="R280" s="35">
        <f t="shared" si="91"/>
        <v>-19500</v>
      </c>
      <c r="S280" s="38">
        <f t="shared" si="92"/>
        <v>-0.15853658536585366</v>
      </c>
      <c r="V280" s="10"/>
      <c r="W280" s="11">
        <f t="shared" si="93"/>
        <v>4784.1977716126885</v>
      </c>
      <c r="X280" s="11">
        <f t="shared" si="94"/>
        <v>-6.1922005566139512E-2</v>
      </c>
      <c r="Z280" s="35">
        <f t="shared" si="79"/>
        <v>-22726.345408986293</v>
      </c>
      <c r="AA280" s="44">
        <f t="shared" si="83"/>
        <v>-0.18476703584541701</v>
      </c>
      <c r="AB280" s="43">
        <f t="shared" si="80"/>
        <v>-0.14196499045159081</v>
      </c>
      <c r="AC280" s="9"/>
      <c r="AD280" s="17">
        <f t="shared" si="81"/>
        <v>-0.14196499045159081</v>
      </c>
      <c r="AE280" s="102">
        <f t="shared" si="84"/>
        <v>2.623045047956335E-2</v>
      </c>
      <c r="AF280" s="14">
        <f t="shared" si="82"/>
        <v>2.8571428571428571E-2</v>
      </c>
      <c r="AG280" s="14">
        <f t="shared" si="95"/>
        <v>1.4483270043106344E-3</v>
      </c>
    </row>
    <row r="281" spans="1:33" x14ac:dyDescent="0.2">
      <c r="A281">
        <v>1956</v>
      </c>
      <c r="B281">
        <v>2500</v>
      </c>
      <c r="C281">
        <v>0.04</v>
      </c>
      <c r="D281">
        <v>2.5000000000000001E-2</v>
      </c>
      <c r="E281">
        <v>40</v>
      </c>
      <c r="F281">
        <v>40</v>
      </c>
      <c r="G281">
        <v>40</v>
      </c>
      <c r="H281">
        <v>30</v>
      </c>
      <c r="I281" s="118">
        <f>Inputs_refs!$B$1-'cpi_2.5'!A281</f>
        <v>65.5</v>
      </c>
      <c r="J281" s="9">
        <f t="shared" si="85"/>
        <v>0</v>
      </c>
      <c r="K281" s="10">
        <f t="shared" si="86"/>
        <v>1</v>
      </c>
      <c r="L281" s="11">
        <f t="shared" si="87"/>
        <v>0</v>
      </c>
      <c r="N281" s="9">
        <f t="shared" si="88"/>
        <v>0.25</v>
      </c>
      <c r="O281" s="12">
        <f t="shared" si="89"/>
        <v>0.75</v>
      </c>
      <c r="P281" s="11">
        <f t="shared" si="90"/>
        <v>-10</v>
      </c>
      <c r="R281" s="35">
        <f t="shared" si="91"/>
        <v>-100</v>
      </c>
      <c r="S281" s="38">
        <f t="shared" si="92"/>
        <v>-0.125</v>
      </c>
      <c r="V281" s="10"/>
      <c r="W281" s="11">
        <f t="shared" si="93"/>
        <v>36.451030640858576</v>
      </c>
      <c r="X281" s="11">
        <f t="shared" si="94"/>
        <v>0.21503435469528587</v>
      </c>
      <c r="Z281" s="35">
        <f t="shared" si="79"/>
        <v>-36.010250735133695</v>
      </c>
      <c r="AA281" s="44">
        <f t="shared" si="83"/>
        <v>-4.5012813418917122E-2</v>
      </c>
      <c r="AB281" s="43">
        <f t="shared" si="80"/>
        <v>1.776987051146361</v>
      </c>
      <c r="AC281" s="9"/>
      <c r="AD281" s="17">
        <f t="shared" si="81"/>
        <v>1.776987051146361</v>
      </c>
      <c r="AE281" s="102">
        <f t="shared" si="84"/>
        <v>-7.9987186581082878E-2</v>
      </c>
      <c r="AF281" s="14">
        <f t="shared" si="82"/>
        <v>0.25</v>
      </c>
      <c r="AG281" s="14">
        <f t="shared" si="95"/>
        <v>1.4281146643185361E-2</v>
      </c>
    </row>
    <row r="282" spans="1:33" x14ac:dyDescent="0.2">
      <c r="A282">
        <v>1956</v>
      </c>
      <c r="B282">
        <v>7500</v>
      </c>
      <c r="C282">
        <v>0.04</v>
      </c>
      <c r="D282">
        <v>2.5000000000000001E-2</v>
      </c>
      <c r="E282">
        <v>140</v>
      </c>
      <c r="F282">
        <v>130</v>
      </c>
      <c r="G282">
        <v>140</v>
      </c>
      <c r="H282">
        <v>120</v>
      </c>
      <c r="I282" s="118">
        <f>Inputs_refs!$B$1-'cpi_2.5'!A282</f>
        <v>65.5</v>
      </c>
      <c r="J282" s="9">
        <f t="shared" si="85"/>
        <v>-7.1428571428571425E-2</v>
      </c>
      <c r="K282" s="10">
        <f t="shared" si="86"/>
        <v>0.9285714285714286</v>
      </c>
      <c r="L282" s="11">
        <f t="shared" si="87"/>
        <v>-10</v>
      </c>
      <c r="N282" s="9">
        <f t="shared" si="88"/>
        <v>0.14285714285714285</v>
      </c>
      <c r="O282" s="12">
        <f t="shared" si="89"/>
        <v>0.8571428571428571</v>
      </c>
      <c r="P282" s="11">
        <f t="shared" si="90"/>
        <v>-20</v>
      </c>
      <c r="R282" s="35">
        <f t="shared" si="91"/>
        <v>-300</v>
      </c>
      <c r="S282" s="38">
        <f t="shared" si="92"/>
        <v>-0.10714285714285714</v>
      </c>
      <c r="V282" s="10"/>
      <c r="W282" s="11">
        <f t="shared" si="93"/>
        <v>118.46584958279037</v>
      </c>
      <c r="X282" s="11">
        <f t="shared" si="94"/>
        <v>-1.2784586810080257E-2</v>
      </c>
      <c r="Z282" s="35">
        <f t="shared" si="79"/>
        <v>-317.03331488918457</v>
      </c>
      <c r="AA282" s="44">
        <f t="shared" si="83"/>
        <v>-0.11322618388899448</v>
      </c>
      <c r="AB282" s="43">
        <f t="shared" si="80"/>
        <v>-5.3727208117349969E-2</v>
      </c>
      <c r="AC282" s="9"/>
      <c r="AD282" s="17">
        <f t="shared" si="81"/>
        <v>-5.3727208117349969E-2</v>
      </c>
      <c r="AE282" s="102">
        <f t="shared" si="84"/>
        <v>6.0833267461373464E-3</v>
      </c>
      <c r="AF282" s="14">
        <f t="shared" si="82"/>
        <v>7.6923076923076927E-2</v>
      </c>
      <c r="AG282" s="14">
        <f t="shared" si="95"/>
        <v>3.994137512940088E-3</v>
      </c>
    </row>
    <row r="283" spans="1:33" x14ac:dyDescent="0.2">
      <c r="A283">
        <v>1956</v>
      </c>
      <c r="B283">
        <v>12500</v>
      </c>
      <c r="C283">
        <v>0.04</v>
      </c>
      <c r="D283">
        <v>2.5000000000000001E-2</v>
      </c>
      <c r="E283">
        <v>240</v>
      </c>
      <c r="F283">
        <v>230</v>
      </c>
      <c r="G283">
        <v>240</v>
      </c>
      <c r="H283">
        <v>220</v>
      </c>
      <c r="I283" s="118">
        <f>Inputs_refs!$B$1-'cpi_2.5'!A283</f>
        <v>65.5</v>
      </c>
      <c r="J283" s="9">
        <f t="shared" si="85"/>
        <v>-4.1666666666666664E-2</v>
      </c>
      <c r="K283" s="10">
        <f t="shared" si="86"/>
        <v>0.95833333333333337</v>
      </c>
      <c r="L283" s="11">
        <f t="shared" si="87"/>
        <v>-10</v>
      </c>
      <c r="N283" s="9">
        <f t="shared" si="88"/>
        <v>8.3333333333333329E-2</v>
      </c>
      <c r="O283" s="12">
        <f t="shared" si="89"/>
        <v>0.91666666666666663</v>
      </c>
      <c r="P283" s="11">
        <f t="shared" si="90"/>
        <v>-20</v>
      </c>
      <c r="R283" s="35">
        <f t="shared" si="91"/>
        <v>-300</v>
      </c>
      <c r="S283" s="38">
        <f t="shared" si="92"/>
        <v>-6.25E-2</v>
      </c>
      <c r="V283" s="10"/>
      <c r="W283" s="11">
        <f t="shared" si="93"/>
        <v>209.59342618493682</v>
      </c>
      <c r="X283" s="11">
        <f t="shared" si="94"/>
        <v>-4.7302608250287197E-2</v>
      </c>
      <c r="Z283" s="35">
        <f t="shared" si="79"/>
        <v>-407.05894172701846</v>
      </c>
      <c r="AA283" s="44">
        <f t="shared" si="83"/>
        <v>-8.4803946193128851E-2</v>
      </c>
      <c r="AB283" s="43">
        <f t="shared" si="80"/>
        <v>-0.26300599434765454</v>
      </c>
      <c r="AC283" s="9"/>
      <c r="AD283" s="17">
        <f t="shared" si="81"/>
        <v>-0.26300599434765454</v>
      </c>
      <c r="AE283" s="102">
        <f t="shared" si="84"/>
        <v>2.2303946193128851E-2</v>
      </c>
      <c r="AF283" s="14">
        <f t="shared" si="82"/>
        <v>4.3478260869565216E-2</v>
      </c>
      <c r="AG283" s="14">
        <f t="shared" si="95"/>
        <v>2.2201200084238648E-3</v>
      </c>
    </row>
    <row r="284" spans="1:33" x14ac:dyDescent="0.2">
      <c r="A284">
        <v>1956</v>
      </c>
      <c r="B284">
        <v>17500</v>
      </c>
      <c r="C284">
        <v>0.04</v>
      </c>
      <c r="D284">
        <v>2.5000000000000001E-2</v>
      </c>
      <c r="E284">
        <v>340</v>
      </c>
      <c r="F284">
        <v>330</v>
      </c>
      <c r="G284">
        <v>340</v>
      </c>
      <c r="H284">
        <v>320</v>
      </c>
      <c r="I284" s="118">
        <f>Inputs_refs!$B$1-'cpi_2.5'!A284</f>
        <v>65.5</v>
      </c>
      <c r="J284" s="9">
        <f t="shared" si="85"/>
        <v>-2.9411764705882353E-2</v>
      </c>
      <c r="K284" s="10">
        <f t="shared" si="86"/>
        <v>0.97058823529411764</v>
      </c>
      <c r="L284" s="11">
        <f t="shared" si="87"/>
        <v>-10</v>
      </c>
      <c r="N284" s="9">
        <f t="shared" si="88"/>
        <v>5.8823529411764705E-2</v>
      </c>
      <c r="O284" s="12">
        <f t="shared" si="89"/>
        <v>0.94117647058823528</v>
      </c>
      <c r="P284" s="11">
        <f t="shared" si="90"/>
        <v>-20</v>
      </c>
      <c r="R284" s="35">
        <f t="shared" si="91"/>
        <v>-300</v>
      </c>
      <c r="S284" s="38">
        <f t="shared" si="92"/>
        <v>-4.4117647058823532E-2</v>
      </c>
      <c r="V284" s="10"/>
      <c r="W284" s="11">
        <f t="shared" si="93"/>
        <v>300.72100278708325</v>
      </c>
      <c r="X284" s="11">
        <f t="shared" si="94"/>
        <v>-6.0246866290364839E-2</v>
      </c>
      <c r="Z284" s="35">
        <f t="shared" si="79"/>
        <v>-497.08456856485282</v>
      </c>
      <c r="AA284" s="44">
        <f t="shared" si="83"/>
        <v>-7.3100671847772469E-2</v>
      </c>
      <c r="AB284" s="43">
        <f t="shared" si="80"/>
        <v>-0.39648096325714022</v>
      </c>
      <c r="AC284" s="9"/>
      <c r="AD284" s="17">
        <f t="shared" si="81"/>
        <v>-0.39648096325714022</v>
      </c>
      <c r="AE284" s="102">
        <f t="shared" si="84"/>
        <v>2.8983024788948937E-2</v>
      </c>
      <c r="AF284" s="14">
        <f t="shared" si="82"/>
        <v>3.0303030303030304E-2</v>
      </c>
      <c r="AG284" s="14">
        <f t="shared" si="95"/>
        <v>1.5373999214147727E-3</v>
      </c>
    </row>
    <row r="285" spans="1:33" x14ac:dyDescent="0.2">
      <c r="A285">
        <v>1956</v>
      </c>
      <c r="B285">
        <v>22500</v>
      </c>
      <c r="C285">
        <v>0.04</v>
      </c>
      <c r="D285">
        <v>2.5000000000000001E-2</v>
      </c>
      <c r="E285">
        <v>440</v>
      </c>
      <c r="F285">
        <v>420</v>
      </c>
      <c r="G285">
        <v>440</v>
      </c>
      <c r="H285">
        <v>400</v>
      </c>
      <c r="I285" s="118">
        <f>Inputs_refs!$B$1-'cpi_2.5'!A285</f>
        <v>65.5</v>
      </c>
      <c r="J285" s="9">
        <f t="shared" si="85"/>
        <v>-4.5454545454545456E-2</v>
      </c>
      <c r="K285" s="10">
        <f t="shared" si="86"/>
        <v>0.95454545454545459</v>
      </c>
      <c r="L285" s="11">
        <f t="shared" si="87"/>
        <v>-20</v>
      </c>
      <c r="N285" s="9">
        <f t="shared" si="88"/>
        <v>9.0909090909090912E-2</v>
      </c>
      <c r="O285" s="12">
        <f t="shared" si="89"/>
        <v>0.90909090909090906</v>
      </c>
      <c r="P285" s="11">
        <f t="shared" si="90"/>
        <v>-40</v>
      </c>
      <c r="R285" s="35">
        <f t="shared" si="91"/>
        <v>-600</v>
      </c>
      <c r="S285" s="38">
        <f t="shared" si="92"/>
        <v>-6.8181818181818177E-2</v>
      </c>
      <c r="V285" s="10"/>
      <c r="W285" s="11">
        <f t="shared" si="93"/>
        <v>382.73582172901507</v>
      </c>
      <c r="X285" s="11">
        <f t="shared" si="94"/>
        <v>-4.3160445677462321E-2</v>
      </c>
      <c r="Z285" s="35">
        <f t="shared" si="79"/>
        <v>-778.10763271890301</v>
      </c>
      <c r="AA285" s="44">
        <f t="shared" si="83"/>
        <v>-8.8421321899875338E-2</v>
      </c>
      <c r="AB285" s="43">
        <f t="shared" si="80"/>
        <v>-0.22889845212872456</v>
      </c>
      <c r="AC285" s="9"/>
      <c r="AD285" s="17">
        <f t="shared" si="81"/>
        <v>-0.22889845212872456</v>
      </c>
      <c r="AE285" s="102">
        <f t="shared" si="84"/>
        <v>2.0239503718057161E-2</v>
      </c>
      <c r="AF285" s="14">
        <f t="shared" si="82"/>
        <v>4.7619047619047616E-2</v>
      </c>
      <c r="AG285" s="14">
        <f t="shared" si="95"/>
        <v>2.4365350265139751E-3</v>
      </c>
    </row>
    <row r="286" spans="1:33" x14ac:dyDescent="0.2">
      <c r="A286">
        <v>1956</v>
      </c>
      <c r="B286">
        <v>27500</v>
      </c>
      <c r="C286">
        <v>0.04</v>
      </c>
      <c r="D286">
        <v>2.5000000000000001E-2</v>
      </c>
      <c r="E286">
        <v>540</v>
      </c>
      <c r="F286">
        <v>520</v>
      </c>
      <c r="G286">
        <v>540</v>
      </c>
      <c r="H286">
        <v>500</v>
      </c>
      <c r="I286" s="118">
        <f>Inputs_refs!$B$1-'cpi_2.5'!A286</f>
        <v>65.5</v>
      </c>
      <c r="J286" s="9">
        <f t="shared" si="85"/>
        <v>-3.7037037037037035E-2</v>
      </c>
      <c r="K286" s="10">
        <f t="shared" si="86"/>
        <v>0.96296296296296291</v>
      </c>
      <c r="L286" s="11">
        <f t="shared" si="87"/>
        <v>-20</v>
      </c>
      <c r="N286" s="9">
        <f t="shared" si="88"/>
        <v>7.407407407407407E-2</v>
      </c>
      <c r="O286" s="12">
        <f t="shared" si="89"/>
        <v>0.92592592592592593</v>
      </c>
      <c r="P286" s="11">
        <f t="shared" si="90"/>
        <v>-40</v>
      </c>
      <c r="R286" s="35">
        <f t="shared" si="91"/>
        <v>-600</v>
      </c>
      <c r="S286" s="38">
        <f t="shared" si="92"/>
        <v>-5.5555555555555552E-2</v>
      </c>
      <c r="V286" s="10"/>
      <c r="W286" s="11">
        <f t="shared" si="93"/>
        <v>473.86339833116148</v>
      </c>
      <c r="X286" s="11">
        <f t="shared" si="94"/>
        <v>-5.2273203337677043E-2</v>
      </c>
      <c r="Z286" s="35">
        <f t="shared" si="79"/>
        <v>-868.13325955673827</v>
      </c>
      <c r="AA286" s="44">
        <f t="shared" si="83"/>
        <v>-8.0382709218216511E-2</v>
      </c>
      <c r="AB286" s="43">
        <f t="shared" si="80"/>
        <v>-0.30886186723642511</v>
      </c>
      <c r="AC286" s="9"/>
      <c r="AD286" s="17">
        <f t="shared" si="81"/>
        <v>-0.30886186723642511</v>
      </c>
      <c r="AE286" s="102">
        <f t="shared" si="84"/>
        <v>2.4827153662660958E-2</v>
      </c>
      <c r="AF286" s="14">
        <f t="shared" si="82"/>
        <v>3.8461538461538464E-2</v>
      </c>
      <c r="AG286" s="14">
        <f t="shared" si="95"/>
        <v>1.9591140835357734E-3</v>
      </c>
    </row>
    <row r="287" spans="1:33" x14ac:dyDescent="0.2">
      <c r="A287">
        <v>1956</v>
      </c>
      <c r="B287">
        <v>32500</v>
      </c>
      <c r="C287">
        <v>0.04</v>
      </c>
      <c r="D287">
        <v>2.5000000000000001E-2</v>
      </c>
      <c r="E287">
        <v>640</v>
      </c>
      <c r="F287">
        <v>610</v>
      </c>
      <c r="G287">
        <v>640</v>
      </c>
      <c r="H287">
        <v>590</v>
      </c>
      <c r="I287" s="118">
        <f>Inputs_refs!$B$1-'cpi_2.5'!A287</f>
        <v>65.5</v>
      </c>
      <c r="J287" s="9">
        <f t="shared" si="85"/>
        <v>-4.6875E-2</v>
      </c>
      <c r="K287" s="10">
        <f t="shared" si="86"/>
        <v>0.953125</v>
      </c>
      <c r="L287" s="11">
        <f t="shared" si="87"/>
        <v>-30</v>
      </c>
      <c r="N287" s="9">
        <f t="shared" si="88"/>
        <v>7.8125E-2</v>
      </c>
      <c r="O287" s="12">
        <f t="shared" si="89"/>
        <v>0.921875</v>
      </c>
      <c r="P287" s="11">
        <f t="shared" si="90"/>
        <v>-50</v>
      </c>
      <c r="R287" s="35">
        <f t="shared" si="91"/>
        <v>-800</v>
      </c>
      <c r="S287" s="38">
        <f t="shared" si="92"/>
        <v>-6.25E-2</v>
      </c>
      <c r="V287" s="10"/>
      <c r="W287" s="11">
        <f t="shared" si="93"/>
        <v>555.87821727309336</v>
      </c>
      <c r="X287" s="11">
        <f t="shared" si="94"/>
        <v>-5.783353004560448E-2</v>
      </c>
      <c r="Z287" s="35">
        <f t="shared" si="79"/>
        <v>-1149.1563237107875</v>
      </c>
      <c r="AA287" s="44">
        <f t="shared" si="83"/>
        <v>-8.9777837789905279E-2</v>
      </c>
      <c r="AB287" s="43">
        <f t="shared" si="80"/>
        <v>-0.30383709901479078</v>
      </c>
      <c r="AC287" s="9"/>
      <c r="AD287" s="17">
        <f t="shared" si="81"/>
        <v>-0.30383709901479078</v>
      </c>
      <c r="AE287" s="102">
        <f t="shared" si="84"/>
        <v>2.7277837789905279E-2</v>
      </c>
      <c r="AF287" s="14">
        <f t="shared" si="82"/>
        <v>3.2786885245901641E-2</v>
      </c>
      <c r="AG287" s="14">
        <f t="shared" si="95"/>
        <v>1.6654326387320895E-3</v>
      </c>
    </row>
    <row r="288" spans="1:33" x14ac:dyDescent="0.2">
      <c r="A288">
        <v>1956</v>
      </c>
      <c r="B288">
        <v>37500</v>
      </c>
      <c r="C288">
        <v>0.04</v>
      </c>
      <c r="D288">
        <v>2.5000000000000001E-2</v>
      </c>
      <c r="E288">
        <v>740</v>
      </c>
      <c r="F288">
        <v>710</v>
      </c>
      <c r="G288">
        <v>740</v>
      </c>
      <c r="H288">
        <v>680</v>
      </c>
      <c r="I288" s="118">
        <f>Inputs_refs!$B$1-'cpi_2.5'!A288</f>
        <v>65.5</v>
      </c>
      <c r="J288" s="9">
        <f t="shared" si="85"/>
        <v>-4.0540540540540543E-2</v>
      </c>
      <c r="K288" s="10">
        <f t="shared" si="86"/>
        <v>0.95945945945945943</v>
      </c>
      <c r="L288" s="11">
        <f t="shared" si="87"/>
        <v>-30</v>
      </c>
      <c r="N288" s="9">
        <f t="shared" si="88"/>
        <v>8.1081081081081086E-2</v>
      </c>
      <c r="O288" s="12">
        <f t="shared" si="89"/>
        <v>0.91891891891891897</v>
      </c>
      <c r="P288" s="11">
        <f t="shared" si="90"/>
        <v>-60</v>
      </c>
      <c r="R288" s="35">
        <f t="shared" si="91"/>
        <v>-900</v>
      </c>
      <c r="S288" s="38">
        <f t="shared" si="92"/>
        <v>-6.0810810810810814E-2</v>
      </c>
      <c r="V288" s="10"/>
      <c r="W288" s="11">
        <f t="shared" si="93"/>
        <v>647.00579387523976</v>
      </c>
      <c r="X288" s="11">
        <f t="shared" si="94"/>
        <v>-4.8520891359941531E-2</v>
      </c>
      <c r="Z288" s="35">
        <f t="shared" si="79"/>
        <v>-1239.1819505486219</v>
      </c>
      <c r="AA288" s="44">
        <f t="shared" si="83"/>
        <v>-8.3728510172204187E-2</v>
      </c>
      <c r="AB288" s="43">
        <f t="shared" si="80"/>
        <v>-0.27371440521584112</v>
      </c>
      <c r="AC288" s="9"/>
      <c r="AD288" s="17">
        <f t="shared" si="81"/>
        <v>-0.27371440521584112</v>
      </c>
      <c r="AE288" s="102">
        <f t="shared" si="84"/>
        <v>2.2917699361393373E-2</v>
      </c>
      <c r="AF288" s="14">
        <f t="shared" si="82"/>
        <v>4.2253521126760563E-2</v>
      </c>
      <c r="AG288" s="14">
        <f t="shared" si="95"/>
        <v>2.1562804731989349E-3</v>
      </c>
    </row>
    <row r="289" spans="1:33" x14ac:dyDescent="0.2">
      <c r="A289">
        <v>1956</v>
      </c>
      <c r="B289">
        <v>42500</v>
      </c>
      <c r="C289">
        <v>0.04</v>
      </c>
      <c r="D289">
        <v>2.5000000000000001E-2</v>
      </c>
      <c r="E289">
        <v>840</v>
      </c>
      <c r="F289">
        <v>780</v>
      </c>
      <c r="G289">
        <v>840</v>
      </c>
      <c r="H289">
        <v>750</v>
      </c>
      <c r="I289" s="118">
        <f>Inputs_refs!$B$1-'cpi_2.5'!A289</f>
        <v>65.5</v>
      </c>
      <c r="J289" s="9">
        <f t="shared" si="85"/>
        <v>-7.1428571428571425E-2</v>
      </c>
      <c r="K289" s="10">
        <f t="shared" si="86"/>
        <v>0.9285714285714286</v>
      </c>
      <c r="L289" s="11">
        <f t="shared" si="87"/>
        <v>-60</v>
      </c>
      <c r="N289" s="9">
        <f t="shared" si="88"/>
        <v>0.10714285714285714</v>
      </c>
      <c r="O289" s="12">
        <f t="shared" si="89"/>
        <v>0.8928571428571429</v>
      </c>
      <c r="P289" s="11">
        <f t="shared" si="90"/>
        <v>-90</v>
      </c>
      <c r="R289" s="35">
        <f t="shared" si="91"/>
        <v>-1500</v>
      </c>
      <c r="S289" s="38">
        <f t="shared" si="92"/>
        <v>-8.9285714285714288E-2</v>
      </c>
      <c r="V289" s="10"/>
      <c r="W289" s="11">
        <f t="shared" si="93"/>
        <v>710.7950974967423</v>
      </c>
      <c r="X289" s="11">
        <f t="shared" si="94"/>
        <v>-5.2273203337676932E-2</v>
      </c>
      <c r="Z289" s="35">
        <f t="shared" si="79"/>
        <v>-1902.1998893351065</v>
      </c>
      <c r="AA289" s="44">
        <f t="shared" si="83"/>
        <v>-0.11322618388899443</v>
      </c>
      <c r="AB289" s="43">
        <f t="shared" si="80"/>
        <v>-0.21143934009779128</v>
      </c>
      <c r="AC289" s="9"/>
      <c r="AD289" s="17">
        <f t="shared" si="81"/>
        <v>-0.21143934009779128</v>
      </c>
      <c r="AE289" s="102">
        <f t="shared" si="84"/>
        <v>2.394046960328014E-2</v>
      </c>
      <c r="AF289" s="14">
        <f t="shared" si="82"/>
        <v>3.8461538461538464E-2</v>
      </c>
      <c r="AG289" s="14">
        <f t="shared" si="95"/>
        <v>1.9591140835357734E-3</v>
      </c>
    </row>
    <row r="290" spans="1:33" x14ac:dyDescent="0.2">
      <c r="A290">
        <v>1956</v>
      </c>
      <c r="B290">
        <v>47500</v>
      </c>
      <c r="C290">
        <v>0.04</v>
      </c>
      <c r="D290">
        <v>2.5000000000000001E-2</v>
      </c>
      <c r="E290">
        <v>940</v>
      </c>
      <c r="F290">
        <v>860</v>
      </c>
      <c r="G290">
        <v>940</v>
      </c>
      <c r="H290">
        <v>830</v>
      </c>
      <c r="I290" s="118">
        <f>Inputs_refs!$B$1-'cpi_2.5'!A290</f>
        <v>65.5</v>
      </c>
      <c r="J290" s="9">
        <f t="shared" si="85"/>
        <v>-8.5106382978723402E-2</v>
      </c>
      <c r="K290" s="10">
        <f t="shared" si="86"/>
        <v>0.91489361702127658</v>
      </c>
      <c r="L290" s="11">
        <f t="shared" si="87"/>
        <v>-80</v>
      </c>
      <c r="N290" s="9">
        <f t="shared" si="88"/>
        <v>0.11702127659574468</v>
      </c>
      <c r="O290" s="12">
        <f t="shared" si="89"/>
        <v>0.88297872340425532</v>
      </c>
      <c r="P290" s="11">
        <f t="shared" si="90"/>
        <v>-110</v>
      </c>
      <c r="R290" s="35">
        <f t="shared" si="91"/>
        <v>-1900</v>
      </c>
      <c r="S290" s="38">
        <f t="shared" si="92"/>
        <v>-0.10106382978723404</v>
      </c>
      <c r="V290" s="10"/>
      <c r="W290" s="11">
        <f t="shared" si="93"/>
        <v>783.69715877845942</v>
      </c>
      <c r="X290" s="11">
        <f t="shared" si="94"/>
        <v>-5.57865556886031E-2</v>
      </c>
      <c r="Z290" s="35">
        <f t="shared" si="79"/>
        <v>-2374.2203908053743</v>
      </c>
      <c r="AA290" s="44">
        <f t="shared" si="83"/>
        <v>-0.12628831865986034</v>
      </c>
      <c r="AB290" s="43">
        <f t="shared" si="80"/>
        <v>-0.19973730856742875</v>
      </c>
      <c r="AC290" s="9"/>
      <c r="AD290" s="17">
        <f t="shared" si="81"/>
        <v>-0.19973730856742875</v>
      </c>
      <c r="AE290" s="102">
        <f t="shared" si="84"/>
        <v>2.5224488872626308E-2</v>
      </c>
      <c r="AF290" s="14">
        <f t="shared" si="82"/>
        <v>3.4883720930232558E-2</v>
      </c>
      <c r="AG290" s="14">
        <f t="shared" si="95"/>
        <v>1.7737594488620445E-3</v>
      </c>
    </row>
    <row r="291" spans="1:33" x14ac:dyDescent="0.2">
      <c r="A291">
        <v>1956</v>
      </c>
      <c r="B291">
        <v>52500</v>
      </c>
      <c r="C291">
        <v>0.04</v>
      </c>
      <c r="D291">
        <v>2.5000000000000001E-2</v>
      </c>
      <c r="E291">
        <v>1040</v>
      </c>
      <c r="F291">
        <v>940</v>
      </c>
      <c r="G291">
        <v>1040</v>
      </c>
      <c r="H291">
        <v>910</v>
      </c>
      <c r="I291" s="118">
        <f>Inputs_refs!$B$1-'cpi_2.5'!A291</f>
        <v>65.5</v>
      </c>
      <c r="J291" s="9">
        <f t="shared" si="85"/>
        <v>-9.6153846153846159E-2</v>
      </c>
      <c r="K291" s="10">
        <f t="shared" si="86"/>
        <v>0.90384615384615385</v>
      </c>
      <c r="L291" s="11">
        <f t="shared" si="87"/>
        <v>-100</v>
      </c>
      <c r="N291" s="9">
        <f t="shared" si="88"/>
        <v>0.125</v>
      </c>
      <c r="O291" s="12">
        <f t="shared" si="89"/>
        <v>0.875</v>
      </c>
      <c r="P291" s="11">
        <f t="shared" si="90"/>
        <v>-130</v>
      </c>
      <c r="R291" s="35">
        <f t="shared" si="91"/>
        <v>-2300</v>
      </c>
      <c r="S291" s="38">
        <f t="shared" si="92"/>
        <v>-0.11057692307692307</v>
      </c>
      <c r="V291" s="10"/>
      <c r="W291" s="11">
        <f t="shared" si="93"/>
        <v>856.59922006017655</v>
      </c>
      <c r="X291" s="11">
        <f t="shared" si="94"/>
        <v>-5.8682175758047746E-2</v>
      </c>
      <c r="Z291" s="35">
        <f t="shared" si="79"/>
        <v>-2846.240892275644</v>
      </c>
      <c r="AA291" s="44">
        <f t="shared" si="83"/>
        <v>-0.13683850443632903</v>
      </c>
      <c r="AB291" s="43">
        <f t="shared" si="80"/>
        <v>-0.19191660613059006</v>
      </c>
      <c r="AC291" s="9"/>
      <c r="AD291" s="17">
        <f t="shared" si="81"/>
        <v>-0.19191660613059006</v>
      </c>
      <c r="AE291" s="102">
        <f t="shared" si="84"/>
        <v>2.6261581359405956E-2</v>
      </c>
      <c r="AF291" s="14">
        <f t="shared" si="82"/>
        <v>3.1914893617021274E-2</v>
      </c>
      <c r="AG291" s="14">
        <f t="shared" si="95"/>
        <v>1.6204494393829982E-3</v>
      </c>
    </row>
    <row r="292" spans="1:33" x14ac:dyDescent="0.2">
      <c r="A292">
        <v>1956</v>
      </c>
      <c r="B292">
        <v>57500</v>
      </c>
      <c r="C292">
        <v>0.04</v>
      </c>
      <c r="D292">
        <v>2.5000000000000001E-2</v>
      </c>
      <c r="E292">
        <v>1140</v>
      </c>
      <c r="F292">
        <v>1010</v>
      </c>
      <c r="G292">
        <v>1140</v>
      </c>
      <c r="H292">
        <v>980</v>
      </c>
      <c r="I292" s="118">
        <f>Inputs_refs!$B$1-'cpi_2.5'!A292</f>
        <v>65.5</v>
      </c>
      <c r="J292" s="9">
        <f t="shared" si="85"/>
        <v>-0.11403508771929824</v>
      </c>
      <c r="K292" s="10">
        <f t="shared" si="86"/>
        <v>0.88596491228070173</v>
      </c>
      <c r="L292" s="11">
        <f t="shared" si="87"/>
        <v>-130</v>
      </c>
      <c r="N292" s="9">
        <f t="shared" si="88"/>
        <v>0.14035087719298245</v>
      </c>
      <c r="O292" s="12">
        <f t="shared" si="89"/>
        <v>0.85964912280701755</v>
      </c>
      <c r="P292" s="11">
        <f t="shared" si="90"/>
        <v>-160</v>
      </c>
      <c r="R292" s="35">
        <f t="shared" si="91"/>
        <v>-2900</v>
      </c>
      <c r="S292" s="38">
        <f t="shared" si="92"/>
        <v>-0.12719298245614036</v>
      </c>
      <c r="V292" s="10"/>
      <c r="W292" s="11">
        <f t="shared" si="93"/>
        <v>920.38852368167909</v>
      </c>
      <c r="X292" s="11">
        <f t="shared" si="94"/>
        <v>-6.0828037059511134E-2</v>
      </c>
      <c r="Z292" s="35">
        <f t="shared" si="79"/>
        <v>-3509.258831062125</v>
      </c>
      <c r="AA292" s="44">
        <f t="shared" si="83"/>
        <v>-0.15391486101149671</v>
      </c>
      <c r="AB292" s="43">
        <f t="shared" si="80"/>
        <v>-0.17361467489068752</v>
      </c>
      <c r="AC292" s="9"/>
      <c r="AD292" s="17">
        <f t="shared" si="81"/>
        <v>-0.17361467489068752</v>
      </c>
      <c r="AE292" s="102">
        <f t="shared" si="84"/>
        <v>2.6721878555356349E-2</v>
      </c>
      <c r="AF292" s="14">
        <f t="shared" si="82"/>
        <v>2.9702970297029702E-2</v>
      </c>
      <c r="AG292" s="14">
        <f t="shared" si="95"/>
        <v>1.5065159723328669E-3</v>
      </c>
    </row>
    <row r="293" spans="1:33" x14ac:dyDescent="0.2">
      <c r="A293">
        <v>1956</v>
      </c>
      <c r="B293">
        <v>62500</v>
      </c>
      <c r="C293">
        <v>0.04</v>
      </c>
      <c r="D293">
        <v>2.5000000000000001E-2</v>
      </c>
      <c r="E293">
        <v>1190</v>
      </c>
      <c r="F293">
        <v>1060</v>
      </c>
      <c r="G293">
        <v>1190</v>
      </c>
      <c r="H293">
        <v>1030</v>
      </c>
      <c r="I293" s="118">
        <f>Inputs_refs!$B$1-'cpi_2.5'!A293</f>
        <v>65.5</v>
      </c>
      <c r="J293" s="9">
        <f t="shared" si="85"/>
        <v>-0.1092436974789916</v>
      </c>
      <c r="K293" s="10">
        <f t="shared" si="86"/>
        <v>0.89075630252100846</v>
      </c>
      <c r="L293" s="11">
        <f t="shared" si="87"/>
        <v>-130</v>
      </c>
      <c r="N293" s="9">
        <f t="shared" si="88"/>
        <v>0.13445378151260504</v>
      </c>
      <c r="O293" s="12">
        <f t="shared" si="89"/>
        <v>0.86554621848739499</v>
      </c>
      <c r="P293" s="11">
        <f t="shared" si="90"/>
        <v>-160</v>
      </c>
      <c r="R293" s="35">
        <f t="shared" si="91"/>
        <v>-2900</v>
      </c>
      <c r="S293" s="38">
        <f t="shared" si="92"/>
        <v>-0.12184873949579832</v>
      </c>
      <c r="V293" s="10"/>
      <c r="W293" s="11">
        <f t="shared" si="93"/>
        <v>965.95231198275235</v>
      </c>
      <c r="X293" s="11">
        <f t="shared" si="94"/>
        <v>-6.2182221375968592E-2</v>
      </c>
      <c r="Z293" s="35">
        <f t="shared" si="79"/>
        <v>-3554.271644481043</v>
      </c>
      <c r="AA293" s="44">
        <f t="shared" si="83"/>
        <v>-0.14933914472609425</v>
      </c>
      <c r="AB293" s="43">
        <f t="shared" si="80"/>
        <v>-0.18408037143052211</v>
      </c>
      <c r="AC293" s="9"/>
      <c r="AD293" s="17">
        <f t="shared" si="81"/>
        <v>-0.18408037143052211</v>
      </c>
      <c r="AE293" s="102">
        <f t="shared" si="84"/>
        <v>2.7490405230295931E-2</v>
      </c>
      <c r="AF293" s="14">
        <f t="shared" si="82"/>
        <v>2.8301886792452831E-2</v>
      </c>
      <c r="AG293" s="14">
        <f t="shared" si="95"/>
        <v>1.4344754492383593E-3</v>
      </c>
    </row>
    <row r="294" spans="1:33" x14ac:dyDescent="0.2">
      <c r="A294">
        <v>1956</v>
      </c>
      <c r="B294">
        <v>67500</v>
      </c>
      <c r="C294">
        <v>0.04</v>
      </c>
      <c r="D294">
        <v>2.5000000000000001E-2</v>
      </c>
      <c r="E294">
        <v>1220</v>
      </c>
      <c r="F294">
        <v>1090</v>
      </c>
      <c r="G294">
        <v>1220</v>
      </c>
      <c r="H294">
        <v>1060</v>
      </c>
      <c r="I294" s="118">
        <f>Inputs_refs!$B$1-'cpi_2.5'!A294</f>
        <v>65.5</v>
      </c>
      <c r="J294" s="9">
        <f t="shared" si="85"/>
        <v>-0.10655737704918032</v>
      </c>
      <c r="K294" s="10">
        <f t="shared" si="86"/>
        <v>0.89344262295081966</v>
      </c>
      <c r="L294" s="11">
        <f t="shared" si="87"/>
        <v>-130</v>
      </c>
      <c r="N294" s="9">
        <f t="shared" si="88"/>
        <v>0.13114754098360656</v>
      </c>
      <c r="O294" s="12">
        <f t="shared" si="89"/>
        <v>0.86885245901639341</v>
      </c>
      <c r="P294" s="11">
        <f t="shared" si="90"/>
        <v>-160</v>
      </c>
      <c r="R294" s="35">
        <f t="shared" si="91"/>
        <v>-2900</v>
      </c>
      <c r="S294" s="38">
        <f t="shared" si="92"/>
        <v>-0.11885245901639344</v>
      </c>
      <c r="V294" s="10"/>
      <c r="W294" s="11">
        <f t="shared" si="93"/>
        <v>993.29058496339621</v>
      </c>
      <c r="X294" s="11">
        <f t="shared" si="94"/>
        <v>-6.2933410411890364E-2</v>
      </c>
      <c r="Z294" s="35">
        <f t="shared" si="79"/>
        <v>-3581.279332532391</v>
      </c>
      <c r="AA294" s="44">
        <f t="shared" si="83"/>
        <v>-0.1467737431365734</v>
      </c>
      <c r="AB294" s="43">
        <f t="shared" si="80"/>
        <v>-0.19023350855199708</v>
      </c>
      <c r="AC294" s="9"/>
      <c r="AD294" s="17">
        <f t="shared" si="81"/>
        <v>-0.19023350855199708</v>
      </c>
      <c r="AE294" s="102">
        <f t="shared" si="84"/>
        <v>2.7921284120179968E-2</v>
      </c>
      <c r="AF294" s="14">
        <f t="shared" si="82"/>
        <v>2.7522935779816515E-2</v>
      </c>
      <c r="AG294" s="14">
        <f t="shared" si="95"/>
        <v>1.3944662330066526E-3</v>
      </c>
    </row>
    <row r="295" spans="1:33" x14ac:dyDescent="0.2">
      <c r="A295">
        <v>1956</v>
      </c>
      <c r="B295">
        <v>72500</v>
      </c>
      <c r="C295">
        <v>0.04</v>
      </c>
      <c r="D295">
        <v>2.5000000000000001E-2</v>
      </c>
      <c r="E295">
        <v>1250</v>
      </c>
      <c r="F295">
        <v>1120</v>
      </c>
      <c r="G295">
        <v>1250</v>
      </c>
      <c r="H295">
        <v>1090</v>
      </c>
      <c r="I295" s="118">
        <f>Inputs_refs!$B$1-'cpi_2.5'!A295</f>
        <v>65.5</v>
      </c>
      <c r="J295" s="9">
        <f t="shared" si="85"/>
        <v>-0.104</v>
      </c>
      <c r="K295" s="10">
        <f t="shared" si="86"/>
        <v>0.89600000000000002</v>
      </c>
      <c r="L295" s="11">
        <f t="shared" si="87"/>
        <v>-130</v>
      </c>
      <c r="N295" s="9">
        <f t="shared" si="88"/>
        <v>0.128</v>
      </c>
      <c r="O295" s="12">
        <f t="shared" si="89"/>
        <v>0.872</v>
      </c>
      <c r="P295" s="11">
        <f t="shared" si="90"/>
        <v>-160</v>
      </c>
      <c r="R295" s="35">
        <f t="shared" si="91"/>
        <v>-2900</v>
      </c>
      <c r="S295" s="38">
        <f t="shared" si="92"/>
        <v>-0.11600000000000001</v>
      </c>
      <c r="V295" s="10"/>
      <c r="W295" s="11">
        <f t="shared" si="93"/>
        <v>1020.6288579440402</v>
      </c>
      <c r="X295" s="11">
        <f t="shared" si="94"/>
        <v>-6.3643249592623671E-2</v>
      </c>
      <c r="Z295" s="35">
        <f t="shared" si="79"/>
        <v>-3608.2870205837426</v>
      </c>
      <c r="AA295" s="44">
        <f t="shared" si="83"/>
        <v>-0.14433148082334971</v>
      </c>
      <c r="AB295" s="43">
        <f t="shared" si="80"/>
        <v>-0.19629453437136968</v>
      </c>
      <c r="AC295" s="9"/>
      <c r="AD295" s="17">
        <f t="shared" si="81"/>
        <v>-0.19629453437136968</v>
      </c>
      <c r="AE295" s="102">
        <f t="shared" si="84"/>
        <v>2.83314808233497E-2</v>
      </c>
      <c r="AF295" s="14">
        <f t="shared" si="82"/>
        <v>2.6785714285714284E-2</v>
      </c>
      <c r="AG295" s="14">
        <f t="shared" si="95"/>
        <v>1.3566283998774908E-3</v>
      </c>
    </row>
    <row r="296" spans="1:33" x14ac:dyDescent="0.2">
      <c r="A296">
        <v>1956</v>
      </c>
      <c r="B296">
        <v>77500</v>
      </c>
      <c r="C296">
        <v>0.04</v>
      </c>
      <c r="D296">
        <v>2.5000000000000001E-2</v>
      </c>
      <c r="E296">
        <v>1280</v>
      </c>
      <c r="F296">
        <v>1150</v>
      </c>
      <c r="G296">
        <v>1280</v>
      </c>
      <c r="H296">
        <v>1120</v>
      </c>
      <c r="I296" s="118">
        <f>Inputs_refs!$B$1-'cpi_2.5'!A296</f>
        <v>65.5</v>
      </c>
      <c r="J296" s="9">
        <f t="shared" si="85"/>
        <v>-0.1015625</v>
      </c>
      <c r="K296" s="10">
        <f t="shared" si="86"/>
        <v>0.8984375</v>
      </c>
      <c r="L296" s="11">
        <f t="shared" si="87"/>
        <v>-130</v>
      </c>
      <c r="N296" s="9">
        <f t="shared" si="88"/>
        <v>0.125</v>
      </c>
      <c r="O296" s="12">
        <f t="shared" si="89"/>
        <v>0.875</v>
      </c>
      <c r="P296" s="11">
        <f t="shared" si="90"/>
        <v>-160</v>
      </c>
      <c r="R296" s="35">
        <f t="shared" si="91"/>
        <v>-2900</v>
      </c>
      <c r="S296" s="38">
        <f t="shared" si="92"/>
        <v>-0.11328125</v>
      </c>
      <c r="V296" s="10"/>
      <c r="W296" s="11">
        <f t="shared" si="93"/>
        <v>1047.9671309246842</v>
      </c>
      <c r="X296" s="11">
        <f t="shared" si="94"/>
        <v>-6.4315061674389135E-2</v>
      </c>
      <c r="Z296" s="35">
        <f t="shared" si="79"/>
        <v>-3635.2947086350941</v>
      </c>
      <c r="AA296" s="44">
        <f t="shared" si="83"/>
        <v>-0.14200369955605838</v>
      </c>
      <c r="AB296" s="43">
        <f t="shared" si="80"/>
        <v>-0.20226550185560266</v>
      </c>
      <c r="AC296" s="9"/>
      <c r="AD296" s="17">
        <f t="shared" si="81"/>
        <v>-0.20226550185560266</v>
      </c>
      <c r="AE296" s="102">
        <f t="shared" si="84"/>
        <v>2.8722449556058377E-2</v>
      </c>
      <c r="AF296" s="14">
        <f t="shared" si="82"/>
        <v>2.6086956521739129E-2</v>
      </c>
      <c r="AG296" s="14">
        <f t="shared" si="95"/>
        <v>1.3207898417101349E-3</v>
      </c>
    </row>
    <row r="297" spans="1:33" x14ac:dyDescent="0.2">
      <c r="A297">
        <v>1956</v>
      </c>
      <c r="B297">
        <v>82500</v>
      </c>
      <c r="C297">
        <v>0.04</v>
      </c>
      <c r="D297">
        <v>2.5000000000000001E-2</v>
      </c>
      <c r="E297">
        <v>1310</v>
      </c>
      <c r="F297">
        <v>1180</v>
      </c>
      <c r="G297">
        <v>1310</v>
      </c>
      <c r="H297">
        <v>1150</v>
      </c>
      <c r="I297" s="118">
        <f>Inputs_refs!$B$1-'cpi_2.5'!A297</f>
        <v>65.5</v>
      </c>
      <c r="J297" s="9">
        <f t="shared" si="85"/>
        <v>-9.9236641221374045E-2</v>
      </c>
      <c r="K297" s="10">
        <f t="shared" si="86"/>
        <v>0.9007633587786259</v>
      </c>
      <c r="L297" s="11">
        <f t="shared" si="87"/>
        <v>-130</v>
      </c>
      <c r="N297" s="9">
        <f t="shared" si="88"/>
        <v>0.12213740458015267</v>
      </c>
      <c r="O297" s="12">
        <f t="shared" si="89"/>
        <v>0.87786259541984735</v>
      </c>
      <c r="P297" s="11">
        <f t="shared" si="90"/>
        <v>-160</v>
      </c>
      <c r="R297" s="35">
        <f t="shared" si="91"/>
        <v>-2900</v>
      </c>
      <c r="S297" s="38">
        <f t="shared" si="92"/>
        <v>-0.11068702290076336</v>
      </c>
      <c r="V297" s="10"/>
      <c r="W297" s="11">
        <f t="shared" si="93"/>
        <v>1075.3054039053279</v>
      </c>
      <c r="X297" s="11">
        <f t="shared" si="94"/>
        <v>-6.4951822691019193E-2</v>
      </c>
      <c r="Z297" s="35">
        <f t="shared" si="79"/>
        <v>-3662.3023966864457</v>
      </c>
      <c r="AA297" s="44">
        <f t="shared" si="83"/>
        <v>-0.13978253422467349</v>
      </c>
      <c r="AB297" s="43">
        <f t="shared" si="80"/>
        <v>-0.20814840341315255</v>
      </c>
      <c r="AC297" s="9"/>
      <c r="AD297" s="17">
        <f t="shared" si="81"/>
        <v>-0.20814840341315255</v>
      </c>
      <c r="AE297" s="102">
        <f t="shared" si="84"/>
        <v>2.9095511323910125E-2</v>
      </c>
      <c r="AF297" s="14">
        <f t="shared" si="82"/>
        <v>2.5423728813559324E-2</v>
      </c>
      <c r="AG297" s="14">
        <f t="shared" si="95"/>
        <v>1.2867961719956744E-3</v>
      </c>
    </row>
    <row r="298" spans="1:33" x14ac:dyDescent="0.2">
      <c r="A298">
        <v>1956</v>
      </c>
      <c r="B298">
        <v>87500</v>
      </c>
      <c r="C298">
        <v>0.04</v>
      </c>
      <c r="D298">
        <v>2.5000000000000001E-2</v>
      </c>
      <c r="E298">
        <v>1340</v>
      </c>
      <c r="F298">
        <v>1210</v>
      </c>
      <c r="G298">
        <v>1340</v>
      </c>
      <c r="H298">
        <v>1180</v>
      </c>
      <c r="I298" s="118">
        <f>Inputs_refs!$B$1-'cpi_2.5'!A298</f>
        <v>65.5</v>
      </c>
      <c r="J298" s="9">
        <f t="shared" si="85"/>
        <v>-9.7014925373134331E-2</v>
      </c>
      <c r="K298" s="10">
        <f t="shared" si="86"/>
        <v>0.90298507462686572</v>
      </c>
      <c r="L298" s="11">
        <f t="shared" si="87"/>
        <v>-130</v>
      </c>
      <c r="N298" s="9">
        <f t="shared" si="88"/>
        <v>0.11940298507462686</v>
      </c>
      <c r="O298" s="12">
        <f t="shared" si="89"/>
        <v>0.88059701492537312</v>
      </c>
      <c r="P298" s="11">
        <f t="shared" si="90"/>
        <v>-160</v>
      </c>
      <c r="R298" s="35">
        <f t="shared" si="91"/>
        <v>-2900</v>
      </c>
      <c r="S298" s="38">
        <f t="shared" si="92"/>
        <v>-0.10820895522388059</v>
      </c>
      <c r="V298" s="10"/>
      <c r="W298" s="11">
        <f t="shared" si="93"/>
        <v>1102.6436768859719</v>
      </c>
      <c r="X298" s="11">
        <f t="shared" si="94"/>
        <v>-6.5556206028837369E-2</v>
      </c>
      <c r="Z298" s="35">
        <f t="shared" si="79"/>
        <v>-3689.3100847377973</v>
      </c>
      <c r="AA298" s="44">
        <f t="shared" si="83"/>
        <v>-0.1376608240573805</v>
      </c>
      <c r="AB298" s="43">
        <f t="shared" si="80"/>
        <v>-0.21394517311056935</v>
      </c>
      <c r="AC298" s="9"/>
      <c r="AD298" s="17">
        <f t="shared" si="81"/>
        <v>-0.21394517311056935</v>
      </c>
      <c r="AE298" s="102">
        <f t="shared" si="84"/>
        <v>2.9451868833499914E-2</v>
      </c>
      <c r="AF298" s="14">
        <f t="shared" si="82"/>
        <v>2.4793388429752067E-2</v>
      </c>
      <c r="AG298" s="14">
        <f t="shared" si="95"/>
        <v>1.2545085020315705E-3</v>
      </c>
    </row>
    <row r="299" spans="1:33" x14ac:dyDescent="0.2">
      <c r="A299">
        <v>1956</v>
      </c>
      <c r="B299">
        <v>92500</v>
      </c>
      <c r="C299">
        <v>0.04</v>
      </c>
      <c r="D299">
        <v>2.5000000000000001E-2</v>
      </c>
      <c r="E299">
        <v>1370</v>
      </c>
      <c r="F299">
        <v>1240</v>
      </c>
      <c r="G299">
        <v>1370</v>
      </c>
      <c r="H299">
        <v>1210</v>
      </c>
      <c r="I299" s="118">
        <f>Inputs_refs!$B$1-'cpi_2.5'!A299</f>
        <v>65.5</v>
      </c>
      <c r="J299" s="9">
        <f t="shared" si="85"/>
        <v>-9.4890510948905105E-2</v>
      </c>
      <c r="K299" s="10">
        <f t="shared" si="86"/>
        <v>0.9051094890510949</v>
      </c>
      <c r="L299" s="11">
        <f t="shared" si="87"/>
        <v>-130</v>
      </c>
      <c r="N299" s="9">
        <f t="shared" si="88"/>
        <v>0.11678832116788321</v>
      </c>
      <c r="O299" s="12">
        <f t="shared" si="89"/>
        <v>0.88321167883211682</v>
      </c>
      <c r="P299" s="11">
        <f t="shared" si="90"/>
        <v>-160</v>
      </c>
      <c r="R299" s="35">
        <f t="shared" si="91"/>
        <v>-2900</v>
      </c>
      <c r="S299" s="38">
        <f t="shared" si="92"/>
        <v>-0.10583941605839416</v>
      </c>
      <c r="V299" s="10"/>
      <c r="W299" s="11">
        <f t="shared" si="93"/>
        <v>1129.9819498666159</v>
      </c>
      <c r="X299" s="11">
        <f t="shared" si="94"/>
        <v>-6.6130619944945554E-2</v>
      </c>
      <c r="Z299" s="35">
        <f t="shared" si="79"/>
        <v>-3716.3177727891452</v>
      </c>
      <c r="AA299" s="44">
        <f t="shared" si="83"/>
        <v>-0.13563203550325348</v>
      </c>
      <c r="AB299" s="43">
        <f t="shared" si="80"/>
        <v>-0.2196576887924436</v>
      </c>
      <c r="AC299" s="9"/>
      <c r="AD299" s="17">
        <f t="shared" si="81"/>
        <v>-0.2196576887924436</v>
      </c>
      <c r="AE299" s="102">
        <f t="shared" si="84"/>
        <v>2.9792619444859322E-2</v>
      </c>
      <c r="AF299" s="14">
        <f t="shared" si="82"/>
        <v>2.4193548387096774E-2</v>
      </c>
      <c r="AG299" s="14">
        <f t="shared" si="95"/>
        <v>1.223801543785652E-3</v>
      </c>
    </row>
    <row r="300" spans="1:33" x14ac:dyDescent="0.2">
      <c r="A300">
        <v>1956</v>
      </c>
      <c r="B300">
        <v>97500</v>
      </c>
      <c r="C300">
        <v>0.04</v>
      </c>
      <c r="D300">
        <v>2.5000000000000001E-2</v>
      </c>
      <c r="E300">
        <v>1400</v>
      </c>
      <c r="F300">
        <v>1270</v>
      </c>
      <c r="G300">
        <v>1400</v>
      </c>
      <c r="H300">
        <v>1240</v>
      </c>
      <c r="I300" s="118">
        <f>Inputs_refs!$B$1-'cpi_2.5'!A300</f>
        <v>65.5</v>
      </c>
      <c r="J300" s="9">
        <f t="shared" si="85"/>
        <v>-9.285714285714286E-2</v>
      </c>
      <c r="K300" s="10">
        <f t="shared" si="86"/>
        <v>0.90714285714285714</v>
      </c>
      <c r="L300" s="11">
        <f t="shared" si="87"/>
        <v>-130</v>
      </c>
      <c r="N300" s="9">
        <f t="shared" si="88"/>
        <v>0.11428571428571428</v>
      </c>
      <c r="O300" s="12">
        <f t="shared" si="89"/>
        <v>0.88571428571428568</v>
      </c>
      <c r="P300" s="11">
        <f t="shared" si="90"/>
        <v>-160</v>
      </c>
      <c r="R300" s="35">
        <f t="shared" si="91"/>
        <v>-2900</v>
      </c>
      <c r="S300" s="38">
        <f t="shared" si="92"/>
        <v>-0.10357142857142858</v>
      </c>
      <c r="V300" s="10"/>
      <c r="W300" s="11">
        <f t="shared" si="93"/>
        <v>1157.3202228472599</v>
      </c>
      <c r="X300" s="11">
        <f t="shared" si="94"/>
        <v>-6.6677239639306565E-2</v>
      </c>
      <c r="Z300" s="35">
        <f t="shared" si="79"/>
        <v>-3743.3254608404932</v>
      </c>
      <c r="AA300" s="44">
        <f t="shared" si="83"/>
        <v>-0.13369019503001761</v>
      </c>
      <c r="AB300" s="43">
        <f t="shared" si="80"/>
        <v>-0.22528777410958553</v>
      </c>
      <c r="AC300" s="9"/>
      <c r="AD300" s="17">
        <f t="shared" si="81"/>
        <v>-0.22528777410958553</v>
      </c>
      <c r="AE300" s="102">
        <f t="shared" si="84"/>
        <v>3.0118766458589033E-2</v>
      </c>
      <c r="AF300" s="14">
        <f t="shared" si="82"/>
        <v>2.3622047244094488E-2</v>
      </c>
      <c r="AG300" s="14">
        <f t="shared" si="95"/>
        <v>1.1945619847957278E-3</v>
      </c>
    </row>
    <row r="301" spans="1:33" x14ac:dyDescent="0.2">
      <c r="A301">
        <v>1956</v>
      </c>
      <c r="B301">
        <v>102500</v>
      </c>
      <c r="C301">
        <v>0.04</v>
      </c>
      <c r="D301">
        <v>2.5000000000000001E-2</v>
      </c>
      <c r="E301">
        <v>1430</v>
      </c>
      <c r="F301">
        <v>1300</v>
      </c>
      <c r="G301">
        <v>1430</v>
      </c>
      <c r="H301">
        <v>1270</v>
      </c>
      <c r="I301" s="118">
        <f>Inputs_refs!$B$1-'cpi_2.5'!A301</f>
        <v>65.5</v>
      </c>
      <c r="J301" s="9">
        <f t="shared" si="85"/>
        <v>-9.0909090909090912E-2</v>
      </c>
      <c r="K301" s="10">
        <f t="shared" si="86"/>
        <v>0.90909090909090906</v>
      </c>
      <c r="L301" s="11">
        <f t="shared" si="87"/>
        <v>-130</v>
      </c>
      <c r="N301" s="9">
        <f t="shared" si="88"/>
        <v>0.11188811188811189</v>
      </c>
      <c r="O301" s="12">
        <f t="shared" si="89"/>
        <v>0.88811188811188813</v>
      </c>
      <c r="P301" s="11">
        <f t="shared" si="90"/>
        <v>-160</v>
      </c>
      <c r="R301" s="35">
        <f t="shared" si="91"/>
        <v>-2900</v>
      </c>
      <c r="S301" s="38">
        <f t="shared" si="92"/>
        <v>-0.10139860139860139</v>
      </c>
      <c r="V301" s="10"/>
      <c r="W301" s="11">
        <f t="shared" si="93"/>
        <v>1184.6584958279038</v>
      </c>
      <c r="X301" s="11">
        <f t="shared" si="94"/>
        <v>-6.7198034781178084E-2</v>
      </c>
      <c r="Z301" s="35">
        <f t="shared" si="79"/>
        <v>-3770.3331488918448</v>
      </c>
      <c r="AA301" s="44">
        <f t="shared" si="83"/>
        <v>-0.13182983038083373</v>
      </c>
      <c r="AB301" s="43">
        <f t="shared" si="80"/>
        <v>-0.23083720046003048</v>
      </c>
      <c r="AC301" s="9"/>
      <c r="AD301" s="17">
        <f t="shared" si="81"/>
        <v>-0.23083720046003048</v>
      </c>
      <c r="AE301" s="102">
        <f t="shared" si="84"/>
        <v>3.0431228982232342E-2</v>
      </c>
      <c r="AF301" s="14">
        <f t="shared" si="82"/>
        <v>2.3076923076923078E-2</v>
      </c>
      <c r="AG301" s="14">
        <f t="shared" si="95"/>
        <v>1.1666870906533733E-3</v>
      </c>
    </row>
    <row r="302" spans="1:33" x14ac:dyDescent="0.2">
      <c r="A302">
        <v>1956</v>
      </c>
      <c r="B302">
        <v>107500</v>
      </c>
      <c r="C302">
        <v>0.04</v>
      </c>
      <c r="D302">
        <v>2.5000000000000001E-2</v>
      </c>
      <c r="E302">
        <v>1460</v>
      </c>
      <c r="F302">
        <v>1330</v>
      </c>
      <c r="G302">
        <v>1460</v>
      </c>
      <c r="H302">
        <v>1300</v>
      </c>
      <c r="I302" s="118">
        <f>Inputs_refs!$B$1-'cpi_2.5'!A302</f>
        <v>65.5</v>
      </c>
      <c r="J302" s="9">
        <f t="shared" si="85"/>
        <v>-8.9041095890410954E-2</v>
      </c>
      <c r="K302" s="10">
        <f t="shared" si="86"/>
        <v>0.91095890410958902</v>
      </c>
      <c r="L302" s="11">
        <f t="shared" si="87"/>
        <v>-130</v>
      </c>
      <c r="N302" s="9">
        <f t="shared" si="88"/>
        <v>0.1095890410958904</v>
      </c>
      <c r="O302" s="12">
        <f t="shared" si="89"/>
        <v>0.8904109589041096</v>
      </c>
      <c r="P302" s="11">
        <f t="shared" si="90"/>
        <v>-160</v>
      </c>
      <c r="R302" s="35">
        <f t="shared" si="91"/>
        <v>-2900</v>
      </c>
      <c r="S302" s="38">
        <f t="shared" si="92"/>
        <v>-9.9315068493150679E-2</v>
      </c>
      <c r="V302" s="10"/>
      <c r="W302" s="11">
        <f t="shared" si="93"/>
        <v>1211.9967688085476</v>
      </c>
      <c r="X302" s="11">
        <f t="shared" si="94"/>
        <v>-6.7694793224194166E-2</v>
      </c>
      <c r="Z302" s="35">
        <f t="shared" si="79"/>
        <v>-3797.3408369431963</v>
      </c>
      <c r="AA302" s="44">
        <f t="shared" si="83"/>
        <v>-0.13004591907339713</v>
      </c>
      <c r="AB302" s="43">
        <f t="shared" si="80"/>
        <v>-0.23630768884721512</v>
      </c>
      <c r="AC302" s="9"/>
      <c r="AD302" s="17">
        <f t="shared" si="81"/>
        <v>-0.23630768884721512</v>
      </c>
      <c r="AE302" s="102">
        <f t="shared" si="84"/>
        <v>3.0730850580246452E-2</v>
      </c>
      <c r="AF302" s="14">
        <f t="shared" si="82"/>
        <v>2.2556390977443608E-2</v>
      </c>
      <c r="AG302" s="14">
        <f t="shared" si="95"/>
        <v>1.1400834987372876E-3</v>
      </c>
    </row>
    <row r="303" spans="1:33" x14ac:dyDescent="0.2">
      <c r="A303">
        <v>1956</v>
      </c>
      <c r="B303">
        <v>112500</v>
      </c>
      <c r="C303">
        <v>0.04</v>
      </c>
      <c r="D303">
        <v>2.5000000000000001E-2</v>
      </c>
      <c r="E303">
        <v>1490</v>
      </c>
      <c r="F303">
        <v>1360</v>
      </c>
      <c r="G303">
        <v>1490</v>
      </c>
      <c r="H303">
        <v>1330</v>
      </c>
      <c r="I303" s="118">
        <f>Inputs_refs!$B$1-'cpi_2.5'!A303</f>
        <v>65.5</v>
      </c>
      <c r="J303" s="9">
        <f t="shared" si="85"/>
        <v>-8.7248322147651006E-2</v>
      </c>
      <c r="K303" s="10">
        <f t="shared" si="86"/>
        <v>0.91275167785234901</v>
      </c>
      <c r="L303" s="11">
        <f t="shared" si="87"/>
        <v>-130</v>
      </c>
      <c r="N303" s="9">
        <f t="shared" si="88"/>
        <v>0.10738255033557047</v>
      </c>
      <c r="O303" s="12">
        <f t="shared" si="89"/>
        <v>0.89261744966442957</v>
      </c>
      <c r="P303" s="11">
        <f t="shared" si="90"/>
        <v>-160</v>
      </c>
      <c r="R303" s="35">
        <f t="shared" si="91"/>
        <v>-2900</v>
      </c>
      <c r="S303" s="38">
        <f t="shared" si="92"/>
        <v>-9.7315436241610737E-2</v>
      </c>
      <c r="V303" s="10"/>
      <c r="W303" s="11">
        <f t="shared" si="93"/>
        <v>1239.3350417891916</v>
      </c>
      <c r="X303" s="11">
        <f t="shared" si="94"/>
        <v>-6.8169141511886036E-2</v>
      </c>
      <c r="Z303" s="35">
        <f t="shared" si="79"/>
        <v>-3824.3485249945443</v>
      </c>
      <c r="AA303" s="44">
        <f t="shared" si="83"/>
        <v>-0.12833384312062229</v>
      </c>
      <c r="AB303" s="43">
        <f t="shared" si="80"/>
        <v>-0.24170091165942123</v>
      </c>
      <c r="AC303" s="9"/>
      <c r="AD303" s="17">
        <f t="shared" si="81"/>
        <v>-0.24170091165942123</v>
      </c>
      <c r="AE303" s="102">
        <f t="shared" si="84"/>
        <v>3.1018406879011556E-2</v>
      </c>
      <c r="AF303" s="14">
        <f t="shared" si="82"/>
        <v>2.2058823529411766E-2</v>
      </c>
      <c r="AG303" s="14">
        <f t="shared" si="95"/>
        <v>1.1146661733392182E-3</v>
      </c>
    </row>
    <row r="304" spans="1:33" x14ac:dyDescent="0.2">
      <c r="A304">
        <v>1956</v>
      </c>
      <c r="B304">
        <v>117500</v>
      </c>
      <c r="C304">
        <v>0.04</v>
      </c>
      <c r="D304">
        <v>2.5000000000000001E-2</v>
      </c>
      <c r="E304">
        <v>1520</v>
      </c>
      <c r="F304">
        <v>1390</v>
      </c>
      <c r="G304">
        <v>1520</v>
      </c>
      <c r="H304">
        <v>1360</v>
      </c>
      <c r="I304" s="118">
        <f>Inputs_refs!$B$1-'cpi_2.5'!A304</f>
        <v>65.5</v>
      </c>
      <c r="J304" s="9">
        <f t="shared" si="85"/>
        <v>-8.5526315789473686E-2</v>
      </c>
      <c r="K304" s="10">
        <f t="shared" si="86"/>
        <v>0.91447368421052633</v>
      </c>
      <c r="L304" s="11">
        <f t="shared" si="87"/>
        <v>-130</v>
      </c>
      <c r="N304" s="9">
        <f t="shared" si="88"/>
        <v>0.10526315789473684</v>
      </c>
      <c r="O304" s="12">
        <f t="shared" si="89"/>
        <v>0.89473684210526316</v>
      </c>
      <c r="P304" s="11">
        <f t="shared" si="90"/>
        <v>-160</v>
      </c>
      <c r="R304" s="35">
        <f t="shared" si="91"/>
        <v>-2900</v>
      </c>
      <c r="S304" s="38">
        <f t="shared" si="92"/>
        <v>-9.5394736842105268E-2</v>
      </c>
      <c r="V304" s="10"/>
      <c r="W304" s="11">
        <f t="shared" si="93"/>
        <v>1266.6733147698355</v>
      </c>
      <c r="X304" s="11">
        <f t="shared" si="94"/>
        <v>-6.8622562669238565E-2</v>
      </c>
      <c r="Z304" s="35">
        <f t="shared" si="79"/>
        <v>-3851.3562130458995</v>
      </c>
      <c r="AA304" s="44">
        <f t="shared" si="83"/>
        <v>-0.12668934911335195</v>
      </c>
      <c r="AB304" s="43">
        <f t="shared" si="80"/>
        <v>-0.24701849437435081</v>
      </c>
      <c r="AC304" s="9"/>
      <c r="AD304" s="17">
        <f t="shared" si="81"/>
        <v>-0.24701849437435081</v>
      </c>
      <c r="AE304" s="102">
        <f t="shared" si="84"/>
        <v>3.1294612271246677E-2</v>
      </c>
      <c r="AF304" s="14">
        <f t="shared" si="82"/>
        <v>2.1582733812949641E-2</v>
      </c>
      <c r="AG304" s="14">
        <f t="shared" si="95"/>
        <v>1.0903574975408281E-3</v>
      </c>
    </row>
    <row r="305" spans="1:33" x14ac:dyDescent="0.2">
      <c r="A305">
        <v>1956</v>
      </c>
      <c r="B305">
        <v>122500</v>
      </c>
      <c r="C305">
        <v>0.04</v>
      </c>
      <c r="D305">
        <v>2.5000000000000001E-2</v>
      </c>
      <c r="E305">
        <v>1550</v>
      </c>
      <c r="F305">
        <v>1420</v>
      </c>
      <c r="G305">
        <v>1550</v>
      </c>
      <c r="H305">
        <v>1390</v>
      </c>
      <c r="I305" s="118">
        <f>Inputs_refs!$B$1-'cpi_2.5'!A305</f>
        <v>65.5</v>
      </c>
      <c r="J305" s="9">
        <f t="shared" si="85"/>
        <v>-8.387096774193549E-2</v>
      </c>
      <c r="K305" s="10">
        <f t="shared" si="86"/>
        <v>0.91612903225806452</v>
      </c>
      <c r="L305" s="11">
        <f t="shared" si="87"/>
        <v>-130</v>
      </c>
      <c r="N305" s="9">
        <f t="shared" si="88"/>
        <v>0.1032258064516129</v>
      </c>
      <c r="O305" s="12">
        <f t="shared" si="89"/>
        <v>0.89677419354838706</v>
      </c>
      <c r="P305" s="11">
        <f t="shared" si="90"/>
        <v>-160</v>
      </c>
      <c r="R305" s="35">
        <f t="shared" si="91"/>
        <v>-2900</v>
      </c>
      <c r="S305" s="38">
        <f t="shared" si="92"/>
        <v>-9.3548387096774197E-2</v>
      </c>
      <c r="V305" s="10"/>
      <c r="W305" s="11">
        <f t="shared" si="93"/>
        <v>1294.0115877504795</v>
      </c>
      <c r="X305" s="11">
        <f t="shared" si="94"/>
        <v>-6.9056411690302508E-2</v>
      </c>
      <c r="Z305" s="35">
        <f t="shared" si="79"/>
        <v>-3878.3639010972438</v>
      </c>
      <c r="AA305" s="44">
        <f t="shared" si="83"/>
        <v>-0.12510851293862077</v>
      </c>
      <c r="AB305" s="43">
        <f t="shared" si="80"/>
        <v>-0.25226201719246893</v>
      </c>
      <c r="AC305" s="9"/>
      <c r="AD305" s="17">
        <f t="shared" si="81"/>
        <v>-0.25226201719246893</v>
      </c>
      <c r="AE305" s="102">
        <f t="shared" si="84"/>
        <v>3.1560125841846573E-2</v>
      </c>
      <c r="AF305" s="14">
        <f t="shared" si="82"/>
        <v>2.1126760563380281E-2</v>
      </c>
      <c r="AG305" s="14">
        <f t="shared" si="95"/>
        <v>1.067086481403523E-3</v>
      </c>
    </row>
    <row r="306" spans="1:33" x14ac:dyDescent="0.2">
      <c r="A306">
        <v>1956</v>
      </c>
      <c r="B306">
        <v>127500</v>
      </c>
      <c r="C306">
        <v>0.04</v>
      </c>
      <c r="D306">
        <v>2.5000000000000001E-2</v>
      </c>
      <c r="E306">
        <v>1580</v>
      </c>
      <c r="F306">
        <v>1450</v>
      </c>
      <c r="G306">
        <v>1580</v>
      </c>
      <c r="H306">
        <v>1420</v>
      </c>
      <c r="I306" s="118">
        <f>Inputs_refs!$B$1-'cpi_2.5'!A306</f>
        <v>65.5</v>
      </c>
      <c r="J306" s="9">
        <f t="shared" si="85"/>
        <v>-8.2278481012658222E-2</v>
      </c>
      <c r="K306" s="10">
        <f t="shared" si="86"/>
        <v>0.91772151898734178</v>
      </c>
      <c r="L306" s="11">
        <f t="shared" si="87"/>
        <v>-130</v>
      </c>
      <c r="N306" s="9">
        <f t="shared" si="88"/>
        <v>0.10126582278481013</v>
      </c>
      <c r="O306" s="12">
        <f t="shared" si="89"/>
        <v>0.89873417721518989</v>
      </c>
      <c r="P306" s="11">
        <f t="shared" si="90"/>
        <v>-160</v>
      </c>
      <c r="R306" s="35">
        <f t="shared" si="91"/>
        <v>-2900</v>
      </c>
      <c r="S306" s="38">
        <f t="shared" si="92"/>
        <v>-9.1772151898734181E-2</v>
      </c>
      <c r="V306" s="10"/>
      <c r="W306" s="11">
        <f t="shared" si="93"/>
        <v>1321.3498607311235</v>
      </c>
      <c r="X306" s="11">
        <f t="shared" si="94"/>
        <v>-6.9471929062589088E-2</v>
      </c>
      <c r="Z306" s="35">
        <f t="shared" si="79"/>
        <v>-3905.3715891485954</v>
      </c>
      <c r="AA306" s="44">
        <f t="shared" si="83"/>
        <v>-0.12358770851736062</v>
      </c>
      <c r="AB306" s="43">
        <f t="shared" si="80"/>
        <v>-0.25743301660259554</v>
      </c>
      <c r="AC306" s="9"/>
      <c r="AD306" s="17">
        <f t="shared" si="81"/>
        <v>-0.25743301660259554</v>
      </c>
      <c r="AE306" s="102">
        <f t="shared" si="84"/>
        <v>3.1815556618626437E-2</v>
      </c>
      <c r="AF306" s="14">
        <f t="shared" si="82"/>
        <v>2.0689655172413793E-2</v>
      </c>
      <c r="AG306" s="14">
        <f t="shared" si="95"/>
        <v>1.0447880694551825E-3</v>
      </c>
    </row>
    <row r="307" spans="1:33" x14ac:dyDescent="0.2">
      <c r="A307">
        <v>1956</v>
      </c>
      <c r="B307">
        <v>132500</v>
      </c>
      <c r="C307">
        <v>0.04</v>
      </c>
      <c r="D307">
        <v>2.5000000000000001E-2</v>
      </c>
      <c r="E307">
        <v>1610</v>
      </c>
      <c r="F307">
        <v>1480</v>
      </c>
      <c r="G307">
        <v>1610</v>
      </c>
      <c r="H307">
        <v>1450</v>
      </c>
      <c r="I307" s="118">
        <f>Inputs_refs!$B$1-'cpi_2.5'!A307</f>
        <v>65.5</v>
      </c>
      <c r="J307" s="9">
        <f t="shared" si="85"/>
        <v>-8.0745341614906832E-2</v>
      </c>
      <c r="K307" s="10">
        <f t="shared" si="86"/>
        <v>0.91925465838509313</v>
      </c>
      <c r="L307" s="11">
        <f t="shared" si="87"/>
        <v>-130</v>
      </c>
      <c r="N307" s="9">
        <f t="shared" si="88"/>
        <v>9.9378881987577633E-2</v>
      </c>
      <c r="O307" s="12">
        <f t="shared" si="89"/>
        <v>0.90062111801242239</v>
      </c>
      <c r="P307" s="11">
        <f t="shared" si="90"/>
        <v>-160</v>
      </c>
      <c r="R307" s="35">
        <f t="shared" si="91"/>
        <v>-2900</v>
      </c>
      <c r="S307" s="38">
        <f t="shared" si="92"/>
        <v>-9.0062111801242239E-2</v>
      </c>
      <c r="V307" s="10"/>
      <c r="W307" s="11">
        <f t="shared" si="93"/>
        <v>1348.6881337117673</v>
      </c>
      <c r="X307" s="11">
        <f t="shared" si="94"/>
        <v>-6.9870252612574305E-2</v>
      </c>
      <c r="Z307" s="35">
        <f t="shared" si="79"/>
        <v>-3932.379277199947</v>
      </c>
      <c r="AA307" s="44">
        <f t="shared" si="83"/>
        <v>-0.12212358003726544</v>
      </c>
      <c r="AB307" s="43">
        <f t="shared" si="80"/>
        <v>-0.26253298688295734</v>
      </c>
      <c r="AC307" s="9"/>
      <c r="AD307" s="17">
        <f t="shared" si="81"/>
        <v>-0.26253298688295734</v>
      </c>
      <c r="AE307" s="102">
        <f t="shared" si="84"/>
        <v>3.2061468236023197E-2</v>
      </c>
      <c r="AF307" s="14">
        <f t="shared" si="82"/>
        <v>2.0270270270270271E-2</v>
      </c>
      <c r="AG307" s="14">
        <f t="shared" si="95"/>
        <v>1.0234025332421792E-3</v>
      </c>
    </row>
    <row r="308" spans="1:33" x14ac:dyDescent="0.2">
      <c r="A308">
        <v>1956</v>
      </c>
      <c r="B308">
        <v>137500</v>
      </c>
      <c r="C308">
        <v>0.04</v>
      </c>
      <c r="D308">
        <v>2.5000000000000001E-2</v>
      </c>
      <c r="E308">
        <v>1640</v>
      </c>
      <c r="F308">
        <v>1510</v>
      </c>
      <c r="G308">
        <v>1640</v>
      </c>
      <c r="H308">
        <v>1480</v>
      </c>
      <c r="I308" s="118">
        <f>Inputs_refs!$B$1-'cpi_2.5'!A308</f>
        <v>65.5</v>
      </c>
      <c r="J308" s="9">
        <f t="shared" si="85"/>
        <v>-7.926829268292683E-2</v>
      </c>
      <c r="K308" s="10">
        <f t="shared" si="86"/>
        <v>0.92073170731707321</v>
      </c>
      <c r="L308" s="11">
        <f t="shared" si="87"/>
        <v>-130</v>
      </c>
      <c r="N308" s="9">
        <f t="shared" si="88"/>
        <v>9.7560975609756101E-2</v>
      </c>
      <c r="O308" s="12">
        <f t="shared" si="89"/>
        <v>0.90243902439024393</v>
      </c>
      <c r="P308" s="11">
        <f t="shared" si="90"/>
        <v>-160</v>
      </c>
      <c r="R308" s="35">
        <f t="shared" si="91"/>
        <v>-2900</v>
      </c>
      <c r="S308" s="38">
        <f t="shared" si="92"/>
        <v>-8.8414634146341459E-2</v>
      </c>
      <c r="V308" s="10"/>
      <c r="W308" s="11">
        <f t="shared" si="93"/>
        <v>1376.0264066924112</v>
      </c>
      <c r="X308" s="11">
        <f t="shared" si="94"/>
        <v>-7.0252427910532947E-2</v>
      </c>
      <c r="Z308" s="35">
        <f t="shared" si="79"/>
        <v>-3959.3869652512949</v>
      </c>
      <c r="AA308" s="44">
        <f t="shared" si="83"/>
        <v>-0.12071301723327119</v>
      </c>
      <c r="AB308" s="43">
        <f t="shared" si="80"/>
        <v>-0.26756338154082338</v>
      </c>
      <c r="AC308" s="9"/>
      <c r="AD308" s="17">
        <f t="shared" si="81"/>
        <v>-0.26756338154082338</v>
      </c>
      <c r="AE308" s="102">
        <f t="shared" si="84"/>
        <v>3.2298383086929727E-2</v>
      </c>
      <c r="AF308" s="14">
        <f t="shared" si="82"/>
        <v>1.9867549668874173E-2</v>
      </c>
      <c r="AG308" s="14">
        <f t="shared" si="95"/>
        <v>1.0028749370012413E-3</v>
      </c>
    </row>
    <row r="309" spans="1:33" x14ac:dyDescent="0.2">
      <c r="A309">
        <v>1956</v>
      </c>
      <c r="B309">
        <v>142500</v>
      </c>
      <c r="C309">
        <v>0.04</v>
      </c>
      <c r="D309">
        <v>2.5000000000000001E-2</v>
      </c>
      <c r="E309">
        <v>1670</v>
      </c>
      <c r="F309">
        <v>1540</v>
      </c>
      <c r="G309">
        <v>1670</v>
      </c>
      <c r="H309">
        <v>1510</v>
      </c>
      <c r="I309" s="118">
        <f>Inputs_refs!$B$1-'cpi_2.5'!A309</f>
        <v>65.5</v>
      </c>
      <c r="J309" s="9">
        <f t="shared" si="85"/>
        <v>-7.7844311377245512E-2</v>
      </c>
      <c r="K309" s="10">
        <f t="shared" si="86"/>
        <v>0.92215568862275454</v>
      </c>
      <c r="L309" s="11">
        <f t="shared" si="87"/>
        <v>-130</v>
      </c>
      <c r="N309" s="9">
        <f t="shared" si="88"/>
        <v>9.580838323353294E-2</v>
      </c>
      <c r="O309" s="12">
        <f t="shared" si="89"/>
        <v>0.90419161676646709</v>
      </c>
      <c r="P309" s="11">
        <f t="shared" si="90"/>
        <v>-160</v>
      </c>
      <c r="R309" s="35">
        <f t="shared" si="91"/>
        <v>-2900</v>
      </c>
      <c r="S309" s="38">
        <f t="shared" si="92"/>
        <v>-8.6826347305389226E-2</v>
      </c>
      <c r="V309" s="10"/>
      <c r="W309" s="11">
        <f t="shared" si="93"/>
        <v>1403.3646796730552</v>
      </c>
      <c r="X309" s="11">
        <f t="shared" si="94"/>
        <v>-7.0619417435062781E-2</v>
      </c>
      <c r="Z309" s="35">
        <f t="shared" si="79"/>
        <v>-3986.3946533026465</v>
      </c>
      <c r="AA309" s="44">
        <f t="shared" si="83"/>
        <v>-0.11935313333241457</v>
      </c>
      <c r="AB309" s="43">
        <f t="shared" si="80"/>
        <v>-0.27252561469361564</v>
      </c>
      <c r="AC309" s="9"/>
      <c r="AD309" s="17">
        <f t="shared" si="81"/>
        <v>-0.27252561469361564</v>
      </c>
      <c r="AE309" s="102">
        <f t="shared" si="84"/>
        <v>3.2526786027025342E-2</v>
      </c>
      <c r="AF309" s="14">
        <f t="shared" si="82"/>
        <v>1.948051948051948E-2</v>
      </c>
      <c r="AG309" s="14">
        <f t="shared" si="95"/>
        <v>9.8315466638232429E-4</v>
      </c>
    </row>
    <row r="310" spans="1:33" x14ac:dyDescent="0.2">
      <c r="A310">
        <v>1956</v>
      </c>
      <c r="B310">
        <v>147500</v>
      </c>
      <c r="C310">
        <v>0.04</v>
      </c>
      <c r="D310">
        <v>2.5000000000000001E-2</v>
      </c>
      <c r="E310">
        <v>1700</v>
      </c>
      <c r="F310">
        <v>1570</v>
      </c>
      <c r="G310">
        <v>1700</v>
      </c>
      <c r="H310">
        <v>1540</v>
      </c>
      <c r="I310" s="118">
        <f>Inputs_refs!$B$1-'cpi_2.5'!A310</f>
        <v>65.5</v>
      </c>
      <c r="J310" s="9">
        <f t="shared" si="85"/>
        <v>-7.6470588235294124E-2</v>
      </c>
      <c r="K310" s="10">
        <f t="shared" si="86"/>
        <v>0.92352941176470593</v>
      </c>
      <c r="L310" s="11">
        <f t="shared" si="87"/>
        <v>-130</v>
      </c>
      <c r="N310" s="9">
        <f t="shared" si="88"/>
        <v>9.4117647058823528E-2</v>
      </c>
      <c r="O310" s="12">
        <f t="shared" si="89"/>
        <v>0.90588235294117647</v>
      </c>
      <c r="P310" s="11">
        <f t="shared" si="90"/>
        <v>-160</v>
      </c>
      <c r="R310" s="35">
        <f t="shared" si="91"/>
        <v>-2900</v>
      </c>
      <c r="S310" s="38">
        <f t="shared" si="92"/>
        <v>-8.5294117647058826E-2</v>
      </c>
      <c r="V310" s="10"/>
      <c r="W310" s="11">
        <f t="shared" si="93"/>
        <v>1430.7029526536992</v>
      </c>
      <c r="X310" s="11">
        <f t="shared" si="94"/>
        <v>-7.0972108666429098E-2</v>
      </c>
      <c r="Z310" s="35">
        <f t="shared" si="79"/>
        <v>-4013.4023413539981</v>
      </c>
      <c r="AA310" s="44">
        <f t="shared" si="83"/>
        <v>-0.11804124533394111</v>
      </c>
      <c r="AB310" s="43">
        <f t="shared" si="80"/>
        <v>-0.27742106239425041</v>
      </c>
      <c r="AC310" s="9"/>
      <c r="AD310" s="17">
        <f t="shared" si="81"/>
        <v>-0.27742106239425041</v>
      </c>
      <c r="AE310" s="102">
        <f t="shared" si="84"/>
        <v>3.2747127686882288E-2</v>
      </c>
      <c r="AF310" s="14">
        <f t="shared" si="82"/>
        <v>1.9108280254777069E-2</v>
      </c>
      <c r="AG310" s="14">
        <f t="shared" si="95"/>
        <v>9.6419501171240984E-4</v>
      </c>
    </row>
    <row r="311" spans="1:33" x14ac:dyDescent="0.2">
      <c r="A311">
        <v>1956</v>
      </c>
      <c r="B311">
        <v>200000</v>
      </c>
      <c r="C311">
        <v>0.04</v>
      </c>
      <c r="D311">
        <v>2.5000000000000001E-2</v>
      </c>
      <c r="E311">
        <v>2020</v>
      </c>
      <c r="F311">
        <v>1890</v>
      </c>
      <c r="G311">
        <v>2020</v>
      </c>
      <c r="H311">
        <v>1860</v>
      </c>
      <c r="I311" s="118">
        <f>Inputs_refs!$B$1-'cpi_2.5'!A311</f>
        <v>65.5</v>
      </c>
      <c r="J311" s="9">
        <f t="shared" si="85"/>
        <v>-6.4356435643564358E-2</v>
      </c>
      <c r="K311" s="10">
        <f t="shared" si="86"/>
        <v>0.9356435643564357</v>
      </c>
      <c r="L311" s="11">
        <f t="shared" si="87"/>
        <v>-130</v>
      </c>
      <c r="N311" s="9">
        <f t="shared" si="88"/>
        <v>7.9207920792079209E-2</v>
      </c>
      <c r="O311" s="12">
        <f t="shared" si="89"/>
        <v>0.92079207920792083</v>
      </c>
      <c r="P311" s="11">
        <f t="shared" si="90"/>
        <v>-160</v>
      </c>
      <c r="R311" s="35">
        <f t="shared" si="91"/>
        <v>-2900</v>
      </c>
      <c r="S311" s="38">
        <f t="shared" si="92"/>
        <v>-7.1782178217821777E-2</v>
      </c>
      <c r="V311" s="10"/>
      <c r="W311" s="11">
        <f t="shared" si="93"/>
        <v>1722.3111977805677</v>
      </c>
      <c r="X311" s="11">
        <f t="shared" si="94"/>
        <v>-7.402623775238297E-2</v>
      </c>
      <c r="Z311" s="35">
        <f t="shared" si="79"/>
        <v>-4301.4843472350694</v>
      </c>
      <c r="AA311" s="44">
        <f t="shared" si="83"/>
        <v>-0.10647238483255123</v>
      </c>
      <c r="AB311" s="43">
        <f t="shared" si="80"/>
        <v>-0.32581412231243451</v>
      </c>
      <c r="AC311" s="9"/>
      <c r="AD311" s="17">
        <f t="shared" si="81"/>
        <v>-0.32581412231243451</v>
      </c>
      <c r="AE311" s="102">
        <f t="shared" si="84"/>
        <v>3.4690206614729449E-2</v>
      </c>
      <c r="AF311" s="14">
        <f t="shared" si="82"/>
        <v>1.5873015873015872E-2</v>
      </c>
      <c r="AG311" s="14">
        <f t="shared" si="95"/>
        <v>7.9969713898975225E-4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ADCD-AE1D-0A4B-8B42-ECFF1DC7117E}">
  <dimension ref="A1:D311"/>
  <sheetViews>
    <sheetView workbookViewId="0">
      <selection activeCell="D2" sqref="D2"/>
    </sheetView>
  </sheetViews>
  <sheetFormatPr baseColWidth="10" defaultRowHeight="16" x14ac:dyDescent="0.2"/>
  <sheetData>
    <row r="1" spans="1:4" ht="85" x14ac:dyDescent="0.2">
      <c r="A1" s="2" t="str">
        <f>'cpi_2.5'!I1</f>
        <v>AGE</v>
      </c>
      <c r="B1" s="2" t="str">
        <f>'cpi_2.5'!B1</f>
        <v>salary</v>
      </c>
      <c r="C1" s="45" t="str">
        <f>'cpi_2.5'!S1</f>
        <v xml:space="preserve">% reduction in total between 66-86 yrs </v>
      </c>
      <c r="D1" s="47" t="str">
        <f>'cpi_2.5'!AA1</f>
        <v xml:space="preserve">% reduction geometric in total between 66-86 yrs </v>
      </c>
    </row>
    <row r="2" spans="1:4" x14ac:dyDescent="0.2">
      <c r="A2" s="2">
        <f>'cpi_2.5'!I2</f>
        <v>22.5</v>
      </c>
      <c r="B2" s="2">
        <f>'cpi_2.5'!B2</f>
        <v>2500</v>
      </c>
      <c r="C2" s="46">
        <f>'cpi_2.5'!S2</f>
        <v>-0.23039215686274508</v>
      </c>
      <c r="D2" s="18">
        <f>'cpi_2.5'!AA2</f>
        <v>-0.22758389320647715</v>
      </c>
    </row>
    <row r="3" spans="1:4" x14ac:dyDescent="0.2">
      <c r="A3" s="2">
        <f>'cpi_2.5'!I3</f>
        <v>22.5</v>
      </c>
      <c r="B3" s="2">
        <f>'cpi_2.5'!B3</f>
        <v>7500</v>
      </c>
      <c r="C3" s="46">
        <f>'cpi_2.5'!S3</f>
        <v>-0.22712418300653595</v>
      </c>
      <c r="D3" s="18">
        <f>'cpi_2.5'!AA3</f>
        <v>-0.22602345662709625</v>
      </c>
    </row>
    <row r="4" spans="1:4" x14ac:dyDescent="0.2">
      <c r="A4" s="2">
        <f>'cpi_2.5'!I4</f>
        <v>22.5</v>
      </c>
      <c r="B4" s="2">
        <f>'cpi_2.5'!B4</f>
        <v>12500</v>
      </c>
      <c r="C4" s="46">
        <f>'cpi_2.5'!S4</f>
        <v>-0.22700587084148727</v>
      </c>
      <c r="D4" s="18">
        <f>'cpi_2.5'!AA4</f>
        <v>-0.2262921815174789</v>
      </c>
    </row>
    <row r="5" spans="1:4" x14ac:dyDescent="0.2">
      <c r="A5" s="2">
        <f>'cpi_2.5'!I5</f>
        <v>22.5</v>
      </c>
      <c r="B5" s="2">
        <f>'cpi_2.5'!B5</f>
        <v>17500</v>
      </c>
      <c r="C5" s="46">
        <f>'cpi_2.5'!S5</f>
        <v>-0.22781271837875611</v>
      </c>
      <c r="D5" s="18">
        <f>'cpi_2.5'!AA5</f>
        <v>-0.22720114461153465</v>
      </c>
    </row>
    <row r="6" spans="1:4" x14ac:dyDescent="0.2">
      <c r="A6" s="2">
        <f>'cpi_2.5'!I6</f>
        <v>22.5</v>
      </c>
      <c r="B6" s="2">
        <f>'cpi_2.5'!B6</f>
        <v>22500</v>
      </c>
      <c r="C6" s="46">
        <f>'cpi_2.5'!S6</f>
        <v>-0.25923913043478258</v>
      </c>
      <c r="D6" s="18">
        <f>'cpi_2.5'!AA6</f>
        <v>-0.25936591562434491</v>
      </c>
    </row>
    <row r="7" spans="1:4" x14ac:dyDescent="0.2">
      <c r="A7" s="2">
        <f>'cpi_2.5'!I7</f>
        <v>22.5</v>
      </c>
      <c r="B7" s="2">
        <f>'cpi_2.5'!B7</f>
        <v>27500</v>
      </c>
      <c r="C7" s="46">
        <f>'cpi_2.5'!S7</f>
        <v>-0.30257892396620722</v>
      </c>
      <c r="D7" s="18">
        <f>'cpi_2.5'!AA7</f>
        <v>-0.30403557189577823</v>
      </c>
    </row>
    <row r="8" spans="1:4" x14ac:dyDescent="0.2">
      <c r="A8" s="2">
        <f>'cpi_2.5'!I8</f>
        <v>22.5</v>
      </c>
      <c r="B8" s="2">
        <f>'cpi_2.5'!B8</f>
        <v>32500</v>
      </c>
      <c r="C8" s="46">
        <f>'cpi_2.5'!S8</f>
        <v>-0.34224397590361444</v>
      </c>
      <c r="D8" s="18">
        <f>'cpi_2.5'!AA8</f>
        <v>-0.3452441013689187</v>
      </c>
    </row>
    <row r="9" spans="1:4" x14ac:dyDescent="0.2">
      <c r="A9" s="2">
        <f>'cpi_2.5'!I9</f>
        <v>22.5</v>
      </c>
      <c r="B9" s="2">
        <f>'cpi_2.5'!B9</f>
        <v>37500</v>
      </c>
      <c r="C9" s="46">
        <f>'cpi_2.5'!S9</f>
        <v>-0.36306156405990014</v>
      </c>
      <c r="D9" s="18">
        <f>'cpi_2.5'!AA9</f>
        <v>-0.36789700029624822</v>
      </c>
    </row>
    <row r="10" spans="1:4" x14ac:dyDescent="0.2">
      <c r="A10" s="2">
        <f>'cpi_2.5'!I10</f>
        <v>22.5</v>
      </c>
      <c r="B10" s="2">
        <f>'cpi_2.5'!B10</f>
        <v>42500</v>
      </c>
      <c r="C10" s="46">
        <f>'cpi_2.5'!S10</f>
        <v>-0.36842105263157893</v>
      </c>
      <c r="D10" s="18">
        <f>'cpi_2.5'!AA10</f>
        <v>-0.37506010394404954</v>
      </c>
    </row>
    <row r="11" spans="1:4" x14ac:dyDescent="0.2">
      <c r="A11" s="2">
        <f>'cpi_2.5'!I11</f>
        <v>22.5</v>
      </c>
      <c r="B11" s="2">
        <f>'cpi_2.5'!B11</f>
        <v>47500</v>
      </c>
      <c r="C11" s="46">
        <f>'cpi_2.5'!S11</f>
        <v>-0.36456558773424191</v>
      </c>
      <c r="D11" s="18">
        <f>'cpi_2.5'!AA11</f>
        <v>-0.3728320946729004</v>
      </c>
    </row>
    <row r="12" spans="1:4" x14ac:dyDescent="0.2">
      <c r="A12" s="2">
        <f>'cpi_2.5'!I12</f>
        <v>22.5</v>
      </c>
      <c r="B12" s="2">
        <f>'cpi_2.5'!B12</f>
        <v>52500</v>
      </c>
      <c r="C12" s="46">
        <f>'cpi_2.5'!S12</f>
        <v>-0.35526315789473684</v>
      </c>
      <c r="D12" s="18">
        <f>'cpi_2.5'!AA12</f>
        <v>-0.36505148389506958</v>
      </c>
    </row>
    <row r="13" spans="1:4" x14ac:dyDescent="0.2">
      <c r="A13" s="2">
        <f>'cpi_2.5'!I13</f>
        <v>22.5</v>
      </c>
      <c r="B13" s="2">
        <f>'cpi_2.5'!B13</f>
        <v>57500</v>
      </c>
      <c r="C13" s="46">
        <f>'cpi_2.5'!S13</f>
        <v>-0.34298897718533711</v>
      </c>
      <c r="D13" s="18">
        <f>'cpi_2.5'!AA13</f>
        <v>-0.35420246136864991</v>
      </c>
    </row>
    <row r="14" spans="1:4" x14ac:dyDescent="0.2">
      <c r="A14" s="2">
        <f>'cpi_2.5'!I14</f>
        <v>22.5</v>
      </c>
      <c r="B14" s="2">
        <f>'cpi_2.5'!B14</f>
        <v>62500</v>
      </c>
      <c r="C14" s="46">
        <f>'cpi_2.5'!S14</f>
        <v>-0.3295594388382968</v>
      </c>
      <c r="D14" s="18">
        <f>'cpi_2.5'!AA14</f>
        <v>-0.34210949169568033</v>
      </c>
    </row>
    <row r="15" spans="1:4" x14ac:dyDescent="0.2">
      <c r="A15" s="2">
        <f>'cpi_2.5'!I15</f>
        <v>22.5</v>
      </c>
      <c r="B15" s="2">
        <f>'cpi_2.5'!B15</f>
        <v>67500</v>
      </c>
      <c r="C15" s="46">
        <f>'cpi_2.5'!S15</f>
        <v>-0.31707317073170732</v>
      </c>
      <c r="D15" s="18">
        <f>'cpi_2.5'!AA15</f>
        <v>-0.3308531647896224</v>
      </c>
    </row>
    <row r="16" spans="1:4" x14ac:dyDescent="0.2">
      <c r="A16" s="2">
        <f>'cpi_2.5'!I16</f>
        <v>22.5</v>
      </c>
      <c r="B16" s="2">
        <f>'cpi_2.5'!B16</f>
        <v>72500</v>
      </c>
      <c r="C16" s="46">
        <f>'cpi_2.5'!S16</f>
        <v>-0.30549851699749031</v>
      </c>
      <c r="D16" s="18">
        <f>'cpi_2.5'!AA16</f>
        <v>-0.32041865504303041</v>
      </c>
    </row>
    <row r="17" spans="1:4" x14ac:dyDescent="0.2">
      <c r="A17" s="2">
        <f>'cpi_2.5'!I17</f>
        <v>22.5</v>
      </c>
      <c r="B17" s="2">
        <f>'cpi_2.5'!B17</f>
        <v>77500</v>
      </c>
      <c r="C17" s="46">
        <f>'cpi_2.5'!S17</f>
        <v>-0.29473915914593879</v>
      </c>
      <c r="D17" s="18">
        <f>'cpi_2.5'!AA17</f>
        <v>-0.31071913167524307</v>
      </c>
    </row>
    <row r="18" spans="1:4" x14ac:dyDescent="0.2">
      <c r="A18" s="2">
        <f>'cpi_2.5'!I18</f>
        <v>22.5</v>
      </c>
      <c r="B18" s="2">
        <f>'cpi_2.5'!B18</f>
        <v>82500</v>
      </c>
      <c r="C18" s="46">
        <f>'cpi_2.5'!S18</f>
        <v>-0.28471188603019348</v>
      </c>
      <c r="D18" s="18">
        <f>'cpi_2.5'!AA18</f>
        <v>-0.30167958012920593</v>
      </c>
    </row>
    <row r="19" spans="1:4" x14ac:dyDescent="0.2">
      <c r="A19" s="2">
        <f>'cpi_2.5'!I19</f>
        <v>22.5</v>
      </c>
      <c r="B19" s="2">
        <f>'cpi_2.5'!B19</f>
        <v>87500</v>
      </c>
      <c r="C19" s="46">
        <f>'cpi_2.5'!S19</f>
        <v>-0.27534443758996502</v>
      </c>
      <c r="D19" s="18">
        <f>'cpi_2.5'!AA19</f>
        <v>-0.29323485821400019</v>
      </c>
    </row>
    <row r="20" spans="1:4" x14ac:dyDescent="0.2">
      <c r="A20" s="2">
        <f>'cpi_2.5'!I20</f>
        <v>22.5</v>
      </c>
      <c r="B20" s="2">
        <f>'cpi_2.5'!B20</f>
        <v>92500</v>
      </c>
      <c r="C20" s="46">
        <f>'cpi_2.5'!S20</f>
        <v>-0.26657376070077643</v>
      </c>
      <c r="D20" s="18">
        <f>'cpi_2.5'!AA20</f>
        <v>-0.28532812375905037</v>
      </c>
    </row>
    <row r="21" spans="1:4" x14ac:dyDescent="0.2">
      <c r="A21" s="2">
        <f>'cpi_2.5'!I21</f>
        <v>22.5</v>
      </c>
      <c r="B21" s="2">
        <f>'cpi_2.5'!B21</f>
        <v>97500</v>
      </c>
      <c r="C21" s="46">
        <f>'cpi_2.5'!S21</f>
        <v>-0.25834458807640365</v>
      </c>
      <c r="D21" s="18">
        <f>'cpi_2.5'!AA21</f>
        <v>-0.27790955349965968</v>
      </c>
    </row>
    <row r="22" spans="1:4" x14ac:dyDescent="0.2">
      <c r="A22" s="2">
        <f>'cpi_2.5'!I22</f>
        <v>22.5</v>
      </c>
      <c r="B22" s="2">
        <f>'cpi_2.5'!B22</f>
        <v>102500</v>
      </c>
      <c r="C22" s="46">
        <f>'cpi_2.5'!S22</f>
        <v>-0.25060827250608275</v>
      </c>
      <c r="D22" s="18">
        <f>'cpi_2.5'!AA22</f>
        <v>-0.27093529214594109</v>
      </c>
    </row>
    <row r="23" spans="1:4" x14ac:dyDescent="0.2">
      <c r="A23" s="2">
        <f>'cpi_2.5'!I23</f>
        <v>22.5</v>
      </c>
      <c r="B23" s="2">
        <f>'cpi_2.5'!B23</f>
        <v>107500</v>
      </c>
      <c r="C23" s="46">
        <f>'cpi_2.5'!S23</f>
        <v>-0.2433218244593858</v>
      </c>
      <c r="D23" s="18">
        <f>'cpi_2.5'!AA23</f>
        <v>-0.26436658478698699</v>
      </c>
    </row>
    <row r="24" spans="1:4" x14ac:dyDescent="0.2">
      <c r="A24" s="2">
        <f>'cpi_2.5'!I24</f>
        <v>22.5</v>
      </c>
      <c r="B24" s="2">
        <f>'cpi_2.5'!B24</f>
        <v>112500</v>
      </c>
      <c r="C24" s="46">
        <f>'cpi_2.5'!S24</f>
        <v>-0.23644711283771852</v>
      </c>
      <c r="D24" s="18">
        <f>'cpi_2.5'!AA24</f>
        <v>-0.2581690563711489</v>
      </c>
    </row>
    <row r="25" spans="1:4" x14ac:dyDescent="0.2">
      <c r="A25" s="2">
        <f>'cpi_2.5'!I25</f>
        <v>22.5</v>
      </c>
      <c r="B25" s="2">
        <f>'cpi_2.5'!B25</f>
        <v>117500</v>
      </c>
      <c r="C25" s="46">
        <f>'cpi_2.5'!S25</f>
        <v>-0.22995019749270135</v>
      </c>
      <c r="D25" s="18">
        <f>'cpi_2.5'!AA25</f>
        <v>-0.25231210997369796</v>
      </c>
    </row>
    <row r="26" spans="1:4" x14ac:dyDescent="0.2">
      <c r="A26" s="2">
        <f>'cpi_2.5'!I26</f>
        <v>22.5</v>
      </c>
      <c r="B26" s="2">
        <f>'cpi_2.5'!B26</f>
        <v>122500</v>
      </c>
      <c r="C26" s="46">
        <f>'cpi_2.5'!S26</f>
        <v>-0.223800768845061</v>
      </c>
      <c r="D26" s="18">
        <f>'cpi_2.5'!AA26</f>
        <v>-0.24676842161522147</v>
      </c>
    </row>
    <row r="27" spans="1:4" x14ac:dyDescent="0.2">
      <c r="A27" s="2">
        <f>'cpi_2.5'!I27</f>
        <v>22.5</v>
      </c>
      <c r="B27" s="2">
        <f>'cpi_2.5'!B27</f>
        <v>127500</v>
      </c>
      <c r="C27" s="46">
        <f>'cpi_2.5'!S27</f>
        <v>-0.21797167507732379</v>
      </c>
      <c r="D27" s="18">
        <f>'cpi_2.5'!AA27</f>
        <v>-0.24151351402749413</v>
      </c>
    </row>
    <row r="28" spans="1:4" x14ac:dyDescent="0.2">
      <c r="A28" s="2">
        <f>'cpi_2.5'!I28</f>
        <v>22.5</v>
      </c>
      <c r="B28" s="2">
        <f>'cpi_2.5'!B28</f>
        <v>132500</v>
      </c>
      <c r="C28" s="46">
        <f>'cpi_2.5'!S28</f>
        <v>-0.21243852133904489</v>
      </c>
      <c r="D28" s="18">
        <f>'cpi_2.5'!AA28</f>
        <v>-0.23652539533839811</v>
      </c>
    </row>
    <row r="29" spans="1:4" x14ac:dyDescent="0.2">
      <c r="A29" s="2">
        <f>'cpi_2.5'!I29</f>
        <v>22.5</v>
      </c>
      <c r="B29" s="2">
        <f>'cpi_2.5'!B29</f>
        <v>137500</v>
      </c>
      <c r="C29" s="46">
        <f>'cpi_2.5'!S29</f>
        <v>-0.20717932848522358</v>
      </c>
      <c r="D29" s="18">
        <f>'cpi_2.5'!AA29</f>
        <v>-0.23178425142580075</v>
      </c>
    </row>
    <row r="30" spans="1:4" x14ac:dyDescent="0.2">
      <c r="A30" s="2">
        <f>'cpi_2.5'!I30</f>
        <v>22.5</v>
      </c>
      <c r="B30" s="2">
        <f>'cpi_2.5'!B30</f>
        <v>142500</v>
      </c>
      <c r="C30" s="46">
        <f>'cpi_2.5'!S30</f>
        <v>-0.20217424128038652</v>
      </c>
      <c r="D30" s="18">
        <f>'cpi_2.5'!AA30</f>
        <v>-0.22727218286455944</v>
      </c>
    </row>
    <row r="31" spans="1:4" x14ac:dyDescent="0.2">
      <c r="A31" s="2">
        <f>'cpi_2.5'!I31</f>
        <v>22.5</v>
      </c>
      <c r="B31" s="2">
        <f>'cpi_2.5'!B31</f>
        <v>147500</v>
      </c>
      <c r="C31" s="46">
        <f>'cpi_2.5'!S31</f>
        <v>-0.19740527790063395</v>
      </c>
      <c r="D31" s="18">
        <f>'cpi_2.5'!AA31</f>
        <v>-0.22297297910349462</v>
      </c>
    </row>
    <row r="32" spans="1:4" x14ac:dyDescent="0.2">
      <c r="A32" s="2">
        <f>'cpi_2.5'!I32</f>
        <v>22.5</v>
      </c>
      <c r="B32" s="2">
        <f>'cpi_2.5'!B32</f>
        <v>200000</v>
      </c>
      <c r="C32" s="46">
        <f>'cpi_2.5'!S32</f>
        <v>-0.15821812596006143</v>
      </c>
      <c r="D32" s="18">
        <f>'cpi_2.5'!AA32</f>
        <v>-0.18764589906685381</v>
      </c>
    </row>
    <row r="33" spans="1:4" x14ac:dyDescent="0.2">
      <c r="A33" s="2">
        <f>'cpi_2.5'!I33</f>
        <v>27.5</v>
      </c>
      <c r="B33" s="2">
        <f>'cpi_2.5'!B33</f>
        <v>2500</v>
      </c>
      <c r="C33" s="46">
        <f>'cpi_2.5'!S33</f>
        <v>-0.22126436781609196</v>
      </c>
      <c r="D33" s="18">
        <f>'cpi_2.5'!AA33</f>
        <v>-0.2206426408361277</v>
      </c>
    </row>
    <row r="34" spans="1:4" x14ac:dyDescent="0.2">
      <c r="A34" s="2">
        <f>'cpi_2.5'!I34</f>
        <v>27.5</v>
      </c>
      <c r="B34" s="2">
        <f>'cpi_2.5'!B34</f>
        <v>7500</v>
      </c>
      <c r="C34" s="46">
        <f>'cpi_2.5'!S34</f>
        <v>-0.21934865900383141</v>
      </c>
      <c r="D34" s="18">
        <f>'cpi_2.5'!AA34</f>
        <v>-0.21881316346719851</v>
      </c>
    </row>
    <row r="35" spans="1:4" x14ac:dyDescent="0.2">
      <c r="A35" s="2">
        <f>'cpi_2.5'!I35</f>
        <v>27.5</v>
      </c>
      <c r="B35" s="2">
        <f>'cpi_2.5'!B35</f>
        <v>12500</v>
      </c>
      <c r="C35" s="46">
        <f>'cpi_2.5'!S35</f>
        <v>-0.21871412169919632</v>
      </c>
      <c r="D35" s="18">
        <f>'cpi_2.5'!AA35</f>
        <v>-0.21824814692042241</v>
      </c>
    </row>
    <row r="36" spans="1:4" x14ac:dyDescent="0.2">
      <c r="A36" s="2">
        <f>'cpi_2.5'!I36</f>
        <v>27.5</v>
      </c>
      <c r="B36" s="2">
        <f>'cpi_2.5'!B36</f>
        <v>17500</v>
      </c>
      <c r="C36" s="46">
        <f>'cpi_2.5'!S36</f>
        <v>-0.21908271908271909</v>
      </c>
      <c r="D36" s="18">
        <f>'cpi_2.5'!AA36</f>
        <v>-0.21864684734275036</v>
      </c>
    </row>
    <row r="37" spans="1:4" x14ac:dyDescent="0.2">
      <c r="A37" s="2">
        <f>'cpi_2.5'!I37</f>
        <v>27.5</v>
      </c>
      <c r="B37" s="2">
        <f>'cpi_2.5'!B37</f>
        <v>22500</v>
      </c>
      <c r="C37" s="46">
        <f>'cpi_2.5'!S37</f>
        <v>-0.23645634161886553</v>
      </c>
      <c r="D37" s="18">
        <f>'cpi_2.5'!AA37</f>
        <v>-0.23613198269008343</v>
      </c>
    </row>
    <row r="38" spans="1:4" x14ac:dyDescent="0.2">
      <c r="A38" s="2">
        <f>'cpi_2.5'!I38</f>
        <v>27.5</v>
      </c>
      <c r="B38" s="2">
        <f>'cpi_2.5'!B38</f>
        <v>27500</v>
      </c>
      <c r="C38" s="46">
        <f>'cpi_2.5'!S38</f>
        <v>-0.27711157455683005</v>
      </c>
      <c r="D38" s="18">
        <f>'cpi_2.5'!AA38</f>
        <v>-0.27803367020721059</v>
      </c>
    </row>
    <row r="39" spans="1:4" x14ac:dyDescent="0.2">
      <c r="A39" s="2">
        <f>'cpi_2.5'!I39</f>
        <v>27.5</v>
      </c>
      <c r="B39" s="2">
        <f>'cpi_2.5'!B39</f>
        <v>32500</v>
      </c>
      <c r="C39" s="46">
        <f>'cpi_2.5'!S39</f>
        <v>-0.31892368769298635</v>
      </c>
      <c r="D39" s="18">
        <f>'cpi_2.5'!AA39</f>
        <v>-0.32135670155177565</v>
      </c>
    </row>
    <row r="40" spans="1:4" x14ac:dyDescent="0.2">
      <c r="A40" s="2">
        <f>'cpi_2.5'!I40</f>
        <v>27.5</v>
      </c>
      <c r="B40" s="2">
        <f>'cpi_2.5'!B40</f>
        <v>37500</v>
      </c>
      <c r="C40" s="46">
        <f>'cpi_2.5'!S40</f>
        <v>-0.3505392912172573</v>
      </c>
      <c r="D40" s="18">
        <f>'cpi_2.5'!AA40</f>
        <v>-0.35475827224067047</v>
      </c>
    </row>
    <row r="41" spans="1:4" x14ac:dyDescent="0.2">
      <c r="A41" s="2">
        <f>'cpi_2.5'!I41</f>
        <v>27.5</v>
      </c>
      <c r="B41" s="2">
        <f>'cpi_2.5'!B41</f>
        <v>42500</v>
      </c>
      <c r="C41" s="46">
        <f>'cpi_2.5'!S41</f>
        <v>-0.36341378104232247</v>
      </c>
      <c r="D41" s="18">
        <f>'cpi_2.5'!AA41</f>
        <v>-0.36935438675582921</v>
      </c>
    </row>
    <row r="42" spans="1:4" x14ac:dyDescent="0.2">
      <c r="A42" s="2">
        <f>'cpi_2.5'!I42</f>
        <v>27.5</v>
      </c>
      <c r="B42" s="2">
        <f>'cpi_2.5'!B42</f>
        <v>47500</v>
      </c>
      <c r="C42" s="46">
        <f>'cpi_2.5'!S42</f>
        <v>-0.3638138626749105</v>
      </c>
      <c r="D42" s="18">
        <f>'cpi_2.5'!AA42</f>
        <v>-0.37131823024616639</v>
      </c>
    </row>
    <row r="43" spans="1:4" x14ac:dyDescent="0.2">
      <c r="A43" s="2">
        <f>'cpi_2.5'!I43</f>
        <v>27.5</v>
      </c>
      <c r="B43" s="2">
        <f>'cpi_2.5'!B43</f>
        <v>52500</v>
      </c>
      <c r="C43" s="46">
        <f>'cpi_2.5'!S43</f>
        <v>-0.35742848354352508</v>
      </c>
      <c r="D43" s="18">
        <f>'cpi_2.5'!AA43</f>
        <v>-0.3663773111487556</v>
      </c>
    </row>
    <row r="44" spans="1:4" x14ac:dyDescent="0.2">
      <c r="A44" s="2">
        <f>'cpi_2.5'!I44</f>
        <v>27.5</v>
      </c>
      <c r="B44" s="2">
        <f>'cpi_2.5'!B44</f>
        <v>57500</v>
      </c>
      <c r="C44" s="46">
        <f>'cpi_2.5'!S44</f>
        <v>-0.34656084656084657</v>
      </c>
      <c r="D44" s="18">
        <f>'cpi_2.5'!AA44</f>
        <v>-0.3568854660619456</v>
      </c>
    </row>
    <row r="45" spans="1:4" x14ac:dyDescent="0.2">
      <c r="A45" s="2">
        <f>'cpi_2.5'!I45</f>
        <v>27.5</v>
      </c>
      <c r="B45" s="2">
        <f>'cpi_2.5'!B45</f>
        <v>62500</v>
      </c>
      <c r="C45" s="46">
        <f>'cpi_2.5'!S45</f>
        <v>-0.33371040723981898</v>
      </c>
      <c r="D45" s="18">
        <f>'cpi_2.5'!AA45</f>
        <v>-0.34533683815821703</v>
      </c>
    </row>
    <row r="46" spans="1:4" x14ac:dyDescent="0.2">
      <c r="A46" s="2">
        <f>'cpi_2.5'!I46</f>
        <v>27.5</v>
      </c>
      <c r="B46" s="2">
        <f>'cpi_2.5'!B46</f>
        <v>67500</v>
      </c>
      <c r="C46" s="46">
        <f>'cpi_2.5'!S46</f>
        <v>-0.321701199563795</v>
      </c>
      <c r="D46" s="18">
        <f>'cpi_2.5'!AA46</f>
        <v>-0.33452910335298597</v>
      </c>
    </row>
    <row r="47" spans="1:4" x14ac:dyDescent="0.2">
      <c r="A47" s="2">
        <f>'cpi_2.5'!I47</f>
        <v>27.5</v>
      </c>
      <c r="B47" s="2">
        <f>'cpi_2.5'!B47</f>
        <v>72500</v>
      </c>
      <c r="C47" s="46">
        <f>'cpi_2.5'!S47</f>
        <v>-0.31052631578947371</v>
      </c>
      <c r="D47" s="18">
        <f>'cpi_2.5'!AA47</f>
        <v>-0.32447222170264445</v>
      </c>
    </row>
    <row r="48" spans="1:4" x14ac:dyDescent="0.2">
      <c r="A48" s="2">
        <f>'cpi_2.5'!I48</f>
        <v>27.5</v>
      </c>
      <c r="B48" s="2">
        <f>'cpi_2.5'!B48</f>
        <v>77500</v>
      </c>
      <c r="C48" s="46">
        <f>'cpi_2.5'!S48</f>
        <v>-0.30017807173747141</v>
      </c>
      <c r="D48" s="18">
        <f>'cpi_2.5'!AA48</f>
        <v>-0.31515927779901481</v>
      </c>
    </row>
    <row r="49" spans="1:4" x14ac:dyDescent="0.2">
      <c r="A49" s="2">
        <f>'cpi_2.5'!I49</f>
        <v>27.5</v>
      </c>
      <c r="B49" s="2">
        <f>'cpi_2.5'!B49</f>
        <v>82500</v>
      </c>
      <c r="C49" s="46">
        <f>'cpi_2.5'!S49</f>
        <v>-0.29042579374846172</v>
      </c>
      <c r="D49" s="18">
        <f>'cpi_2.5'!AA49</f>
        <v>-0.30638267595353791</v>
      </c>
    </row>
    <row r="50" spans="1:4" x14ac:dyDescent="0.2">
      <c r="A50" s="2">
        <f>'cpi_2.5'!I50</f>
        <v>27.5</v>
      </c>
      <c r="B50" s="2">
        <f>'cpi_2.5'!B50</f>
        <v>87500</v>
      </c>
      <c r="C50" s="46">
        <f>'cpi_2.5'!S50</f>
        <v>-0.28128724672228844</v>
      </c>
      <c r="D50" s="18">
        <f>'cpi_2.5'!AA50</f>
        <v>-0.29815840375936142</v>
      </c>
    </row>
    <row r="51" spans="1:4" x14ac:dyDescent="0.2">
      <c r="A51" s="2">
        <f>'cpi_2.5'!I51</f>
        <v>27.5</v>
      </c>
      <c r="B51" s="2">
        <f>'cpi_2.5'!B51</f>
        <v>92500</v>
      </c>
      <c r="C51" s="46">
        <f>'cpi_2.5'!S51</f>
        <v>-0.27270626299976891</v>
      </c>
      <c r="D51" s="18">
        <f>'cpi_2.5'!AA51</f>
        <v>-0.2904359129054353</v>
      </c>
    </row>
    <row r="52" spans="1:4" x14ac:dyDescent="0.2">
      <c r="A52" s="2">
        <f>'cpi_2.5'!I52</f>
        <v>27.5</v>
      </c>
      <c r="B52" s="2">
        <f>'cpi_2.5'!B52</f>
        <v>97500</v>
      </c>
      <c r="C52" s="46">
        <f>'cpi_2.5'!S52</f>
        <v>-0.26469268730372364</v>
      </c>
      <c r="D52" s="18">
        <f>'cpi_2.5'!AA52</f>
        <v>-0.28322406318970311</v>
      </c>
    </row>
    <row r="53" spans="1:4" x14ac:dyDescent="0.2">
      <c r="A53" s="2">
        <f>'cpi_2.5'!I53</f>
        <v>27.5</v>
      </c>
      <c r="B53" s="2">
        <f>'cpi_2.5'!B53</f>
        <v>102500</v>
      </c>
      <c r="C53" s="46">
        <f>'cpi_2.5'!S53</f>
        <v>-0.2570806100217865</v>
      </c>
      <c r="D53" s="18">
        <f>'cpi_2.5'!AA53</f>
        <v>-0.27637354358845184</v>
      </c>
    </row>
    <row r="54" spans="1:4" x14ac:dyDescent="0.2">
      <c r="A54" s="2">
        <f>'cpi_2.5'!I54</f>
        <v>27.5</v>
      </c>
      <c r="B54" s="2">
        <f>'cpi_2.5'!B54</f>
        <v>107500</v>
      </c>
      <c r="C54" s="46">
        <f>'cpi_2.5'!S54</f>
        <v>-0.24989411266412537</v>
      </c>
      <c r="D54" s="18">
        <f>'cpi_2.5'!AA54</f>
        <v>-0.26990602635372524</v>
      </c>
    </row>
    <row r="55" spans="1:4" x14ac:dyDescent="0.2">
      <c r="A55" s="2">
        <f>'cpi_2.5'!I55</f>
        <v>27.5</v>
      </c>
      <c r="B55" s="2">
        <f>'cpi_2.5'!B55</f>
        <v>112500</v>
      </c>
      <c r="C55" s="46">
        <f>'cpi_2.5'!S55</f>
        <v>-0.24314856789614672</v>
      </c>
      <c r="D55" s="18">
        <f>'cpi_2.5'!AA55</f>
        <v>-0.26383534617765692</v>
      </c>
    </row>
    <row r="56" spans="1:4" x14ac:dyDescent="0.2">
      <c r="A56" s="2">
        <f>'cpi_2.5'!I56</f>
        <v>27.5</v>
      </c>
      <c r="B56" s="2">
        <f>'cpi_2.5'!B56</f>
        <v>117500</v>
      </c>
      <c r="C56" s="46">
        <f>'cpi_2.5'!S56</f>
        <v>-0.23671013039117353</v>
      </c>
      <c r="D56" s="18">
        <f>'cpi_2.5'!AA56</f>
        <v>-0.25804104841955183</v>
      </c>
    </row>
    <row r="57" spans="1:4" x14ac:dyDescent="0.2">
      <c r="A57" s="2">
        <f>'cpi_2.5'!I57</f>
        <v>27.5</v>
      </c>
      <c r="B57" s="2">
        <f>'cpi_2.5'!B57</f>
        <v>122500</v>
      </c>
      <c r="C57" s="46">
        <f>'cpi_2.5'!S57</f>
        <v>-0.23060386945475864</v>
      </c>
      <c r="D57" s="18">
        <f>'cpi_2.5'!AA57</f>
        <v>-0.25254569430188845</v>
      </c>
    </row>
    <row r="58" spans="1:4" x14ac:dyDescent="0.2">
      <c r="A58" s="2">
        <f>'cpi_2.5'!I58</f>
        <v>27.5</v>
      </c>
      <c r="B58" s="2">
        <f>'cpi_2.5'!B58</f>
        <v>127500</v>
      </c>
      <c r="C58" s="46">
        <f>'cpi_2.5'!S58</f>
        <v>-0.22480472470946847</v>
      </c>
      <c r="D58" s="18">
        <f>'cpi_2.5'!AA58</f>
        <v>-0.24732673063708527</v>
      </c>
    </row>
    <row r="59" spans="1:4" x14ac:dyDescent="0.2">
      <c r="A59" s="2">
        <f>'cpi_2.5'!I59</f>
        <v>27.5</v>
      </c>
      <c r="B59" s="2">
        <f>'cpi_2.5'!B59</f>
        <v>132500</v>
      </c>
      <c r="C59" s="46">
        <f>'cpi_2.5'!S59</f>
        <v>-0.21933085501858737</v>
      </c>
      <c r="D59" s="18">
        <f>'cpi_2.5'!AA59</f>
        <v>-0.24240049956727469</v>
      </c>
    </row>
    <row r="60" spans="1:4" x14ac:dyDescent="0.2">
      <c r="A60" s="2">
        <f>'cpi_2.5'!I60</f>
        <v>27.5</v>
      </c>
      <c r="B60" s="2">
        <f>'cpi_2.5'!B60</f>
        <v>137500</v>
      </c>
      <c r="C60" s="46">
        <f>'cpi_2.5'!S60</f>
        <v>-0.21407837445573294</v>
      </c>
      <c r="D60" s="18">
        <f>'cpi_2.5'!AA60</f>
        <v>-0.23767350853469435</v>
      </c>
    </row>
    <row r="61" spans="1:4" x14ac:dyDescent="0.2">
      <c r="A61" s="2">
        <f>'cpi_2.5'!I61</f>
        <v>27.5</v>
      </c>
      <c r="B61" s="2">
        <f>'cpi_2.5'!B61</f>
        <v>142500</v>
      </c>
      <c r="C61" s="46">
        <f>'cpi_2.5'!S61</f>
        <v>-0.20907158043940469</v>
      </c>
      <c r="D61" s="18">
        <f>'cpi_2.5'!AA61</f>
        <v>-0.23316762409896041</v>
      </c>
    </row>
    <row r="62" spans="1:4" x14ac:dyDescent="0.2">
      <c r="A62" s="2">
        <f>'cpi_2.5'!I62</f>
        <v>27.5</v>
      </c>
      <c r="B62" s="2">
        <f>'cpi_2.5'!B62</f>
        <v>147500</v>
      </c>
      <c r="C62" s="46">
        <f>'cpi_2.5'!S62</f>
        <v>-0.20446675900277009</v>
      </c>
      <c r="D62" s="18">
        <f>'cpi_2.5'!AA62</f>
        <v>-0.22903302440658077</v>
      </c>
    </row>
    <row r="63" spans="1:4" x14ac:dyDescent="0.2">
      <c r="A63" s="2">
        <f>'cpi_2.5'!I63</f>
        <v>27.5</v>
      </c>
      <c r="B63" s="2">
        <f>'cpi_2.5'!B63</f>
        <v>200000</v>
      </c>
      <c r="C63" s="46">
        <f>'cpi_2.5'!S63</f>
        <v>-0.16482748987288728</v>
      </c>
      <c r="D63" s="18">
        <f>'cpi_2.5'!AA63</f>
        <v>-0.19334997663698716</v>
      </c>
    </row>
    <row r="64" spans="1:4" x14ac:dyDescent="0.2">
      <c r="A64" s="2">
        <f>'cpi_2.5'!I64</f>
        <v>32.5</v>
      </c>
      <c r="B64" s="2">
        <f>'cpi_2.5'!B64</f>
        <v>2500</v>
      </c>
      <c r="C64" s="46">
        <f>'cpi_2.5'!S64</f>
        <v>-0.21575342465753425</v>
      </c>
      <c r="D64" s="18">
        <f>'cpi_2.5'!AA64</f>
        <v>-0.21507902472787713</v>
      </c>
    </row>
    <row r="65" spans="1:4" x14ac:dyDescent="0.2">
      <c r="A65" s="2">
        <f>'cpi_2.5'!I65</f>
        <v>32.5</v>
      </c>
      <c r="B65" s="2">
        <f>'cpi_2.5'!B65</f>
        <v>7500</v>
      </c>
      <c r="C65" s="46">
        <f>'cpi_2.5'!S65</f>
        <v>-0.21118721461187215</v>
      </c>
      <c r="D65" s="18">
        <f>'cpi_2.5'!AA65</f>
        <v>-0.21071835264303204</v>
      </c>
    </row>
    <row r="66" spans="1:4" x14ac:dyDescent="0.2">
      <c r="A66" s="2">
        <f>'cpi_2.5'!I66</f>
        <v>32.5</v>
      </c>
      <c r="B66" s="2">
        <f>'cpi_2.5'!B66</f>
        <v>12500</v>
      </c>
      <c r="C66" s="46">
        <f>'cpi_2.5'!S66</f>
        <v>-0.20998632010943913</v>
      </c>
      <c r="D66" s="18">
        <f>'cpi_2.5'!AA66</f>
        <v>-0.20962072793220909</v>
      </c>
    </row>
    <row r="67" spans="1:4" x14ac:dyDescent="0.2">
      <c r="A67" s="2">
        <f>'cpi_2.5'!I67</f>
        <v>32.5</v>
      </c>
      <c r="B67" s="2">
        <f>'cpi_2.5'!B67</f>
        <v>17500</v>
      </c>
      <c r="C67" s="46">
        <f>'cpi_2.5'!S67</f>
        <v>-0.21024390243902438</v>
      </c>
      <c r="D67" s="18">
        <f>'cpi_2.5'!AA67</f>
        <v>-0.20992279588218704</v>
      </c>
    </row>
    <row r="68" spans="1:4" x14ac:dyDescent="0.2">
      <c r="A68" s="2">
        <f>'cpi_2.5'!I68</f>
        <v>32.5</v>
      </c>
      <c r="B68" s="2">
        <f>'cpi_2.5'!B68</f>
        <v>22500</v>
      </c>
      <c r="C68" s="46">
        <f>'cpi_2.5'!S68</f>
        <v>-0.21640091116173121</v>
      </c>
      <c r="D68" s="18">
        <f>'cpi_2.5'!AA68</f>
        <v>-0.21614187646609673</v>
      </c>
    </row>
    <row r="69" spans="1:4" x14ac:dyDescent="0.2">
      <c r="A69" s="2">
        <f>'cpi_2.5'!I69</f>
        <v>32.5</v>
      </c>
      <c r="B69" s="2">
        <f>'cpi_2.5'!B69</f>
        <v>27500</v>
      </c>
      <c r="C69" s="46">
        <f>'cpi_2.5'!S69</f>
        <v>-0.25077591558038487</v>
      </c>
      <c r="D69" s="18">
        <f>'cpi_2.5'!AA69</f>
        <v>-0.25130427271762401</v>
      </c>
    </row>
    <row r="70" spans="1:4" x14ac:dyDescent="0.2">
      <c r="A70" s="2">
        <f>'cpi_2.5'!I70</f>
        <v>32.5</v>
      </c>
      <c r="B70" s="2">
        <f>'cpi_2.5'!B70</f>
        <v>32500</v>
      </c>
      <c r="C70" s="46">
        <f>'cpi_2.5'!S70</f>
        <v>-0.29348397267472415</v>
      </c>
      <c r="D70" s="18">
        <f>'cpi_2.5'!AA70</f>
        <v>-0.29542721494490792</v>
      </c>
    </row>
    <row r="71" spans="1:4" x14ac:dyDescent="0.2">
      <c r="A71" s="2">
        <f>'cpi_2.5'!I71</f>
        <v>32.5</v>
      </c>
      <c r="B71" s="2">
        <f>'cpi_2.5'!B71</f>
        <v>37500</v>
      </c>
      <c r="C71" s="46">
        <f>'cpi_2.5'!S71</f>
        <v>-0.33249772105742936</v>
      </c>
      <c r="D71" s="18">
        <f>'cpi_2.5'!AA71</f>
        <v>-0.33620990905371406</v>
      </c>
    </row>
    <row r="72" spans="1:4" x14ac:dyDescent="0.2">
      <c r="A72" s="2">
        <f>'cpi_2.5'!I72</f>
        <v>32.5</v>
      </c>
      <c r="B72" s="2">
        <f>'cpi_2.5'!B72</f>
        <v>42500</v>
      </c>
      <c r="C72" s="46">
        <f>'cpi_2.5'!S72</f>
        <v>-0.35518230233510856</v>
      </c>
      <c r="D72" s="18">
        <f>'cpi_2.5'!AA72</f>
        <v>-0.36034246208108539</v>
      </c>
    </row>
    <row r="73" spans="1:4" x14ac:dyDescent="0.2">
      <c r="A73" s="2">
        <f>'cpi_2.5'!I73</f>
        <v>32.5</v>
      </c>
      <c r="B73" s="2">
        <f>'cpi_2.5'!B73</f>
        <v>47500</v>
      </c>
      <c r="C73" s="46">
        <f>'cpi_2.5'!S73</f>
        <v>-0.36139552521805079</v>
      </c>
      <c r="D73" s="18">
        <f>'cpi_2.5'!AA73</f>
        <v>-0.36804981396132364</v>
      </c>
    </row>
    <row r="74" spans="1:4" x14ac:dyDescent="0.2">
      <c r="A74" s="2">
        <f>'cpi_2.5'!I74</f>
        <v>32.5</v>
      </c>
      <c r="B74" s="2">
        <f>'cpi_2.5'!B74</f>
        <v>52500</v>
      </c>
      <c r="C74" s="46">
        <f>'cpi_2.5'!S74</f>
        <v>-0.35790980672870437</v>
      </c>
      <c r="D74" s="18">
        <f>'cpi_2.5'!AA74</f>
        <v>-0.36596233675450651</v>
      </c>
    </row>
    <row r="75" spans="1:4" x14ac:dyDescent="0.2">
      <c r="A75" s="2">
        <f>'cpi_2.5'!I75</f>
        <v>32.5</v>
      </c>
      <c r="B75" s="2">
        <f>'cpi_2.5'!B75</f>
        <v>57500</v>
      </c>
      <c r="C75" s="46">
        <f>'cpi_2.5'!S75</f>
        <v>-0.34861443722203217</v>
      </c>
      <c r="D75" s="18">
        <f>'cpi_2.5'!AA75</f>
        <v>-0.35800553485055497</v>
      </c>
    </row>
    <row r="76" spans="1:4" x14ac:dyDescent="0.2">
      <c r="A76" s="2">
        <f>'cpi_2.5'!I76</f>
        <v>32.5</v>
      </c>
      <c r="B76" s="2">
        <f>'cpi_2.5'!B76</f>
        <v>62500</v>
      </c>
      <c r="C76" s="46">
        <f>'cpi_2.5'!S76</f>
        <v>-0.33619267568459255</v>
      </c>
      <c r="D76" s="18">
        <f>'cpi_2.5'!AA76</f>
        <v>-0.34685303933270051</v>
      </c>
    </row>
    <row r="77" spans="1:4" x14ac:dyDescent="0.2">
      <c r="A77" s="2">
        <f>'cpi_2.5'!I77</f>
        <v>32.5</v>
      </c>
      <c r="B77" s="2">
        <f>'cpi_2.5'!B77</f>
        <v>67500</v>
      </c>
      <c r="C77" s="46">
        <f>'cpi_2.5'!S77</f>
        <v>-0.32504780114722753</v>
      </c>
      <c r="D77" s="18">
        <f>'cpi_2.5'!AA77</f>
        <v>-0.33686517541103267</v>
      </c>
    </row>
    <row r="78" spans="1:4" x14ac:dyDescent="0.2">
      <c r="A78" s="2">
        <f>'cpi_2.5'!I78</f>
        <v>32.5</v>
      </c>
      <c r="B78" s="2">
        <f>'cpi_2.5'!B78</f>
        <v>72500</v>
      </c>
      <c r="C78" s="46">
        <f>'cpi_2.5'!S78</f>
        <v>-0.31432973805855163</v>
      </c>
      <c r="D78" s="18">
        <f>'cpi_2.5'!AA78</f>
        <v>-0.32724169228833422</v>
      </c>
    </row>
    <row r="79" spans="1:4" x14ac:dyDescent="0.2">
      <c r="A79" s="2">
        <f>'cpi_2.5'!I79</f>
        <v>32.5</v>
      </c>
      <c r="B79" s="2">
        <f>'cpi_2.5'!B79</f>
        <v>77500</v>
      </c>
      <c r="C79" s="46">
        <f>'cpi_2.5'!S79</f>
        <v>-0.30429594272076371</v>
      </c>
      <c r="D79" s="18">
        <f>'cpi_2.5'!AA79</f>
        <v>-0.31823259621463862</v>
      </c>
    </row>
    <row r="80" spans="1:4" x14ac:dyDescent="0.2">
      <c r="A80" s="2">
        <f>'cpi_2.5'!I80</f>
        <v>32.5</v>
      </c>
      <c r="B80" s="2">
        <f>'cpi_2.5'!B80</f>
        <v>82500</v>
      </c>
      <c r="C80" s="46">
        <f>'cpi_2.5'!S80</f>
        <v>-0.29467900520532098</v>
      </c>
      <c r="D80" s="18">
        <f>'cpi_2.5'!AA80</f>
        <v>-0.30958127054577583</v>
      </c>
    </row>
    <row r="81" spans="1:4" x14ac:dyDescent="0.2">
      <c r="A81" s="2">
        <f>'cpi_2.5'!I81</f>
        <v>32.5</v>
      </c>
      <c r="B81" s="2">
        <f>'cpi_2.5'!B81</f>
        <v>87500</v>
      </c>
      <c r="C81" s="46">
        <f>'cpi_2.5'!S81</f>
        <v>-0.2858345021037868</v>
      </c>
      <c r="D81" s="18">
        <f>'cpi_2.5'!AA81</f>
        <v>-0.30164050619442262</v>
      </c>
    </row>
    <row r="82" spans="1:4" x14ac:dyDescent="0.2">
      <c r="A82" s="2">
        <f>'cpi_2.5'!I82</f>
        <v>32.5</v>
      </c>
      <c r="B82" s="2">
        <f>'cpi_2.5'!B82</f>
        <v>92500</v>
      </c>
      <c r="C82" s="46">
        <f>'cpi_2.5'!S82</f>
        <v>-0.27777777777777779</v>
      </c>
      <c r="D82" s="18">
        <f>'cpi_2.5'!AA82</f>
        <v>-0.29442259335662369</v>
      </c>
    </row>
    <row r="83" spans="1:4" x14ac:dyDescent="0.2">
      <c r="A83" s="2">
        <f>'cpi_2.5'!I83</f>
        <v>32.5</v>
      </c>
      <c r="B83" s="2">
        <f>'cpi_2.5'!B83</f>
        <v>97500</v>
      </c>
      <c r="C83" s="46">
        <f>'cpi_2.5'!S83</f>
        <v>-0.26991267531092883</v>
      </c>
      <c r="D83" s="18">
        <f>'cpi_2.5'!AA83</f>
        <v>-0.28736071284502407</v>
      </c>
    </row>
    <row r="84" spans="1:4" x14ac:dyDescent="0.2">
      <c r="A84" s="2">
        <f>'cpi_2.5'!I84</f>
        <v>32.5</v>
      </c>
      <c r="B84" s="2">
        <f>'cpi_2.5'!B84</f>
        <v>102500</v>
      </c>
      <c r="C84" s="46">
        <f>'cpi_2.5'!S84</f>
        <v>-0.26248069994853318</v>
      </c>
      <c r="D84" s="18">
        <f>'cpi_2.5'!AA84</f>
        <v>-0.28068772642232898</v>
      </c>
    </row>
    <row r="85" spans="1:4" x14ac:dyDescent="0.2">
      <c r="A85" s="2">
        <f>'cpi_2.5'!I85</f>
        <v>32.5</v>
      </c>
      <c r="B85" s="2">
        <f>'cpi_2.5'!B85</f>
        <v>107500</v>
      </c>
      <c r="C85" s="46">
        <f>'cpi_2.5'!S85</f>
        <v>-0.25526052104208419</v>
      </c>
      <c r="D85" s="18">
        <f>'cpi_2.5'!AA85</f>
        <v>-0.27419060017860591</v>
      </c>
    </row>
    <row r="86" spans="1:4" x14ac:dyDescent="0.2">
      <c r="A86" s="2">
        <f>'cpi_2.5'!I86</f>
        <v>32.5</v>
      </c>
      <c r="B86" s="2">
        <f>'cpi_2.5'!B86</f>
        <v>112500</v>
      </c>
      <c r="C86" s="46">
        <f>'cpi_2.5'!S86</f>
        <v>-0.24884118077579898</v>
      </c>
      <c r="D86" s="18">
        <f>'cpi_2.5'!AA86</f>
        <v>-0.26844114031114902</v>
      </c>
    </row>
    <row r="87" spans="1:4" x14ac:dyDescent="0.2">
      <c r="A87" s="2">
        <f>'cpi_2.5'!I87</f>
        <v>32.5</v>
      </c>
      <c r="B87" s="2">
        <f>'cpi_2.5'!B87</f>
        <v>117500</v>
      </c>
      <c r="C87" s="46">
        <f>'cpi_2.5'!S87</f>
        <v>-0.24251069900142652</v>
      </c>
      <c r="D87" s="18">
        <f>'cpi_2.5'!AA87</f>
        <v>-0.26275715767266389</v>
      </c>
    </row>
    <row r="88" spans="1:4" x14ac:dyDescent="0.2">
      <c r="A88" s="2">
        <f>'cpi_2.5'!I88</f>
        <v>32.5</v>
      </c>
      <c r="B88" s="2">
        <f>'cpi_2.5'!B88</f>
        <v>122500</v>
      </c>
      <c r="C88" s="46">
        <f>'cpi_2.5'!S88</f>
        <v>-0.2364943194991885</v>
      </c>
      <c r="D88" s="18">
        <f>'cpi_2.5'!AA88</f>
        <v>-0.25735519967703407</v>
      </c>
    </row>
    <row r="89" spans="1:4" x14ac:dyDescent="0.2">
      <c r="A89" s="2">
        <f>'cpi_2.5'!I89</f>
        <v>32.5</v>
      </c>
      <c r="B89" s="2">
        <f>'cpi_2.5'!B89</f>
        <v>127500</v>
      </c>
      <c r="C89" s="46">
        <f>'cpi_2.5'!S89</f>
        <v>-0.23059515727540167</v>
      </c>
      <c r="D89" s="18">
        <f>'cpi_2.5'!AA89</f>
        <v>-0.25204556398345146</v>
      </c>
    </row>
    <row r="90" spans="1:4" x14ac:dyDescent="0.2">
      <c r="A90" s="2">
        <f>'cpi_2.5'!I90</f>
        <v>32.5</v>
      </c>
      <c r="B90" s="2">
        <f>'cpi_2.5'!B90</f>
        <v>132500</v>
      </c>
      <c r="C90" s="46">
        <f>'cpi_2.5'!S90</f>
        <v>-0.225143614670791</v>
      </c>
      <c r="D90" s="18">
        <f>'cpi_2.5'!AA90</f>
        <v>-0.24715106457770578</v>
      </c>
    </row>
    <row r="91" spans="1:4" x14ac:dyDescent="0.2">
      <c r="A91" s="2">
        <f>'cpi_2.5'!I91</f>
        <v>32.5</v>
      </c>
      <c r="B91" s="2">
        <f>'cpi_2.5'!B91</f>
        <v>137500</v>
      </c>
      <c r="C91" s="46">
        <f>'cpi_2.5'!S91</f>
        <v>-0.22015972372113102</v>
      </c>
      <c r="D91" s="18">
        <f>'cpi_2.5'!AA91</f>
        <v>-0.24268877109887788</v>
      </c>
    </row>
    <row r="92" spans="1:4" x14ac:dyDescent="0.2">
      <c r="A92" s="2">
        <f>'cpi_2.5'!I92</f>
        <v>32.5</v>
      </c>
      <c r="B92" s="2">
        <f>'cpi_2.5'!B92</f>
        <v>142500</v>
      </c>
      <c r="C92" s="46">
        <f>'cpi_2.5'!S92</f>
        <v>-0.21518987341772153</v>
      </c>
      <c r="D92" s="18">
        <f>'cpi_2.5'!AA92</f>
        <v>-0.23822646572508979</v>
      </c>
    </row>
    <row r="93" spans="1:4" x14ac:dyDescent="0.2">
      <c r="A93" s="2">
        <f>'cpi_2.5'!I93</f>
        <v>32.5</v>
      </c>
      <c r="B93" s="2">
        <f>'cpi_2.5'!B93</f>
        <v>147500</v>
      </c>
      <c r="C93" s="46">
        <f>'cpi_2.5'!S93</f>
        <v>-0.21043944708066845</v>
      </c>
      <c r="D93" s="18">
        <f>'cpi_2.5'!AA93</f>
        <v>-0.23396117569068497</v>
      </c>
    </row>
    <row r="94" spans="1:4" x14ac:dyDescent="0.2">
      <c r="A94" s="2">
        <f>'cpi_2.5'!I94</f>
        <v>32.5</v>
      </c>
      <c r="B94" s="2">
        <f>'cpi_2.5'!B94</f>
        <v>200000</v>
      </c>
      <c r="C94" s="46">
        <f>'cpi_2.5'!S94</f>
        <v>-0.17091152815013405</v>
      </c>
      <c r="D94" s="18">
        <f>'cpi_2.5'!AA94</f>
        <v>-0.19847003726798862</v>
      </c>
    </row>
    <row r="95" spans="1:4" x14ac:dyDescent="0.2">
      <c r="A95" s="2">
        <f>'cpi_2.5'!I95</f>
        <v>37.5</v>
      </c>
      <c r="B95" s="2">
        <f>'cpi_2.5'!B95</f>
        <v>2500</v>
      </c>
      <c r="C95" s="46">
        <f>'cpi_2.5'!S95</f>
        <v>-0.20833333333333334</v>
      </c>
      <c r="D95" s="18">
        <f>'cpi_2.5'!AA95</f>
        <v>-0.2041773445157643</v>
      </c>
    </row>
    <row r="96" spans="1:4" x14ac:dyDescent="0.2">
      <c r="A96" s="2">
        <f>'cpi_2.5'!I96</f>
        <v>37.5</v>
      </c>
      <c r="B96" s="2">
        <f>'cpi_2.5'!B96</f>
        <v>7500</v>
      </c>
      <c r="C96" s="46">
        <f>'cpi_2.5'!S96</f>
        <v>-0.20277777777777778</v>
      </c>
      <c r="D96" s="18">
        <f>'cpi_2.5'!AA96</f>
        <v>-0.20152460233081687</v>
      </c>
    </row>
    <row r="97" spans="1:4" x14ac:dyDescent="0.2">
      <c r="A97" s="2">
        <f>'cpi_2.5'!I97</f>
        <v>37.5</v>
      </c>
      <c r="B97" s="2">
        <f>'cpi_2.5'!B97</f>
        <v>12500</v>
      </c>
      <c r="C97" s="46">
        <f>'cpi_2.5'!S97</f>
        <v>-0.20133111480865223</v>
      </c>
      <c r="D97" s="18">
        <f>'cpi_2.5'!AA97</f>
        <v>-0.20073451771999229</v>
      </c>
    </row>
    <row r="98" spans="1:4" x14ac:dyDescent="0.2">
      <c r="A98" s="2">
        <f>'cpi_2.5'!I98</f>
        <v>37.5</v>
      </c>
      <c r="B98" s="2">
        <f>'cpi_2.5'!B98</f>
        <v>17500</v>
      </c>
      <c r="C98" s="46">
        <f>'cpi_2.5'!S98</f>
        <v>-0.20166073546856464</v>
      </c>
      <c r="D98" s="18">
        <f>'cpi_2.5'!AA98</f>
        <v>-0.20134523542151425</v>
      </c>
    </row>
    <row r="99" spans="1:4" x14ac:dyDescent="0.2">
      <c r="A99" s="2">
        <f>'cpi_2.5'!I99</f>
        <v>37.5</v>
      </c>
      <c r="B99" s="2">
        <f>'cpi_2.5'!B99</f>
        <v>22500</v>
      </c>
      <c r="C99" s="46">
        <f>'cpi_2.5'!S99</f>
        <v>-0.20221606648199447</v>
      </c>
      <c r="D99" s="18">
        <f>'cpi_2.5'!AA99</f>
        <v>-0.20197284962522621</v>
      </c>
    </row>
    <row r="100" spans="1:4" x14ac:dyDescent="0.2">
      <c r="A100" s="2">
        <f>'cpi_2.5'!I100</f>
        <v>37.5</v>
      </c>
      <c r="B100" s="2">
        <f>'cpi_2.5'!B100</f>
        <v>27500</v>
      </c>
      <c r="C100" s="46">
        <f>'cpi_2.5'!S100</f>
        <v>-0.22507552870090636</v>
      </c>
      <c r="D100" s="18">
        <f>'cpi_2.5'!AA100</f>
        <v>-0.22533516738060197</v>
      </c>
    </row>
    <row r="101" spans="1:4" x14ac:dyDescent="0.2">
      <c r="A101" s="2">
        <f>'cpi_2.5'!I101</f>
        <v>37.5</v>
      </c>
      <c r="B101" s="2">
        <f>'cpi_2.5'!B101</f>
        <v>32500</v>
      </c>
      <c r="C101" s="46">
        <f>'cpi_2.5'!S101</f>
        <v>-0.2654952076677316</v>
      </c>
      <c r="D101" s="18">
        <f>'cpi_2.5'!AA101</f>
        <v>-0.26713123892403806</v>
      </c>
    </row>
    <row r="102" spans="1:4" x14ac:dyDescent="0.2">
      <c r="A102" s="2">
        <f>'cpi_2.5'!I102</f>
        <v>37.5</v>
      </c>
      <c r="B102" s="2">
        <f>'cpi_2.5'!B102</f>
        <v>37500</v>
      </c>
      <c r="C102" s="46">
        <f>'cpi_2.5'!S102</f>
        <v>-0.30841638981173863</v>
      </c>
      <c r="D102" s="18">
        <f>'cpi_2.5'!AA102</f>
        <v>-0.31152086548805646</v>
      </c>
    </row>
    <row r="103" spans="1:4" x14ac:dyDescent="0.2">
      <c r="A103" s="2">
        <f>'cpi_2.5'!I103</f>
        <v>37.5</v>
      </c>
      <c r="B103" s="2">
        <f>'cpi_2.5'!B103</f>
        <v>42500</v>
      </c>
      <c r="C103" s="46">
        <f>'cpi_2.5'!S103</f>
        <v>-0.3428430890309887</v>
      </c>
      <c r="D103" s="18">
        <f>'cpi_2.5'!AA103</f>
        <v>-0.34752720011749921</v>
      </c>
    </row>
    <row r="104" spans="1:4" x14ac:dyDescent="0.2">
      <c r="A104" s="2">
        <f>'cpi_2.5'!I104</f>
        <v>37.5</v>
      </c>
      <c r="B104" s="2">
        <f>'cpi_2.5'!B104</f>
        <v>47500</v>
      </c>
      <c r="C104" s="46">
        <f>'cpi_2.5'!S104</f>
        <v>-0.35578661844484627</v>
      </c>
      <c r="D104" s="18">
        <f>'cpi_2.5'!AA104</f>
        <v>-0.36190277496978285</v>
      </c>
    </row>
    <row r="105" spans="1:4" x14ac:dyDescent="0.2">
      <c r="A105" s="2">
        <f>'cpi_2.5'!I105</f>
        <v>37.5</v>
      </c>
      <c r="B105" s="2">
        <f>'cpi_2.5'!B105</f>
        <v>52500</v>
      </c>
      <c r="C105" s="46">
        <f>'cpi_2.5'!S105</f>
        <v>-0.3562925170068027</v>
      </c>
      <c r="D105" s="18">
        <f>'cpi_2.5'!AA105</f>
        <v>-0.36374790757969527</v>
      </c>
    </row>
    <row r="106" spans="1:4" x14ac:dyDescent="0.2">
      <c r="A106" s="2">
        <f>'cpi_2.5'!I106</f>
        <v>37.5</v>
      </c>
      <c r="B106" s="2">
        <f>'cpi_2.5'!B106</f>
        <v>57500</v>
      </c>
      <c r="C106" s="46">
        <f>'cpi_2.5'!S106</f>
        <v>-0.34918699186991869</v>
      </c>
      <c r="D106" s="18">
        <f>'cpi_2.5'!AA106</f>
        <v>-0.35790698918491426</v>
      </c>
    </row>
    <row r="107" spans="1:4" x14ac:dyDescent="0.2">
      <c r="A107" s="2">
        <f>'cpi_2.5'!I107</f>
        <v>37.5</v>
      </c>
      <c r="B107" s="2">
        <f>'cpi_2.5'!B107</f>
        <v>62500</v>
      </c>
      <c r="C107" s="46">
        <f>'cpi_2.5'!S107</f>
        <v>-0.33751962323390894</v>
      </c>
      <c r="D107" s="18">
        <f>'cpi_2.5'!AA107</f>
        <v>-0.3474753956681062</v>
      </c>
    </row>
    <row r="108" spans="1:4" x14ac:dyDescent="0.2">
      <c r="A108" s="2">
        <f>'cpi_2.5'!I108</f>
        <v>37.5</v>
      </c>
      <c r="B108" s="2">
        <f>'cpi_2.5'!B108</f>
        <v>67500</v>
      </c>
      <c r="C108" s="46">
        <f>'cpi_2.5'!S108</f>
        <v>-0.32700341815419676</v>
      </c>
      <c r="D108" s="18">
        <f>'cpi_2.5'!AA108</f>
        <v>-0.33807382623984955</v>
      </c>
    </row>
    <row r="109" spans="1:4" x14ac:dyDescent="0.2">
      <c r="A109" s="2">
        <f>'cpi_2.5'!I109</f>
        <v>37.5</v>
      </c>
      <c r="B109" s="2">
        <f>'cpi_2.5'!B109</f>
        <v>72500</v>
      </c>
      <c r="C109" s="46">
        <f>'cpi_2.5'!S109</f>
        <v>-0.31677704194260486</v>
      </c>
      <c r="D109" s="18">
        <f>'cpi_2.5'!AA109</f>
        <v>-0.32890893069541272</v>
      </c>
    </row>
    <row r="110" spans="1:4" x14ac:dyDescent="0.2">
      <c r="A110" s="2">
        <f>'cpi_2.5'!I110</f>
        <v>37.5</v>
      </c>
      <c r="B110" s="2">
        <f>'cpi_2.5'!B110</f>
        <v>77500</v>
      </c>
      <c r="C110" s="46">
        <f>'cpi_2.5'!S110</f>
        <v>-0.30692362598144185</v>
      </c>
      <c r="D110" s="18">
        <f>'cpi_2.5'!AA110</f>
        <v>-0.32005730291603834</v>
      </c>
    </row>
    <row r="111" spans="1:4" x14ac:dyDescent="0.2">
      <c r="A111" s="2">
        <f>'cpi_2.5'!I111</f>
        <v>37.5</v>
      </c>
      <c r="B111" s="2">
        <f>'cpi_2.5'!B111</f>
        <v>82500</v>
      </c>
      <c r="C111" s="46">
        <f>'cpi_2.5'!S111</f>
        <v>-0.29788708001385522</v>
      </c>
      <c r="D111" s="18">
        <f>'cpi_2.5'!AA111</f>
        <v>-0.31195935293084431</v>
      </c>
    </row>
    <row r="112" spans="1:4" x14ac:dyDescent="0.2">
      <c r="A112" s="2">
        <f>'cpi_2.5'!I112</f>
        <v>37.5</v>
      </c>
      <c r="B112" s="2">
        <f>'cpi_2.5'!B112</f>
        <v>87500</v>
      </c>
      <c r="C112" s="46">
        <f>'cpi_2.5'!S112</f>
        <v>-0.28936742934051146</v>
      </c>
      <c r="D112" s="18">
        <f>'cpi_2.5'!AA112</f>
        <v>-0.30432461004439965</v>
      </c>
    </row>
    <row r="113" spans="1:4" x14ac:dyDescent="0.2">
      <c r="A113" s="2">
        <f>'cpi_2.5'!I113</f>
        <v>37.5</v>
      </c>
      <c r="B113" s="2">
        <f>'cpi_2.5'!B113</f>
        <v>92500</v>
      </c>
      <c r="C113" s="46">
        <f>'cpi_2.5'!S113</f>
        <v>-0.28164867517173697</v>
      </c>
      <c r="D113" s="18">
        <f>'cpi_2.5'!AA113</f>
        <v>-0.29742682936838216</v>
      </c>
    </row>
    <row r="114" spans="1:4" x14ac:dyDescent="0.2">
      <c r="A114" s="2">
        <f>'cpi_2.5'!I114</f>
        <v>37.5</v>
      </c>
      <c r="B114" s="2">
        <f>'cpi_2.5'!B114</f>
        <v>97500</v>
      </c>
      <c r="C114" s="46">
        <f>'cpi_2.5'!S114</f>
        <v>-0.27402928071292171</v>
      </c>
      <c r="D114" s="18">
        <f>'cpi_2.5'!AA114</f>
        <v>-0.29059831525135349</v>
      </c>
    </row>
    <row r="115" spans="1:4" x14ac:dyDescent="0.2">
      <c r="A115" s="2">
        <f>'cpi_2.5'!I115</f>
        <v>37.5</v>
      </c>
      <c r="B115" s="2">
        <f>'cpi_2.5'!B115</f>
        <v>102500</v>
      </c>
      <c r="C115" s="46">
        <f>'cpi_2.5'!S115</f>
        <v>-0.26658400495970241</v>
      </c>
      <c r="D115" s="18">
        <f>'cpi_2.5'!AA115</f>
        <v>-0.2839076241972599</v>
      </c>
    </row>
    <row r="116" spans="1:4" x14ac:dyDescent="0.2">
      <c r="A116" s="2">
        <f>'cpi_2.5'!I116</f>
        <v>37.5</v>
      </c>
      <c r="B116" s="2">
        <f>'cpi_2.5'!B116</f>
        <v>107500</v>
      </c>
      <c r="C116" s="46">
        <f>'cpi_2.5'!S116</f>
        <v>-0.25974025974025972</v>
      </c>
      <c r="D116" s="18">
        <f>'cpi_2.5'!AA116</f>
        <v>-0.2777747160377434</v>
      </c>
    </row>
    <row r="117" spans="1:4" x14ac:dyDescent="0.2">
      <c r="A117" s="2">
        <f>'cpi_2.5'!I117</f>
        <v>37.5</v>
      </c>
      <c r="B117" s="2">
        <f>'cpi_2.5'!B117</f>
        <v>112500</v>
      </c>
      <c r="C117" s="46">
        <f>'cpi_2.5'!S117</f>
        <v>-0.25323910482921086</v>
      </c>
      <c r="D117" s="18">
        <f>'cpi_2.5'!AA117</f>
        <v>-0.27194881447042896</v>
      </c>
    </row>
    <row r="118" spans="1:4" x14ac:dyDescent="0.2">
      <c r="A118" s="2">
        <f>'cpi_2.5'!I118</f>
        <v>37.5</v>
      </c>
      <c r="B118" s="2">
        <f>'cpi_2.5'!B118</f>
        <v>117500</v>
      </c>
      <c r="C118" s="46">
        <f>'cpi_2.5'!S118</f>
        <v>-0.24705544383797759</v>
      </c>
      <c r="D118" s="18">
        <f>'cpi_2.5'!AA118</f>
        <v>-0.26640742978517223</v>
      </c>
    </row>
    <row r="119" spans="1:4" x14ac:dyDescent="0.2">
      <c r="A119" s="2">
        <f>'cpi_2.5'!I119</f>
        <v>37.5</v>
      </c>
      <c r="B119" s="2">
        <f>'cpi_2.5'!B119</f>
        <v>122500</v>
      </c>
      <c r="C119" s="46">
        <f>'cpi_2.5'!S119</f>
        <v>-0.24144699943914749</v>
      </c>
      <c r="D119" s="18">
        <f>'cpi_2.5'!AA119</f>
        <v>-0.26139802002506257</v>
      </c>
    </row>
    <row r="120" spans="1:4" x14ac:dyDescent="0.2">
      <c r="A120" s="2">
        <f>'cpi_2.5'!I120</f>
        <v>37.5</v>
      </c>
      <c r="B120" s="2">
        <f>'cpi_2.5'!B120</f>
        <v>127500</v>
      </c>
      <c r="C120" s="46">
        <f>'cpi_2.5'!S120</f>
        <v>-0.23561643835616439</v>
      </c>
      <c r="D120" s="18">
        <f>'cpi_2.5'!AA120</f>
        <v>-0.25615655576711815</v>
      </c>
    </row>
    <row r="121" spans="1:4" x14ac:dyDescent="0.2">
      <c r="A121" s="2">
        <f>'cpi_2.5'!I121</f>
        <v>37.5</v>
      </c>
      <c r="B121" s="2">
        <f>'cpi_2.5'!B121</f>
        <v>132500</v>
      </c>
      <c r="C121" s="46">
        <f>'cpi_2.5'!S121</f>
        <v>-0.23025435073627845</v>
      </c>
      <c r="D121" s="18">
        <f>'cpi_2.5'!AA121</f>
        <v>-0.25135141035892616</v>
      </c>
    </row>
    <row r="122" spans="1:4" x14ac:dyDescent="0.2">
      <c r="A122" s="2">
        <f>'cpi_2.5'!I122</f>
        <v>37.5</v>
      </c>
      <c r="B122" s="2">
        <f>'cpi_2.5'!B122</f>
        <v>137500</v>
      </c>
      <c r="C122" s="46">
        <f>'cpi_2.5'!S122</f>
        <v>-0.22513089005235601</v>
      </c>
      <c r="D122" s="18">
        <f>'cpi_2.5'!AA122</f>
        <v>-0.24676010650031346</v>
      </c>
    </row>
    <row r="123" spans="1:4" x14ac:dyDescent="0.2">
      <c r="A123" s="2">
        <f>'cpi_2.5'!I123</f>
        <v>37.5</v>
      </c>
      <c r="B123" s="2">
        <f>'cpi_2.5'!B123</f>
        <v>142500</v>
      </c>
      <c r="C123" s="46">
        <f>'cpi_2.5'!S123</f>
        <v>-0.22023047375160051</v>
      </c>
      <c r="D123" s="18">
        <f>'cpi_2.5'!AA123</f>
        <v>-0.24236868014642907</v>
      </c>
    </row>
    <row r="124" spans="1:4" x14ac:dyDescent="0.2">
      <c r="A124" s="2">
        <f>'cpi_2.5'!I124</f>
        <v>37.5</v>
      </c>
      <c r="B124" s="2">
        <f>'cpi_2.5'!B124</f>
        <v>147500</v>
      </c>
      <c r="C124" s="46">
        <f>'cpi_2.5'!S124</f>
        <v>-0.21578947368421053</v>
      </c>
      <c r="D124" s="18">
        <f>'cpi_2.5'!AA124</f>
        <v>-0.23840370233057512</v>
      </c>
    </row>
    <row r="125" spans="1:4" x14ac:dyDescent="0.2">
      <c r="A125" s="2">
        <f>'cpi_2.5'!I125</f>
        <v>37.5</v>
      </c>
      <c r="B125" s="2">
        <f>'cpi_2.5'!B125</f>
        <v>200000</v>
      </c>
      <c r="C125" s="46">
        <f>'cpi_2.5'!S125</f>
        <v>-0.17622950819672131</v>
      </c>
      <c r="D125" s="18">
        <f>'cpi_2.5'!AA125</f>
        <v>-0.20293794857689534</v>
      </c>
    </row>
    <row r="126" spans="1:4" x14ac:dyDescent="0.2">
      <c r="A126" s="2">
        <f>'cpi_2.5'!I126</f>
        <v>42.5</v>
      </c>
      <c r="B126" s="2">
        <f>'cpi_2.5'!B126</f>
        <v>2500</v>
      </c>
      <c r="C126" s="46">
        <f>'cpi_2.5'!S126</f>
        <v>-0.18947368421052632</v>
      </c>
      <c r="D126" s="18">
        <f>'cpi_2.5'!AA126</f>
        <v>-0.18574776723086622</v>
      </c>
    </row>
    <row r="127" spans="1:4" x14ac:dyDescent="0.2">
      <c r="A127" s="2">
        <f>'cpi_2.5'!I127</f>
        <v>42.5</v>
      </c>
      <c r="B127" s="2">
        <f>'cpi_2.5'!B127</f>
        <v>7500</v>
      </c>
      <c r="C127" s="46">
        <f>'cpi_2.5'!S127</f>
        <v>-0.19163763066202091</v>
      </c>
      <c r="D127" s="18">
        <f>'cpi_2.5'!AA127</f>
        <v>-0.19142199881810759</v>
      </c>
    </row>
    <row r="128" spans="1:4" x14ac:dyDescent="0.2">
      <c r="A128" s="2">
        <f>'cpi_2.5'!I128</f>
        <v>42.5</v>
      </c>
      <c r="B128" s="2">
        <f>'cpi_2.5'!B128</f>
        <v>12500</v>
      </c>
      <c r="C128" s="46">
        <f>'cpi_2.5'!S128</f>
        <v>-0.19270833333333334</v>
      </c>
      <c r="D128" s="18">
        <f>'cpi_2.5'!AA128</f>
        <v>-0.19224000468350066</v>
      </c>
    </row>
    <row r="129" spans="1:4" x14ac:dyDescent="0.2">
      <c r="A129" s="2">
        <f>'cpi_2.5'!I129</f>
        <v>42.5</v>
      </c>
      <c r="B129" s="2">
        <f>'cpi_2.5'!B129</f>
        <v>17500</v>
      </c>
      <c r="C129" s="46">
        <f>'cpi_2.5'!S129</f>
        <v>-0.1924219910846954</v>
      </c>
      <c r="D129" s="18">
        <f>'cpi_2.5'!AA129</f>
        <v>-0.19258884225165512</v>
      </c>
    </row>
    <row r="130" spans="1:4" x14ac:dyDescent="0.2">
      <c r="A130" s="2">
        <f>'cpi_2.5'!I130</f>
        <v>42.5</v>
      </c>
      <c r="B130" s="2">
        <f>'cpi_2.5'!B130</f>
        <v>22500</v>
      </c>
      <c r="C130" s="46">
        <f>'cpi_2.5'!S130</f>
        <v>-0.19190751445086704</v>
      </c>
      <c r="D130" s="18">
        <f>'cpi_2.5'!AA130</f>
        <v>-0.19184899355219345</v>
      </c>
    </row>
    <row r="131" spans="1:4" x14ac:dyDescent="0.2">
      <c r="A131" s="2">
        <f>'cpi_2.5'!I131</f>
        <v>42.5</v>
      </c>
      <c r="B131" s="2">
        <f>'cpi_2.5'!B131</f>
        <v>27500</v>
      </c>
      <c r="C131" s="46">
        <f>'cpi_2.5'!S131</f>
        <v>-0.20085066162570889</v>
      </c>
      <c r="D131" s="18">
        <f>'cpi_2.5'!AA131</f>
        <v>-0.2011685632095857</v>
      </c>
    </row>
    <row r="132" spans="1:4" x14ac:dyDescent="0.2">
      <c r="A132" s="2">
        <f>'cpi_2.5'!I132</f>
        <v>42.5</v>
      </c>
      <c r="B132" s="2">
        <f>'cpi_2.5'!B132</f>
        <v>32500</v>
      </c>
      <c r="C132" s="46">
        <f>'cpi_2.5'!S132</f>
        <v>-0.2364</v>
      </c>
      <c r="D132" s="18">
        <f>'cpi_2.5'!AA132</f>
        <v>-0.23753823023366347</v>
      </c>
    </row>
    <row r="133" spans="1:4" x14ac:dyDescent="0.2">
      <c r="A133" s="2">
        <f>'cpi_2.5'!I133</f>
        <v>42.5</v>
      </c>
      <c r="B133" s="2">
        <f>'cpi_2.5'!B133</f>
        <v>37500</v>
      </c>
      <c r="C133" s="46">
        <f>'cpi_2.5'!S133</f>
        <v>-0.28135828135828134</v>
      </c>
      <c r="D133" s="18">
        <f>'cpi_2.5'!AA133</f>
        <v>-0.28392506175971477</v>
      </c>
    </row>
    <row r="134" spans="1:4" x14ac:dyDescent="0.2">
      <c r="A134" s="2">
        <f>'cpi_2.5'!I134</f>
        <v>42.5</v>
      </c>
      <c r="B134" s="2">
        <f>'cpi_2.5'!B134</f>
        <v>42500</v>
      </c>
      <c r="C134" s="46">
        <f>'cpi_2.5'!S134</f>
        <v>-0.32354740061162079</v>
      </c>
      <c r="D134" s="18">
        <f>'cpi_2.5'!AA134</f>
        <v>-0.32771238424781263</v>
      </c>
    </row>
    <row r="135" spans="1:4" x14ac:dyDescent="0.2">
      <c r="A135" s="2">
        <f>'cpi_2.5'!I135</f>
        <v>42.5</v>
      </c>
      <c r="B135" s="2">
        <f>'cpi_2.5'!B135</f>
        <v>47500</v>
      </c>
      <c r="C135" s="46">
        <f>'cpi_2.5'!S135</f>
        <v>-0.34630350194552528</v>
      </c>
      <c r="D135" s="18">
        <f>'cpi_2.5'!AA135</f>
        <v>-0.35184026969677473</v>
      </c>
    </row>
    <row r="136" spans="1:4" x14ac:dyDescent="0.2">
      <c r="A136" s="2">
        <f>'cpi_2.5'!I136</f>
        <v>42.5</v>
      </c>
      <c r="B136" s="2">
        <f>'cpi_2.5'!B136</f>
        <v>52500</v>
      </c>
      <c r="C136" s="46">
        <f>'cpi_2.5'!S136</f>
        <v>-0.35257410296411856</v>
      </c>
      <c r="D136" s="18">
        <f>'cpi_2.5'!AA136</f>
        <v>-0.35936897000020962</v>
      </c>
    </row>
    <row r="137" spans="1:4" x14ac:dyDescent="0.2">
      <c r="A137" s="2">
        <f>'cpi_2.5'!I137</f>
        <v>42.5</v>
      </c>
      <c r="B137" s="2">
        <f>'cpi_2.5'!B137</f>
        <v>57500</v>
      </c>
      <c r="C137" s="46">
        <f>'cpi_2.5'!S137</f>
        <v>-0.34756703078450846</v>
      </c>
      <c r="D137" s="18">
        <f>'cpi_2.5'!AA137</f>
        <v>-0.35559702752547589</v>
      </c>
    </row>
    <row r="138" spans="1:4" x14ac:dyDescent="0.2">
      <c r="A138" s="2">
        <f>'cpi_2.5'!I138</f>
        <v>42.5</v>
      </c>
      <c r="B138" s="2">
        <f>'cpi_2.5'!B138</f>
        <v>62500</v>
      </c>
      <c r="C138" s="46">
        <f>'cpi_2.5'!S138</f>
        <v>-0.3366954851104707</v>
      </c>
      <c r="D138" s="18">
        <f>'cpi_2.5'!AA138</f>
        <v>-0.34591175405157337</v>
      </c>
    </row>
    <row r="139" spans="1:4" x14ac:dyDescent="0.2">
      <c r="A139" s="2">
        <f>'cpi_2.5'!I139</f>
        <v>42.5</v>
      </c>
      <c r="B139" s="2">
        <f>'cpi_2.5'!B139</f>
        <v>67500</v>
      </c>
      <c r="C139" s="46">
        <f>'cpi_2.5'!S139</f>
        <v>-0.32635009310986962</v>
      </c>
      <c r="D139" s="18">
        <f>'cpi_2.5'!AA139</f>
        <v>-0.33666625587570959</v>
      </c>
    </row>
    <row r="140" spans="1:4" x14ac:dyDescent="0.2">
      <c r="A140" s="2">
        <f>'cpi_2.5'!I140</f>
        <v>42.5</v>
      </c>
      <c r="B140" s="2">
        <f>'cpi_2.5'!B140</f>
        <v>72500</v>
      </c>
      <c r="C140" s="46">
        <f>'cpi_2.5'!S140</f>
        <v>-0.31676457297785809</v>
      </c>
      <c r="D140" s="18">
        <f>'cpi_2.5'!AA140</f>
        <v>-0.32809984206654047</v>
      </c>
    </row>
    <row r="141" spans="1:4" x14ac:dyDescent="0.2">
      <c r="A141" s="2">
        <f>'cpi_2.5'!I141</f>
        <v>42.5</v>
      </c>
      <c r="B141" s="2">
        <f>'cpi_2.5'!B141</f>
        <v>77500</v>
      </c>
      <c r="C141" s="46">
        <f>'cpi_2.5'!S141</f>
        <v>-0.30759104870557263</v>
      </c>
      <c r="D141" s="18">
        <f>'cpi_2.5'!AA141</f>
        <v>-0.31990162184243193</v>
      </c>
    </row>
    <row r="142" spans="1:4" x14ac:dyDescent="0.2">
      <c r="A142" s="2">
        <f>'cpi_2.5'!I142</f>
        <v>42.5</v>
      </c>
      <c r="B142" s="2">
        <f>'cpi_2.5'!B142</f>
        <v>82500</v>
      </c>
      <c r="C142" s="46">
        <f>'cpi_2.5'!S142</f>
        <v>-0.29906143344709896</v>
      </c>
      <c r="D142" s="18">
        <f>'cpi_2.5'!AA142</f>
        <v>-0.31227885198427141</v>
      </c>
    </row>
    <row r="143" spans="1:4" x14ac:dyDescent="0.2">
      <c r="A143" s="2">
        <f>'cpi_2.5'!I143</f>
        <v>42.5</v>
      </c>
      <c r="B143" s="2">
        <f>'cpi_2.5'!B143</f>
        <v>87500</v>
      </c>
      <c r="C143" s="46">
        <f>'cpi_2.5'!S143</f>
        <v>-0.29087136929460583</v>
      </c>
      <c r="D143" s="18">
        <f>'cpi_2.5'!AA143</f>
        <v>-0.30495953308580109</v>
      </c>
    </row>
    <row r="144" spans="1:4" x14ac:dyDescent="0.2">
      <c r="A144" s="2">
        <f>'cpi_2.5'!I144</f>
        <v>42.5</v>
      </c>
      <c r="B144" s="2">
        <f>'cpi_2.5'!B144</f>
        <v>92500</v>
      </c>
      <c r="C144" s="46">
        <f>'cpi_2.5'!S144</f>
        <v>-0.28323232323232322</v>
      </c>
      <c r="D144" s="18">
        <f>'cpi_2.5'!AA144</f>
        <v>-0.2981326495389941</v>
      </c>
    </row>
    <row r="145" spans="1:4" x14ac:dyDescent="0.2">
      <c r="A145" s="2">
        <f>'cpi_2.5'!I145</f>
        <v>42.5</v>
      </c>
      <c r="B145" s="2">
        <f>'cpi_2.5'!B145</f>
        <v>97500</v>
      </c>
      <c r="C145" s="46">
        <f>'cpi_2.5'!S145</f>
        <v>-0.27587563951200317</v>
      </c>
      <c r="D145" s="18">
        <f>'cpi_2.5'!AA145</f>
        <v>-0.29155810834106993</v>
      </c>
    </row>
    <row r="146" spans="1:4" x14ac:dyDescent="0.2">
      <c r="A146" s="2">
        <f>'cpi_2.5'!I146</f>
        <v>42.5</v>
      </c>
      <c r="B146" s="2">
        <f>'cpi_2.5'!B146</f>
        <v>102500</v>
      </c>
      <c r="C146" s="46">
        <f>'cpi_2.5'!S146</f>
        <v>-0.26899462778204142</v>
      </c>
      <c r="D146" s="18">
        <f>'cpi_2.5'!AA146</f>
        <v>-0.28540866698652656</v>
      </c>
    </row>
    <row r="147" spans="1:4" x14ac:dyDescent="0.2">
      <c r="A147" s="2">
        <f>'cpi_2.5'!I147</f>
        <v>42.5</v>
      </c>
      <c r="B147" s="2">
        <f>'cpi_2.5'!B147</f>
        <v>107500</v>
      </c>
      <c r="C147" s="46">
        <f>'cpi_2.5'!S147</f>
        <v>-0.26272455089820357</v>
      </c>
      <c r="D147" s="18">
        <f>'cpi_2.5'!AA147</f>
        <v>-0.27982815083799328</v>
      </c>
    </row>
    <row r="148" spans="1:4" x14ac:dyDescent="0.2">
      <c r="A148" s="2">
        <f>'cpi_2.5'!I148</f>
        <v>42.5</v>
      </c>
      <c r="B148" s="2">
        <f>'cpi_2.5'!B148</f>
        <v>112500</v>
      </c>
      <c r="C148" s="46">
        <f>'cpi_2.5'!S148</f>
        <v>-0.25611983924004383</v>
      </c>
      <c r="D148" s="18">
        <f>'cpi_2.5'!AA148</f>
        <v>-0.27390269080188762</v>
      </c>
    </row>
    <row r="149" spans="1:4" x14ac:dyDescent="0.2">
      <c r="A149" s="2">
        <f>'cpi_2.5'!I149</f>
        <v>42.5</v>
      </c>
      <c r="B149" s="2">
        <f>'cpi_2.5'!B149</f>
        <v>117500</v>
      </c>
      <c r="C149" s="46">
        <f>'cpi_2.5'!S149</f>
        <v>-0.2504459507670353</v>
      </c>
      <c r="D149" s="18">
        <f>'cpi_2.5'!AA149</f>
        <v>-0.26885390567142214</v>
      </c>
    </row>
    <row r="150" spans="1:4" x14ac:dyDescent="0.2">
      <c r="A150" s="2">
        <f>'cpi_2.5'!I150</f>
        <v>42.5</v>
      </c>
      <c r="B150" s="2">
        <f>'cpi_2.5'!B150</f>
        <v>122500</v>
      </c>
      <c r="C150" s="46">
        <f>'cpi_2.5'!S150</f>
        <v>-0.24442119944211996</v>
      </c>
      <c r="D150" s="18">
        <f>'cpi_2.5'!AA150</f>
        <v>-0.26344781843885795</v>
      </c>
    </row>
    <row r="151" spans="1:4" x14ac:dyDescent="0.2">
      <c r="A151" s="2">
        <f>'cpi_2.5'!I151</f>
        <v>42.5</v>
      </c>
      <c r="B151" s="2">
        <f>'cpi_2.5'!B151</f>
        <v>127500</v>
      </c>
      <c r="C151" s="46">
        <f>'cpi_2.5'!S151</f>
        <v>-0.2392638036809816</v>
      </c>
      <c r="D151" s="18">
        <f>'cpi_2.5'!AA151</f>
        <v>-0.25885963740793255</v>
      </c>
    </row>
    <row r="152" spans="1:4" x14ac:dyDescent="0.2">
      <c r="A152" s="2">
        <f>'cpi_2.5'!I152</f>
        <v>42.5</v>
      </c>
      <c r="B152" s="2">
        <f>'cpi_2.5'!B152</f>
        <v>132500</v>
      </c>
      <c r="C152" s="46">
        <f>'cpi_2.5'!S152</f>
        <v>-0.23374458152717573</v>
      </c>
      <c r="D152" s="18">
        <f>'cpi_2.5'!AA152</f>
        <v>-0.25390630938330194</v>
      </c>
    </row>
    <row r="153" spans="1:4" x14ac:dyDescent="0.2">
      <c r="A153" s="2">
        <f>'cpi_2.5'!I153</f>
        <v>42.5</v>
      </c>
      <c r="B153" s="2">
        <f>'cpi_2.5'!B153</f>
        <v>137500</v>
      </c>
      <c r="C153" s="46">
        <f>'cpi_2.5'!S153</f>
        <v>-0.22903752039151712</v>
      </c>
      <c r="D153" s="18">
        <f>'cpi_2.5'!AA153</f>
        <v>-0.24971969158654245</v>
      </c>
    </row>
    <row r="154" spans="1:4" x14ac:dyDescent="0.2">
      <c r="A154" s="2">
        <f>'cpi_2.5'!I154</f>
        <v>42.5</v>
      </c>
      <c r="B154" s="2">
        <f>'cpi_2.5'!B154</f>
        <v>142500</v>
      </c>
      <c r="C154" s="46">
        <f>'cpi_2.5'!S154</f>
        <v>-0.22396166134185302</v>
      </c>
      <c r="D154" s="18">
        <f>'cpi_2.5'!AA154</f>
        <v>-0.24516348255539969</v>
      </c>
    </row>
    <row r="155" spans="1:4" x14ac:dyDescent="0.2">
      <c r="A155" s="2">
        <f>'cpi_2.5'!I155</f>
        <v>42.5</v>
      </c>
      <c r="B155" s="2">
        <f>'cpi_2.5'!B155</f>
        <v>147500</v>
      </c>
      <c r="C155" s="46">
        <f>'cpi_2.5'!S155</f>
        <v>-0.21964956195244056</v>
      </c>
      <c r="D155" s="18">
        <f>'cpi_2.5'!AA155</f>
        <v>-0.24132901541634247</v>
      </c>
    </row>
    <row r="156" spans="1:4" x14ac:dyDescent="0.2">
      <c r="A156" s="2">
        <f>'cpi_2.5'!I156</f>
        <v>42.5</v>
      </c>
      <c r="B156" s="2">
        <f>'cpi_2.5'!B156</f>
        <v>200000</v>
      </c>
      <c r="C156" s="46">
        <f>'cpi_2.5'!S156</f>
        <v>-0.18074150360453142</v>
      </c>
      <c r="D156" s="18">
        <f>'cpi_2.5'!AA156</f>
        <v>-0.20655415780196851</v>
      </c>
    </row>
    <row r="157" spans="1:4" x14ac:dyDescent="0.2">
      <c r="A157" s="2">
        <f>'cpi_2.5'!I157</f>
        <v>47.5</v>
      </c>
      <c r="B157" s="2">
        <f>'cpi_2.5'!B157</f>
        <v>2500</v>
      </c>
      <c r="C157" s="46">
        <f>'cpi_2.5'!S157</f>
        <v>-0.19178082191780821</v>
      </c>
      <c r="D157" s="18">
        <f>'cpi_2.5'!AA157</f>
        <v>-0.18891499221880634</v>
      </c>
    </row>
    <row r="158" spans="1:4" x14ac:dyDescent="0.2">
      <c r="A158" s="2">
        <f>'cpi_2.5'!I158</f>
        <v>47.5</v>
      </c>
      <c r="B158" s="2">
        <f>'cpi_2.5'!B158</f>
        <v>7500</v>
      </c>
      <c r="C158" s="46">
        <f>'cpi_2.5'!S158</f>
        <v>-0.18409090909090908</v>
      </c>
      <c r="D158" s="18">
        <f>'cpi_2.5'!AA158</f>
        <v>-0.1839200405579838</v>
      </c>
    </row>
    <row r="159" spans="1:4" x14ac:dyDescent="0.2">
      <c r="A159" s="2">
        <f>'cpi_2.5'!I159</f>
        <v>47.5</v>
      </c>
      <c r="B159" s="2">
        <f>'cpi_2.5'!B159</f>
        <v>12500</v>
      </c>
      <c r="C159" s="46">
        <f>'cpi_2.5'!S159</f>
        <v>-0.18206521739130435</v>
      </c>
      <c r="D159" s="18">
        <f>'cpi_2.5'!AA159</f>
        <v>-0.18255172887760568</v>
      </c>
    </row>
    <row r="160" spans="1:4" x14ac:dyDescent="0.2">
      <c r="A160" s="2">
        <f>'cpi_2.5'!I160</f>
        <v>47.5</v>
      </c>
      <c r="B160" s="2">
        <f>'cpi_2.5'!B160</f>
        <v>17500</v>
      </c>
      <c r="C160" s="46">
        <f>'cpi_2.5'!S160</f>
        <v>-0.18313953488372092</v>
      </c>
      <c r="D160" s="18">
        <f>'cpi_2.5'!AA160</f>
        <v>-0.18381909053826059</v>
      </c>
    </row>
    <row r="161" spans="1:4" x14ac:dyDescent="0.2">
      <c r="A161" s="2">
        <f>'cpi_2.5'!I161</f>
        <v>47.5</v>
      </c>
      <c r="B161" s="2">
        <f>'cpi_2.5'!B161</f>
        <v>22500</v>
      </c>
      <c r="C161" s="46">
        <f>'cpi_2.5'!S161</f>
        <v>-0.18325791855203619</v>
      </c>
      <c r="D161" s="18">
        <f>'cpi_2.5'!AA161</f>
        <v>-0.18329150106866668</v>
      </c>
    </row>
    <row r="162" spans="1:4" x14ac:dyDescent="0.2">
      <c r="A162" s="2">
        <f>'cpi_2.5'!I162</f>
        <v>47.5</v>
      </c>
      <c r="B162" s="2">
        <f>'cpi_2.5'!B162</f>
        <v>27500</v>
      </c>
      <c r="C162" s="46">
        <f>'cpi_2.5'!S162</f>
        <v>-0.18271604938271604</v>
      </c>
      <c r="D162" s="18">
        <f>'cpi_2.5'!AA162</f>
        <v>-0.18295540703618454</v>
      </c>
    </row>
    <row r="163" spans="1:4" x14ac:dyDescent="0.2">
      <c r="A163" s="2">
        <f>'cpi_2.5'!I163</f>
        <v>47.5</v>
      </c>
      <c r="B163" s="2">
        <f>'cpi_2.5'!B163</f>
        <v>32500</v>
      </c>
      <c r="C163" s="46">
        <f>'cpi_2.5'!S163</f>
        <v>-0.20637408568443052</v>
      </c>
      <c r="D163" s="18">
        <f>'cpi_2.5'!AA163</f>
        <v>-0.20766998312917473</v>
      </c>
    </row>
    <row r="164" spans="1:4" x14ac:dyDescent="0.2">
      <c r="A164" s="2">
        <f>'cpi_2.5'!I164</f>
        <v>47.5</v>
      </c>
      <c r="B164" s="2">
        <f>'cpi_2.5'!B164</f>
        <v>37500</v>
      </c>
      <c r="C164" s="46">
        <f>'cpi_2.5'!S164</f>
        <v>-0.25067873303167421</v>
      </c>
      <c r="D164" s="18">
        <f>'cpi_2.5'!AA164</f>
        <v>-0.25329508669135237</v>
      </c>
    </row>
    <row r="165" spans="1:4" x14ac:dyDescent="0.2">
      <c r="A165" s="2">
        <f>'cpi_2.5'!I165</f>
        <v>47.5</v>
      </c>
      <c r="B165" s="2">
        <f>'cpi_2.5'!B165</f>
        <v>42500</v>
      </c>
      <c r="C165" s="46">
        <f>'cpi_2.5'!S165</f>
        <v>-0.29712460063897761</v>
      </c>
      <c r="D165" s="18">
        <f>'cpi_2.5'!AA165</f>
        <v>-0.30130330438636432</v>
      </c>
    </row>
    <row r="166" spans="1:4" x14ac:dyDescent="0.2">
      <c r="A166" s="2">
        <f>'cpi_2.5'!I166</f>
        <v>47.5</v>
      </c>
      <c r="B166" s="2">
        <f>'cpi_2.5'!B166</f>
        <v>47500</v>
      </c>
      <c r="C166" s="46">
        <f>'cpi_2.5'!S166</f>
        <v>-0.33166189111747851</v>
      </c>
      <c r="D166" s="18">
        <f>'cpi_2.5'!AA166</f>
        <v>-0.33711849298204211</v>
      </c>
    </row>
    <row r="167" spans="1:4" x14ac:dyDescent="0.2">
      <c r="A167" s="2">
        <f>'cpi_2.5'!I167</f>
        <v>47.5</v>
      </c>
      <c r="B167" s="2">
        <f>'cpi_2.5'!B167</f>
        <v>52500</v>
      </c>
      <c r="C167" s="46">
        <f>'cpi_2.5'!S167</f>
        <v>-0.34485049833887044</v>
      </c>
      <c r="D167" s="18">
        <f>'cpi_2.5'!AA167</f>
        <v>-0.3514970732984275</v>
      </c>
    </row>
    <row r="168" spans="1:4" x14ac:dyDescent="0.2">
      <c r="A168" s="2">
        <f>'cpi_2.5'!I168</f>
        <v>47.5</v>
      </c>
      <c r="B168" s="2">
        <f>'cpi_2.5'!B168</f>
        <v>57500</v>
      </c>
      <c r="C168" s="46">
        <f>'cpi_2.5'!S168</f>
        <v>-0.34345351043643263</v>
      </c>
      <c r="D168" s="18">
        <f>'cpi_2.5'!AA168</f>
        <v>-0.35126107628837255</v>
      </c>
    </row>
    <row r="169" spans="1:4" x14ac:dyDescent="0.2">
      <c r="A169" s="2">
        <f>'cpi_2.5'!I169</f>
        <v>47.5</v>
      </c>
      <c r="B169" s="2">
        <f>'cpi_2.5'!B169</f>
        <v>62500</v>
      </c>
      <c r="C169" s="46">
        <f>'cpi_2.5'!S169</f>
        <v>-0.33333333333333331</v>
      </c>
      <c r="D169" s="18">
        <f>'cpi_2.5'!AA169</f>
        <v>-0.34227598179096991</v>
      </c>
    </row>
    <row r="170" spans="1:4" x14ac:dyDescent="0.2">
      <c r="A170" s="2">
        <f>'cpi_2.5'!I170</f>
        <v>47.5</v>
      </c>
      <c r="B170" s="2">
        <f>'cpi_2.5'!B170</f>
        <v>67500</v>
      </c>
      <c r="C170" s="46">
        <f>'cpi_2.5'!S170</f>
        <v>-0.3236168947055324</v>
      </c>
      <c r="D170" s="18">
        <f>'cpi_2.5'!AA170</f>
        <v>-0.33361096379559174</v>
      </c>
    </row>
    <row r="171" spans="1:4" x14ac:dyDescent="0.2">
      <c r="A171" s="2">
        <f>'cpi_2.5'!I171</f>
        <v>47.5</v>
      </c>
      <c r="B171" s="2">
        <f>'cpi_2.5'!B171</f>
        <v>72500</v>
      </c>
      <c r="C171" s="46">
        <f>'cpi_2.5'!S171</f>
        <v>-0.31463273568536726</v>
      </c>
      <c r="D171" s="18">
        <f>'cpi_2.5'!AA171</f>
        <v>-0.32559898506911378</v>
      </c>
    </row>
    <row r="172" spans="1:4" x14ac:dyDescent="0.2">
      <c r="A172" s="2">
        <f>'cpi_2.5'!I172</f>
        <v>47.5</v>
      </c>
      <c r="B172" s="2">
        <f>'cpi_2.5'!B172</f>
        <v>77500</v>
      </c>
      <c r="C172" s="46">
        <f>'cpi_2.5'!S172</f>
        <v>-0.30596175478065241</v>
      </c>
      <c r="D172" s="18">
        <f>'cpi_2.5'!AA172</f>
        <v>-0.31786629529922655</v>
      </c>
    </row>
    <row r="173" spans="1:4" x14ac:dyDescent="0.2">
      <c r="A173" s="2">
        <f>'cpi_2.5'!I173</f>
        <v>47.5</v>
      </c>
      <c r="B173" s="2">
        <f>'cpi_2.5'!B173</f>
        <v>82500</v>
      </c>
      <c r="C173" s="46">
        <f>'cpi_2.5'!S173</f>
        <v>-0.29791894852135814</v>
      </c>
      <c r="D173" s="18">
        <f>'cpi_2.5'!AA173</f>
        <v>-0.31069380508550531</v>
      </c>
    </row>
    <row r="174" spans="1:4" x14ac:dyDescent="0.2">
      <c r="A174" s="2">
        <f>'cpi_2.5'!I174</f>
        <v>47.5</v>
      </c>
      <c r="B174" s="2">
        <f>'cpi_2.5'!B174</f>
        <v>87500</v>
      </c>
      <c r="C174" s="46">
        <f>'cpi_2.5'!S174</f>
        <v>-0.29013333333333335</v>
      </c>
      <c r="D174" s="18">
        <f>'cpi_2.5'!AA174</f>
        <v>-0.30375067516995191</v>
      </c>
    </row>
    <row r="175" spans="1:4" x14ac:dyDescent="0.2">
      <c r="A175" s="2">
        <f>'cpi_2.5'!I175</f>
        <v>47.5</v>
      </c>
      <c r="B175" s="2">
        <f>'cpi_2.5'!B175</f>
        <v>92500</v>
      </c>
      <c r="C175" s="46">
        <f>'cpi_2.5'!S175</f>
        <v>-0.2828913156526261</v>
      </c>
      <c r="D175" s="18">
        <f>'cpi_2.5'!AA175</f>
        <v>-0.29729231980643145</v>
      </c>
    </row>
    <row r="176" spans="1:4" x14ac:dyDescent="0.2">
      <c r="A176" s="2">
        <f>'cpi_2.5'!I176</f>
        <v>47.5</v>
      </c>
      <c r="B176" s="2">
        <f>'cpi_2.5'!B176</f>
        <v>97500</v>
      </c>
      <c r="C176" s="46">
        <f>'cpi_2.5'!S176</f>
        <v>-0.27586206896551724</v>
      </c>
      <c r="D176" s="18">
        <f>'cpi_2.5'!AA176</f>
        <v>-0.29102371138199523</v>
      </c>
    </row>
    <row r="177" spans="1:4" x14ac:dyDescent="0.2">
      <c r="A177" s="2">
        <f>'cpi_2.5'!I177</f>
        <v>47.5</v>
      </c>
      <c r="B177" s="2">
        <f>'cpi_2.5'!B177</f>
        <v>102500</v>
      </c>
      <c r="C177" s="46">
        <f>'cpi_2.5'!S177</f>
        <v>-0.26930693069306932</v>
      </c>
      <c r="D177" s="18">
        <f>'cpi_2.5'!AA177</f>
        <v>-0.28517790786604097</v>
      </c>
    </row>
    <row r="178" spans="1:4" x14ac:dyDescent="0.2">
      <c r="A178" s="2">
        <f>'cpi_2.5'!I178</f>
        <v>47.5</v>
      </c>
      <c r="B178" s="2">
        <f>'cpi_2.5'!B178</f>
        <v>107500</v>
      </c>
      <c r="C178" s="46">
        <f>'cpi_2.5'!S178</f>
        <v>-0.26292895118414694</v>
      </c>
      <c r="D178" s="18">
        <f>'cpi_2.5'!AA178</f>
        <v>-0.279490092676138</v>
      </c>
    </row>
    <row r="179" spans="1:4" x14ac:dyDescent="0.2">
      <c r="A179" s="2">
        <f>'cpi_2.5'!I179</f>
        <v>47.5</v>
      </c>
      <c r="B179" s="2">
        <f>'cpi_2.5'!B179</f>
        <v>112500</v>
      </c>
      <c r="C179" s="46">
        <f>'cpi_2.5'!S179</f>
        <v>-0.25696740670760509</v>
      </c>
      <c r="D179" s="18">
        <f>'cpi_2.5'!AA179</f>
        <v>-0.27417364987767484</v>
      </c>
    </row>
    <row r="180" spans="1:4" x14ac:dyDescent="0.2">
      <c r="A180" s="2">
        <f>'cpi_2.5'!I180</f>
        <v>47.5</v>
      </c>
      <c r="B180" s="2">
        <f>'cpi_2.5'!B180</f>
        <v>117500</v>
      </c>
      <c r="C180" s="46">
        <f>'cpi_2.5'!S180</f>
        <v>-0.25115420129270544</v>
      </c>
      <c r="D180" s="18">
        <f>'cpi_2.5'!AA180</f>
        <v>-0.2689894942975829</v>
      </c>
    </row>
    <row r="181" spans="1:4" x14ac:dyDescent="0.2">
      <c r="A181" s="2">
        <f>'cpi_2.5'!I181</f>
        <v>47.5</v>
      </c>
      <c r="B181" s="2">
        <f>'cpi_2.5'!B181</f>
        <v>122500</v>
      </c>
      <c r="C181" s="46">
        <f>'cpi_2.5'!S181</f>
        <v>-0.24525745257452575</v>
      </c>
      <c r="D181" s="18">
        <f>'cpi_2.5'!AA181</f>
        <v>-0.26370229110482907</v>
      </c>
    </row>
    <row r="182" spans="1:4" x14ac:dyDescent="0.2">
      <c r="A182" s="2">
        <f>'cpi_2.5'!I182</f>
        <v>47.5</v>
      </c>
      <c r="B182" s="2">
        <f>'cpi_2.5'!B182</f>
        <v>127500</v>
      </c>
      <c r="C182" s="46">
        <f>'cpi_2.5'!S182</f>
        <v>-0.24038886433937251</v>
      </c>
      <c r="D182" s="18">
        <f>'cpi_2.5'!AA182</f>
        <v>-0.2593890797835614</v>
      </c>
    </row>
    <row r="183" spans="1:4" x14ac:dyDescent="0.2">
      <c r="A183" s="2">
        <f>'cpi_2.5'!I183</f>
        <v>47.5</v>
      </c>
      <c r="B183" s="2">
        <f>'cpi_2.5'!B183</f>
        <v>132500</v>
      </c>
      <c r="C183" s="46">
        <f>'cpi_2.5'!S183</f>
        <v>-0.23496321938554737</v>
      </c>
      <c r="D183" s="18">
        <f>'cpi_2.5'!AA183</f>
        <v>-0.25452320008988594</v>
      </c>
    </row>
    <row r="184" spans="1:4" x14ac:dyDescent="0.2">
      <c r="A184" s="2">
        <f>'cpi_2.5'!I184</f>
        <v>47.5</v>
      </c>
      <c r="B184" s="2">
        <f>'cpi_2.5'!B184</f>
        <v>137500</v>
      </c>
      <c r="C184" s="46">
        <f>'cpi_2.5'!S184</f>
        <v>-0.23050847457627119</v>
      </c>
      <c r="D184" s="18">
        <f>'cpi_2.5'!AA184</f>
        <v>-0.25057785188637044</v>
      </c>
    </row>
    <row r="185" spans="1:4" x14ac:dyDescent="0.2">
      <c r="A185" s="2">
        <f>'cpi_2.5'!I185</f>
        <v>47.5</v>
      </c>
      <c r="B185" s="2">
        <f>'cpi_2.5'!B185</f>
        <v>142500</v>
      </c>
      <c r="C185" s="46">
        <f>'cpi_2.5'!S185</f>
        <v>-0.22549833887043189</v>
      </c>
      <c r="D185" s="18">
        <f>'cpi_2.5'!AA185</f>
        <v>-0.24608362056036609</v>
      </c>
    </row>
    <row r="186" spans="1:4" x14ac:dyDescent="0.2">
      <c r="A186" s="2">
        <f>'cpi_2.5'!I186</f>
        <v>47.5</v>
      </c>
      <c r="B186" s="2">
        <f>'cpi_2.5'!B186</f>
        <v>147500</v>
      </c>
      <c r="C186" s="46">
        <f>'cpi_2.5'!S186</f>
        <v>-0.22140822140822142</v>
      </c>
      <c r="D186" s="18">
        <f>'cpi_2.5'!AA186</f>
        <v>-0.24246234161720379</v>
      </c>
    </row>
    <row r="187" spans="1:4" x14ac:dyDescent="0.2">
      <c r="A187" s="2">
        <f>'cpi_2.5'!I187</f>
        <v>47.5</v>
      </c>
      <c r="B187" s="2">
        <f>'cpi_2.5'!B187</f>
        <v>200000</v>
      </c>
      <c r="C187" s="46">
        <f>'cpi_2.5'!S187</f>
        <v>-0.18335018537243006</v>
      </c>
      <c r="D187" s="18">
        <f>'cpi_2.5'!AA187</f>
        <v>-0.20852258449515237</v>
      </c>
    </row>
    <row r="188" spans="1:4" x14ac:dyDescent="0.2">
      <c r="A188" s="2">
        <f>'cpi_2.5'!I188</f>
        <v>52.5</v>
      </c>
      <c r="B188" s="2">
        <f>'cpi_2.5'!B188</f>
        <v>2500</v>
      </c>
      <c r="C188" s="46">
        <f>'cpi_2.5'!S188</f>
        <v>-0.17307692307692307</v>
      </c>
      <c r="D188" s="18">
        <f>'cpi_2.5'!AA188</f>
        <v>-0.17356878084329364</v>
      </c>
    </row>
    <row r="189" spans="1:4" x14ac:dyDescent="0.2">
      <c r="A189" s="2">
        <f>'cpi_2.5'!I189</f>
        <v>52.5</v>
      </c>
      <c r="B189" s="2">
        <f>'cpi_2.5'!B189</f>
        <v>7500</v>
      </c>
      <c r="C189" s="46">
        <f>'cpi_2.5'!S189</f>
        <v>-0.17197452229299362</v>
      </c>
      <c r="D189" s="18">
        <f>'cpi_2.5'!AA189</f>
        <v>-0.17274995302530397</v>
      </c>
    </row>
    <row r="190" spans="1:4" x14ac:dyDescent="0.2">
      <c r="A190" s="2">
        <f>'cpi_2.5'!I190</f>
        <v>52.5</v>
      </c>
      <c r="B190" s="2">
        <f>'cpi_2.5'!B190</f>
        <v>12500</v>
      </c>
      <c r="C190" s="46">
        <f>'cpi_2.5'!S190</f>
        <v>-0.17110266159695817</v>
      </c>
      <c r="D190" s="18">
        <f>'cpi_2.5'!AA190</f>
        <v>-0.17210236296392811</v>
      </c>
    </row>
    <row r="191" spans="1:4" x14ac:dyDescent="0.2">
      <c r="A191" s="2">
        <f>'cpi_2.5'!I191</f>
        <v>52.5</v>
      </c>
      <c r="B191" s="2">
        <f>'cpi_2.5'!B191</f>
        <v>17500</v>
      </c>
      <c r="C191" s="46">
        <f>'cpi_2.5'!S191</f>
        <v>-0.17073170731707318</v>
      </c>
      <c r="D191" s="18">
        <f>'cpi_2.5'!AA191</f>
        <v>-0.17182683006518562</v>
      </c>
    </row>
    <row r="192" spans="1:4" x14ac:dyDescent="0.2">
      <c r="A192" s="2">
        <f>'cpi_2.5'!I192</f>
        <v>52.5</v>
      </c>
      <c r="B192" s="2">
        <f>'cpi_2.5'!B192</f>
        <v>22500</v>
      </c>
      <c r="C192" s="46">
        <f>'cpi_2.5'!S192</f>
        <v>-0.17088607594936708</v>
      </c>
      <c r="D192" s="18">
        <f>'cpi_2.5'!AA192</f>
        <v>-0.17194149011640272</v>
      </c>
    </row>
    <row r="193" spans="1:4" x14ac:dyDescent="0.2">
      <c r="A193" s="2">
        <f>'cpi_2.5'!I193</f>
        <v>52.5</v>
      </c>
      <c r="B193" s="2">
        <f>'cpi_2.5'!B193</f>
        <v>27500</v>
      </c>
      <c r="C193" s="46">
        <f>'cpi_2.5'!S193</f>
        <v>-0.1706896551724138</v>
      </c>
      <c r="D193" s="18">
        <f>'cpi_2.5'!AA193</f>
        <v>-0.17179559508571615</v>
      </c>
    </row>
    <row r="194" spans="1:4" x14ac:dyDescent="0.2">
      <c r="A194" s="2">
        <f>'cpi_2.5'!I194</f>
        <v>52.5</v>
      </c>
      <c r="B194" s="2">
        <f>'cpi_2.5'!B194</f>
        <v>32500</v>
      </c>
      <c r="C194" s="46">
        <f>'cpi_2.5'!S194</f>
        <v>-0.17883211678832117</v>
      </c>
      <c r="D194" s="18">
        <f>'cpi_2.5'!AA194</f>
        <v>-0.1802445756063113</v>
      </c>
    </row>
    <row r="195" spans="1:4" x14ac:dyDescent="0.2">
      <c r="A195" s="2">
        <f>'cpi_2.5'!I195</f>
        <v>52.5</v>
      </c>
      <c r="B195" s="2">
        <f>'cpi_2.5'!B195</f>
        <v>37500</v>
      </c>
      <c r="C195" s="46">
        <f>'cpi_2.5'!S195</f>
        <v>-0.21744627054361568</v>
      </c>
      <c r="D195" s="18">
        <f>'cpi_2.5'!AA195</f>
        <v>-0.22007367568725719</v>
      </c>
    </row>
    <row r="196" spans="1:4" x14ac:dyDescent="0.2">
      <c r="A196" s="2">
        <f>'cpi_2.5'!I196</f>
        <v>52.5</v>
      </c>
      <c r="B196" s="2">
        <f>'cpi_2.5'!B196</f>
        <v>42500</v>
      </c>
      <c r="C196" s="46">
        <f>'cpi_2.5'!S196</f>
        <v>-0.26785714285714285</v>
      </c>
      <c r="D196" s="18">
        <f>'cpi_2.5'!AA196</f>
        <v>-0.27203543701464328</v>
      </c>
    </row>
    <row r="197" spans="1:4" x14ac:dyDescent="0.2">
      <c r="A197" s="2">
        <f>'cpi_2.5'!I197</f>
        <v>52.5</v>
      </c>
      <c r="B197" s="2">
        <f>'cpi_2.5'!B197</f>
        <v>47500</v>
      </c>
      <c r="C197" s="46">
        <f>'cpi_2.5'!S197</f>
        <v>-0.30638722554890219</v>
      </c>
      <c r="D197" s="18">
        <f>'cpi_2.5'!AA197</f>
        <v>-0.31187550028788241</v>
      </c>
    </row>
    <row r="198" spans="1:4" x14ac:dyDescent="0.2">
      <c r="A198" s="2">
        <f>'cpi_2.5'!I198</f>
        <v>52.5</v>
      </c>
      <c r="B198" s="2">
        <f>'cpi_2.5'!B198</f>
        <v>52500</v>
      </c>
      <c r="C198" s="46">
        <f>'cpi_2.5'!S198</f>
        <v>-0.33242258652094719</v>
      </c>
      <c r="D198" s="18">
        <f>'cpi_2.5'!AA198</f>
        <v>-0.33898883260325774</v>
      </c>
    </row>
    <row r="199" spans="1:4" x14ac:dyDescent="0.2">
      <c r="A199" s="2">
        <f>'cpi_2.5'!I199</f>
        <v>52.5</v>
      </c>
      <c r="B199" s="2">
        <f>'cpi_2.5'!B199</f>
        <v>57500</v>
      </c>
      <c r="C199" s="46">
        <f>'cpi_2.5'!S199</f>
        <v>-0.33563416738567731</v>
      </c>
      <c r="D199" s="18">
        <f>'cpi_2.5'!AA199</f>
        <v>-0.34329181388686525</v>
      </c>
    </row>
    <row r="200" spans="1:4" x14ac:dyDescent="0.2">
      <c r="A200" s="2">
        <f>'cpi_2.5'!I200</f>
        <v>52.5</v>
      </c>
      <c r="B200" s="2">
        <f>'cpi_2.5'!B200</f>
        <v>62500</v>
      </c>
      <c r="C200" s="46">
        <f>'cpi_2.5'!S200</f>
        <v>-0.32664995822890558</v>
      </c>
      <c r="D200" s="18">
        <f>'cpi_2.5'!AA200</f>
        <v>-0.33541827366579607</v>
      </c>
    </row>
    <row r="201" spans="1:4" x14ac:dyDescent="0.2">
      <c r="A201" s="2">
        <f>'cpi_2.5'!I201</f>
        <v>52.5</v>
      </c>
      <c r="B201" s="2">
        <f>'cpi_2.5'!B201</f>
        <v>67500</v>
      </c>
      <c r="C201" s="46">
        <f>'cpi_2.5'!S201</f>
        <v>-0.3178861788617886</v>
      </c>
      <c r="D201" s="18">
        <f>'cpi_2.5'!AA201</f>
        <v>-0.32762690765917257</v>
      </c>
    </row>
    <row r="202" spans="1:4" x14ac:dyDescent="0.2">
      <c r="A202" s="2">
        <f>'cpi_2.5'!I202</f>
        <v>52.5</v>
      </c>
      <c r="B202" s="2">
        <f>'cpi_2.5'!B202</f>
        <v>72500</v>
      </c>
      <c r="C202" s="46">
        <f>'cpi_2.5'!S202</f>
        <v>-0.30933544303797467</v>
      </c>
      <c r="D202" s="18">
        <f>'cpi_2.5'!AA202</f>
        <v>-0.32002494626346939</v>
      </c>
    </row>
    <row r="203" spans="1:4" x14ac:dyDescent="0.2">
      <c r="A203" s="2">
        <f>'cpi_2.5'!I203</f>
        <v>52.5</v>
      </c>
      <c r="B203" s="2">
        <f>'cpi_2.5'!B203</f>
        <v>77500</v>
      </c>
      <c r="C203" s="46">
        <f>'cpi_2.5'!S203</f>
        <v>-0.30123266563944529</v>
      </c>
      <c r="D203" s="18">
        <f>'cpi_2.5'!AA203</f>
        <v>-0.31282123862347344</v>
      </c>
    </row>
    <row r="204" spans="1:4" x14ac:dyDescent="0.2">
      <c r="A204" s="2">
        <f>'cpi_2.5'!I204</f>
        <v>52.5</v>
      </c>
      <c r="B204" s="2">
        <f>'cpi_2.5'!B204</f>
        <v>82500</v>
      </c>
      <c r="C204" s="46">
        <f>'cpi_2.5'!S204</f>
        <v>-0.2937640871525169</v>
      </c>
      <c r="D204" s="18">
        <f>'cpi_2.5'!AA204</f>
        <v>-0.30618136031261672</v>
      </c>
    </row>
    <row r="205" spans="1:4" x14ac:dyDescent="0.2">
      <c r="A205" s="2">
        <f>'cpi_2.5'!I205</f>
        <v>52.5</v>
      </c>
      <c r="B205" s="2">
        <f>'cpi_2.5'!B205</f>
        <v>87500</v>
      </c>
      <c r="C205" s="46">
        <f>'cpi_2.5'!S205</f>
        <v>-0.28644688644688643</v>
      </c>
      <c r="D205" s="18">
        <f>'cpi_2.5'!AA205</f>
        <v>-0.29967606317387246</v>
      </c>
    </row>
    <row r="206" spans="1:4" x14ac:dyDescent="0.2">
      <c r="A206" s="2">
        <f>'cpi_2.5'!I206</f>
        <v>52.5</v>
      </c>
      <c r="B206" s="2">
        <f>'cpi_2.5'!B206</f>
        <v>92500</v>
      </c>
      <c r="C206" s="46">
        <f>'cpi_2.5'!S206</f>
        <v>-0.27948534667619729</v>
      </c>
      <c r="D206" s="18">
        <f>'cpi_2.5'!AA206</f>
        <v>-0.29348696346574643</v>
      </c>
    </row>
    <row r="207" spans="1:4" x14ac:dyDescent="0.2">
      <c r="A207" s="2">
        <f>'cpi_2.5'!I207</f>
        <v>52.5</v>
      </c>
      <c r="B207" s="2">
        <f>'cpi_2.5'!B207</f>
        <v>97500</v>
      </c>
      <c r="C207" s="46">
        <f>'cpi_2.5'!S207</f>
        <v>-0.27304469273743015</v>
      </c>
      <c r="D207" s="18">
        <f>'cpi_2.5'!AA207</f>
        <v>-0.2877609530247231</v>
      </c>
    </row>
    <row r="208" spans="1:4" x14ac:dyDescent="0.2">
      <c r="A208" s="2">
        <f>'cpi_2.5'!I208</f>
        <v>52.5</v>
      </c>
      <c r="B208" s="2">
        <f>'cpi_2.5'!B208</f>
        <v>102500</v>
      </c>
      <c r="C208" s="46">
        <f>'cpi_2.5'!S208</f>
        <v>-0.26671214188267395</v>
      </c>
      <c r="D208" s="18">
        <f>'cpi_2.5'!AA208</f>
        <v>-0.28213105074191441</v>
      </c>
    </row>
    <row r="209" spans="1:4" x14ac:dyDescent="0.2">
      <c r="A209" s="2">
        <f>'cpi_2.5'!I209</f>
        <v>52.5</v>
      </c>
      <c r="B209" s="2">
        <f>'cpi_2.5'!B209</f>
        <v>107500</v>
      </c>
      <c r="C209" s="46">
        <f>'cpi_2.5'!S209</f>
        <v>-0.26133333333333331</v>
      </c>
      <c r="D209" s="18">
        <f>'cpi_2.5'!AA209</f>
        <v>-0.27739302882031402</v>
      </c>
    </row>
    <row r="210" spans="1:4" x14ac:dyDescent="0.2">
      <c r="A210" s="2">
        <f>'cpi_2.5'!I210</f>
        <v>52.5</v>
      </c>
      <c r="B210" s="2">
        <f>'cpi_2.5'!B210</f>
        <v>112500</v>
      </c>
      <c r="C210" s="46">
        <f>'cpi_2.5'!S210</f>
        <v>-0.25505544683626874</v>
      </c>
      <c r="D210" s="18">
        <f>'cpi_2.5'!AA210</f>
        <v>-0.27176776183086371</v>
      </c>
    </row>
    <row r="211" spans="1:4" x14ac:dyDescent="0.2">
      <c r="A211" s="2">
        <f>'cpi_2.5'!I211</f>
        <v>52.5</v>
      </c>
      <c r="B211" s="2">
        <f>'cpi_2.5'!B211</f>
        <v>117500</v>
      </c>
      <c r="C211" s="46">
        <f>'cpi_2.5'!S211</f>
        <v>-0.24952137843012126</v>
      </c>
      <c r="D211" s="18">
        <f>'cpi_2.5'!AA211</f>
        <v>-0.26684774380533333</v>
      </c>
    </row>
    <row r="212" spans="1:4" x14ac:dyDescent="0.2">
      <c r="A212" s="2">
        <f>'cpi_2.5'!I212</f>
        <v>52.5</v>
      </c>
      <c r="B212" s="2">
        <f>'cpi_2.5'!B212</f>
        <v>122500</v>
      </c>
      <c r="C212" s="46">
        <f>'cpi_2.5'!S212</f>
        <v>-0.2448469706433479</v>
      </c>
      <c r="D212" s="18">
        <f>'cpi_2.5'!AA212</f>
        <v>-0.26273319012228702</v>
      </c>
    </row>
    <row r="213" spans="1:4" x14ac:dyDescent="0.2">
      <c r="A213" s="2">
        <f>'cpi_2.5'!I213</f>
        <v>52.5</v>
      </c>
      <c r="B213" s="2">
        <f>'cpi_2.5'!B213</f>
        <v>127500</v>
      </c>
      <c r="C213" s="46">
        <f>'cpi_2.5'!S213</f>
        <v>-0.23929008567931456</v>
      </c>
      <c r="D213" s="18">
        <f>'cpi_2.5'!AA213</f>
        <v>-0.2577516970881425</v>
      </c>
    </row>
    <row r="214" spans="1:4" x14ac:dyDescent="0.2">
      <c r="A214" s="2">
        <f>'cpi_2.5'!I214</f>
        <v>52.5</v>
      </c>
      <c r="B214" s="2">
        <f>'cpi_2.5'!B214</f>
        <v>132500</v>
      </c>
      <c r="C214" s="46">
        <f>'cpi_2.5'!S214</f>
        <v>-0.23441247002398083</v>
      </c>
      <c r="D214" s="18">
        <f>'cpi_2.5'!AA214</f>
        <v>-0.25341529298457316</v>
      </c>
    </row>
    <row r="215" spans="1:4" x14ac:dyDescent="0.2">
      <c r="A215" s="2">
        <f>'cpi_2.5'!I215</f>
        <v>52.5</v>
      </c>
      <c r="B215" s="2">
        <f>'cpi_2.5'!B215</f>
        <v>137500</v>
      </c>
      <c r="C215" s="46">
        <f>'cpi_2.5'!S215</f>
        <v>-0.23031727379553465</v>
      </c>
      <c r="D215" s="18">
        <f>'cpi_2.5'!AA215</f>
        <v>-0.24981323827326218</v>
      </c>
    </row>
    <row r="216" spans="1:4" x14ac:dyDescent="0.2">
      <c r="A216" s="2">
        <f>'cpi_2.5'!I216</f>
        <v>52.5</v>
      </c>
      <c r="B216" s="2">
        <f>'cpi_2.5'!B216</f>
        <v>142500</v>
      </c>
      <c r="C216" s="46">
        <f>'cpi_2.5'!S216</f>
        <v>-0.22536023054755044</v>
      </c>
      <c r="D216" s="18">
        <f>'cpi_2.5'!AA216</f>
        <v>-0.24536747388895405</v>
      </c>
    </row>
    <row r="217" spans="1:4" x14ac:dyDescent="0.2">
      <c r="A217" s="2">
        <f>'cpi_2.5'!I217</f>
        <v>52.5</v>
      </c>
      <c r="B217" s="2">
        <f>'cpi_2.5'!B217</f>
        <v>147500</v>
      </c>
      <c r="C217" s="46">
        <f>'cpi_2.5'!S217</f>
        <v>-0.22102882984737141</v>
      </c>
      <c r="D217" s="18">
        <f>'cpi_2.5'!AA217</f>
        <v>-0.24151667770128793</v>
      </c>
    </row>
    <row r="218" spans="1:4" x14ac:dyDescent="0.2">
      <c r="A218" s="2">
        <f>'cpi_2.5'!I218</f>
        <v>52.5</v>
      </c>
      <c r="B218" s="2">
        <f>'cpi_2.5'!B218</f>
        <v>200000</v>
      </c>
      <c r="C218" s="46">
        <f>'cpi_2.5'!S218</f>
        <v>-0.18426013195098964</v>
      </c>
      <c r="D218" s="18">
        <f>'cpi_2.5'!AA218</f>
        <v>-0.20882776908127065</v>
      </c>
    </row>
    <row r="219" spans="1:4" x14ac:dyDescent="0.2">
      <c r="A219" s="2">
        <f>'cpi_2.5'!I219</f>
        <v>57.5</v>
      </c>
      <c r="B219" s="2">
        <f>'cpi_2.5'!B219</f>
        <v>2500</v>
      </c>
      <c r="C219" s="46">
        <f>'cpi_2.5'!S219</f>
        <v>-0.16666666666666666</v>
      </c>
      <c r="D219" s="18">
        <f>'cpi_2.5'!AA219</f>
        <v>-0.16076883603480602</v>
      </c>
    </row>
    <row r="220" spans="1:4" x14ac:dyDescent="0.2">
      <c r="A220" s="2">
        <f>'cpi_2.5'!I220</f>
        <v>57.5</v>
      </c>
      <c r="B220" s="2">
        <f>'cpi_2.5'!B220</f>
        <v>7500</v>
      </c>
      <c r="C220" s="46">
        <f>'cpi_2.5'!S220</f>
        <v>-0.16161616161616163</v>
      </c>
      <c r="D220" s="18">
        <f>'cpi_2.5'!AA220</f>
        <v>-0.16076883603480585</v>
      </c>
    </row>
    <row r="221" spans="1:4" x14ac:dyDescent="0.2">
      <c r="A221" s="2">
        <f>'cpi_2.5'!I221</f>
        <v>57.5</v>
      </c>
      <c r="B221" s="2">
        <f>'cpi_2.5'!B221</f>
        <v>12500</v>
      </c>
      <c r="C221" s="46">
        <f>'cpi_2.5'!S221</f>
        <v>-0.15963855421686746</v>
      </c>
      <c r="D221" s="18">
        <f>'cpi_2.5'!AA221</f>
        <v>-0.16007151059736074</v>
      </c>
    </row>
    <row r="222" spans="1:4" x14ac:dyDescent="0.2">
      <c r="A222" s="2">
        <f>'cpi_2.5'!I222</f>
        <v>57.5</v>
      </c>
      <c r="B222" s="2">
        <f>'cpi_2.5'!B222</f>
        <v>17500</v>
      </c>
      <c r="C222" s="46">
        <f>'cpi_2.5'!S222</f>
        <v>-0.15665236051502146</v>
      </c>
      <c r="D222" s="18">
        <f>'cpi_2.5'!AA222</f>
        <v>-0.15977522210677256</v>
      </c>
    </row>
    <row r="223" spans="1:4" x14ac:dyDescent="0.2">
      <c r="A223" s="2">
        <f>'cpi_2.5'!I223</f>
        <v>57.5</v>
      </c>
      <c r="B223" s="2">
        <f>'cpi_2.5'!B223</f>
        <v>22500</v>
      </c>
      <c r="C223" s="46">
        <f>'cpi_2.5'!S223</f>
        <v>-0.15719063545150502</v>
      </c>
      <c r="D223" s="18">
        <f>'cpi_2.5'!AA223</f>
        <v>-0.15999454825811105</v>
      </c>
    </row>
    <row r="224" spans="1:4" x14ac:dyDescent="0.2">
      <c r="A224" s="2">
        <f>'cpi_2.5'!I224</f>
        <v>57.5</v>
      </c>
      <c r="B224" s="2">
        <f>'cpi_2.5'!B224</f>
        <v>27500</v>
      </c>
      <c r="C224" s="46">
        <f>'cpi_2.5'!S224</f>
        <v>-0.15437158469945356</v>
      </c>
      <c r="D224" s="18">
        <f>'cpi_2.5'!AA224</f>
        <v>-0.15721076156915359</v>
      </c>
    </row>
    <row r="225" spans="1:4" x14ac:dyDescent="0.2">
      <c r="A225" s="2">
        <f>'cpi_2.5'!I225</f>
        <v>57.5</v>
      </c>
      <c r="B225" s="2">
        <f>'cpi_2.5'!B225</f>
        <v>32500</v>
      </c>
      <c r="C225" s="46">
        <f>'cpi_2.5'!S225</f>
        <v>-0.15509259259259259</v>
      </c>
      <c r="D225" s="18">
        <f>'cpi_2.5'!AA225</f>
        <v>-0.15775435627918391</v>
      </c>
    </row>
    <row r="226" spans="1:4" x14ac:dyDescent="0.2">
      <c r="A226" s="2">
        <f>'cpi_2.5'!I226</f>
        <v>57.5</v>
      </c>
      <c r="B226" s="2">
        <f>'cpi_2.5'!B226</f>
        <v>37500</v>
      </c>
      <c r="C226" s="46">
        <f>'cpi_2.5'!S226</f>
        <v>-0.18136272545090179</v>
      </c>
      <c r="D226" s="18">
        <f>'cpi_2.5'!AA226</f>
        <v>-0.18472035774841433</v>
      </c>
    </row>
    <row r="227" spans="1:4" x14ac:dyDescent="0.2">
      <c r="A227" s="2">
        <f>'cpi_2.5'!I227</f>
        <v>57.5</v>
      </c>
      <c r="B227" s="2">
        <f>'cpi_2.5'!B227</f>
        <v>42500</v>
      </c>
      <c r="C227" s="46">
        <f>'cpi_2.5'!S227</f>
        <v>-0.2327433628318584</v>
      </c>
      <c r="D227" s="18">
        <f>'cpi_2.5'!AA227</f>
        <v>-0.2377004935432418</v>
      </c>
    </row>
    <row r="228" spans="1:4" x14ac:dyDescent="0.2">
      <c r="A228" s="2">
        <f>'cpi_2.5'!I228</f>
        <v>57.5</v>
      </c>
      <c r="B228" s="2">
        <f>'cpi_2.5'!B228</f>
        <v>47500</v>
      </c>
      <c r="C228" s="46">
        <f>'cpi_2.5'!S228</f>
        <v>-0.27409162717219587</v>
      </c>
      <c r="D228" s="18">
        <f>'cpi_2.5'!AA228</f>
        <v>-0.28036510584648261</v>
      </c>
    </row>
    <row r="229" spans="1:4" x14ac:dyDescent="0.2">
      <c r="A229" s="2">
        <f>'cpi_2.5'!I229</f>
        <v>57.5</v>
      </c>
      <c r="B229" s="2">
        <f>'cpi_2.5'!B229</f>
        <v>52500</v>
      </c>
      <c r="C229" s="46">
        <f>'cpi_2.5'!S229</f>
        <v>-0.30785714285714288</v>
      </c>
      <c r="D229" s="18">
        <f>'cpi_2.5'!AA229</f>
        <v>-0.31513776048042336</v>
      </c>
    </row>
    <row r="230" spans="1:4" x14ac:dyDescent="0.2">
      <c r="A230" s="2">
        <f>'cpi_2.5'!I230</f>
        <v>57.5</v>
      </c>
      <c r="B230" s="2">
        <f>'cpi_2.5'!B230</f>
        <v>57500</v>
      </c>
      <c r="C230" s="46">
        <f>'cpi_2.5'!S230</f>
        <v>-0.3210947930574099</v>
      </c>
      <c r="D230" s="18">
        <f>'cpi_2.5'!AA230</f>
        <v>-0.32934144173344515</v>
      </c>
    </row>
    <row r="231" spans="1:4" x14ac:dyDescent="0.2">
      <c r="A231" s="2">
        <f>'cpi_2.5'!I231</f>
        <v>57.5</v>
      </c>
      <c r="B231" s="2">
        <f>'cpi_2.5'!B231</f>
        <v>62500</v>
      </c>
      <c r="C231" s="46">
        <f>'cpi_2.5'!S231</f>
        <v>-0.31330749354005166</v>
      </c>
      <c r="D231" s="18">
        <f>'cpi_2.5'!AA231</f>
        <v>-0.32262536765760402</v>
      </c>
    </row>
    <row r="232" spans="1:4" x14ac:dyDescent="0.2">
      <c r="A232" s="2">
        <f>'cpi_2.5'!I232</f>
        <v>57.5</v>
      </c>
      <c r="B232" s="2">
        <f>'cpi_2.5'!B232</f>
        <v>67500</v>
      </c>
      <c r="C232" s="46">
        <f>'cpi_2.5'!S232</f>
        <v>-0.30415617128463474</v>
      </c>
      <c r="D232" s="18">
        <f>'cpi_2.5'!AA232</f>
        <v>-0.31442985346194302</v>
      </c>
    </row>
    <row r="233" spans="1:4" x14ac:dyDescent="0.2">
      <c r="A233" s="2">
        <f>'cpi_2.5'!I233</f>
        <v>57.5</v>
      </c>
      <c r="B233" s="2">
        <f>'cpi_2.5'!B233</f>
        <v>72500</v>
      </c>
      <c r="C233" s="46">
        <f>'cpi_2.5'!S233</f>
        <v>-0.29754601226993865</v>
      </c>
      <c r="D233" s="18">
        <f>'cpi_2.5'!AA233</f>
        <v>-0.30865958272044308</v>
      </c>
    </row>
    <row r="234" spans="1:4" x14ac:dyDescent="0.2">
      <c r="A234" s="2">
        <f>'cpi_2.5'!I234</f>
        <v>57.5</v>
      </c>
      <c r="B234" s="2">
        <f>'cpi_2.5'!B234</f>
        <v>77500</v>
      </c>
      <c r="C234" s="46">
        <f>'cpi_2.5'!S234</f>
        <v>-0.2900717703349282</v>
      </c>
      <c r="D234" s="18">
        <f>'cpi_2.5'!AA234</f>
        <v>-0.30203687679301239</v>
      </c>
    </row>
    <row r="235" spans="1:4" x14ac:dyDescent="0.2">
      <c r="A235" s="2">
        <f>'cpi_2.5'!I235</f>
        <v>57.5</v>
      </c>
      <c r="B235" s="2">
        <f>'cpi_2.5'!B235</f>
        <v>82500</v>
      </c>
      <c r="C235" s="46">
        <f>'cpi_2.5'!S235</f>
        <v>-0.28329439252336447</v>
      </c>
      <c r="D235" s="18">
        <f>'cpi_2.5'!AA235</f>
        <v>-0.29603164166744944</v>
      </c>
    </row>
    <row r="236" spans="1:4" x14ac:dyDescent="0.2">
      <c r="A236" s="2">
        <f>'cpi_2.5'!I236</f>
        <v>57.5</v>
      </c>
      <c r="B236" s="2">
        <f>'cpi_2.5'!B236</f>
        <v>87500</v>
      </c>
      <c r="C236" s="46">
        <f>'cpi_2.5'!S236</f>
        <v>-0.27651083238312429</v>
      </c>
      <c r="D236" s="18">
        <f>'cpi_2.5'!AA236</f>
        <v>-0.2900209285622965</v>
      </c>
    </row>
    <row r="237" spans="1:4" x14ac:dyDescent="0.2">
      <c r="A237" s="2">
        <f>'cpi_2.5'!I237</f>
        <v>57.5</v>
      </c>
      <c r="B237" s="2">
        <f>'cpi_2.5'!B237</f>
        <v>92500</v>
      </c>
      <c r="C237" s="46">
        <f>'cpi_2.5'!S237</f>
        <v>-0.27004454342984407</v>
      </c>
      <c r="D237" s="18">
        <f>'cpi_2.5'!AA237</f>
        <v>-0.28429134012353147</v>
      </c>
    </row>
    <row r="238" spans="1:4" x14ac:dyDescent="0.2">
      <c r="A238" s="2">
        <f>'cpi_2.5'!I238</f>
        <v>57.5</v>
      </c>
      <c r="B238" s="2">
        <f>'cpi_2.5'!B238</f>
        <v>97500</v>
      </c>
      <c r="C238" s="46">
        <f>'cpi_2.5'!S238</f>
        <v>-0.26416122004357301</v>
      </c>
      <c r="D238" s="18">
        <f>'cpi_2.5'!AA238</f>
        <v>-0.27907830032604519</v>
      </c>
    </row>
    <row r="239" spans="1:4" x14ac:dyDescent="0.2">
      <c r="A239" s="2">
        <f>'cpi_2.5'!I239</f>
        <v>57.5</v>
      </c>
      <c r="B239" s="2">
        <f>'cpi_2.5'!B239</f>
        <v>102500</v>
      </c>
      <c r="C239" s="46">
        <f>'cpi_2.5'!S239</f>
        <v>-0.2582534611288605</v>
      </c>
      <c r="D239" s="18">
        <f>'cpi_2.5'!AA239</f>
        <v>-0.27384360892556647</v>
      </c>
    </row>
    <row r="240" spans="1:4" x14ac:dyDescent="0.2">
      <c r="A240" s="2">
        <f>'cpi_2.5'!I240</f>
        <v>57.5</v>
      </c>
      <c r="B240" s="2">
        <f>'cpi_2.5'!B240</f>
        <v>107500</v>
      </c>
      <c r="C240" s="46">
        <f>'cpi_2.5'!S240</f>
        <v>-0.25286757038581859</v>
      </c>
      <c r="D240" s="18">
        <f>'cpi_2.5'!AA240</f>
        <v>-0.26907132956150687</v>
      </c>
    </row>
    <row r="241" spans="1:4" x14ac:dyDescent="0.2">
      <c r="A241" s="2">
        <f>'cpi_2.5'!I241</f>
        <v>57.5</v>
      </c>
      <c r="B241" s="2">
        <f>'cpi_2.5'!B241</f>
        <v>112500</v>
      </c>
      <c r="C241" s="46">
        <f>'cpi_2.5'!S241</f>
        <v>-0.24744897959183673</v>
      </c>
      <c r="D241" s="18">
        <f>'cpi_2.5'!AA241</f>
        <v>-0.26427007564416566</v>
      </c>
    </row>
    <row r="242" spans="1:4" x14ac:dyDescent="0.2">
      <c r="A242" s="2">
        <f>'cpi_2.5'!I242</f>
        <v>57.5</v>
      </c>
      <c r="B242" s="2">
        <f>'cpi_2.5'!B242</f>
        <v>117500</v>
      </c>
      <c r="C242" s="46">
        <f>'cpi_2.5'!S242</f>
        <v>-0.24225774225774227</v>
      </c>
      <c r="D242" s="18">
        <f>'cpi_2.5'!AA242</f>
        <v>-0.25967027294013956</v>
      </c>
    </row>
    <row r="243" spans="1:4" x14ac:dyDescent="0.2">
      <c r="A243" s="2">
        <f>'cpi_2.5'!I243</f>
        <v>57.5</v>
      </c>
      <c r="B243" s="2">
        <f>'cpi_2.5'!B243</f>
        <v>122500</v>
      </c>
      <c r="C243" s="46">
        <f>'cpi_2.5'!S243</f>
        <v>-0.23751224289911851</v>
      </c>
      <c r="D243" s="18">
        <f>'cpi_2.5'!AA243</f>
        <v>-0.25546542554501273</v>
      </c>
    </row>
    <row r="244" spans="1:4" x14ac:dyDescent="0.2">
      <c r="A244" s="2">
        <f>'cpi_2.5'!I244</f>
        <v>57.5</v>
      </c>
      <c r="B244" s="2">
        <f>'cpi_2.5'!B244</f>
        <v>127500</v>
      </c>
      <c r="C244" s="46">
        <f>'cpi_2.5'!S244</f>
        <v>-0.23272552783109404</v>
      </c>
      <c r="D244" s="18">
        <f>'cpi_2.5'!AA244</f>
        <v>-0.251224058122126</v>
      </c>
    </row>
    <row r="245" spans="1:4" x14ac:dyDescent="0.2">
      <c r="A245" s="2">
        <f>'cpi_2.5'!I245</f>
        <v>57.5</v>
      </c>
      <c r="B245" s="2">
        <f>'cpi_2.5'!B245</f>
        <v>132500</v>
      </c>
      <c r="C245" s="46">
        <f>'cpi_2.5'!S245</f>
        <v>-0.2283427495291902</v>
      </c>
      <c r="D245" s="18">
        <f>'cpi_2.5'!AA245</f>
        <v>-0.24734060718609563</v>
      </c>
    </row>
    <row r="246" spans="1:4" x14ac:dyDescent="0.2">
      <c r="A246" s="2">
        <f>'cpi_2.5'!I246</f>
        <v>57.5</v>
      </c>
      <c r="B246" s="2">
        <f>'cpi_2.5'!B246</f>
        <v>137500</v>
      </c>
      <c r="C246" s="46">
        <f>'cpi_2.5'!S246</f>
        <v>-0.22391505078485688</v>
      </c>
      <c r="D246" s="18">
        <f>'cpi_2.5'!AA246</f>
        <v>-0.24341735356734151</v>
      </c>
    </row>
    <row r="247" spans="1:4" x14ac:dyDescent="0.2">
      <c r="A247" s="2">
        <f>'cpi_2.5'!I247</f>
        <v>57.5</v>
      </c>
      <c r="B247" s="2">
        <f>'cpi_2.5'!B247</f>
        <v>142500</v>
      </c>
      <c r="C247" s="46">
        <f>'cpi_2.5'!S247</f>
        <v>-0.21965579710144928</v>
      </c>
      <c r="D247" s="18">
        <f>'cpi_2.5'!AA247</f>
        <v>-0.23964335416234436</v>
      </c>
    </row>
    <row r="248" spans="1:4" x14ac:dyDescent="0.2">
      <c r="A248" s="2">
        <f>'cpi_2.5'!I248</f>
        <v>57.5</v>
      </c>
      <c r="B248" s="2">
        <f>'cpi_2.5'!B248</f>
        <v>147500</v>
      </c>
      <c r="C248" s="46">
        <f>'cpi_2.5'!S248</f>
        <v>-0.21574733096085411</v>
      </c>
      <c r="D248" s="18">
        <f>'cpi_2.5'!AA248</f>
        <v>-0.23618017728078866</v>
      </c>
    </row>
    <row r="249" spans="1:4" x14ac:dyDescent="0.2">
      <c r="A249" s="2">
        <f>'cpi_2.5'!I249</f>
        <v>57.5</v>
      </c>
      <c r="B249" s="2">
        <f>'cpi_2.5'!B249</f>
        <v>200000</v>
      </c>
      <c r="C249" s="46">
        <f>'cpi_2.5'!S249</f>
        <v>-0.1808351976137211</v>
      </c>
      <c r="D249" s="18">
        <f>'cpi_2.5'!AA249</f>
        <v>-0.20524556284527329</v>
      </c>
    </row>
    <row r="250" spans="1:4" x14ac:dyDescent="0.2">
      <c r="A250" s="2">
        <f>'cpi_2.5'!I250</f>
        <v>62.5</v>
      </c>
      <c r="B250" s="2">
        <f>'cpi_2.5'!B250</f>
        <v>2500</v>
      </c>
      <c r="C250" s="46">
        <f>'cpi_2.5'!S250</f>
        <v>-0.10714285714285714</v>
      </c>
      <c r="D250" s="18">
        <f>'cpi_2.5'!AA250</f>
        <v>-0.11322618388899448</v>
      </c>
    </row>
    <row r="251" spans="1:4" x14ac:dyDescent="0.2">
      <c r="A251" s="2">
        <f>'cpi_2.5'!I251</f>
        <v>62.5</v>
      </c>
      <c r="B251" s="2">
        <f>'cpi_2.5'!B251</f>
        <v>7500</v>
      </c>
      <c r="C251" s="46">
        <f>'cpi_2.5'!S251</f>
        <v>-0.125</v>
      </c>
      <c r="D251" s="18">
        <f>'cpi_2.5'!AA251</f>
        <v>-0.13182983038083379</v>
      </c>
    </row>
    <row r="252" spans="1:4" x14ac:dyDescent="0.2">
      <c r="A252" s="2">
        <f>'cpi_2.5'!I252</f>
        <v>62.5</v>
      </c>
      <c r="B252" s="2">
        <f>'cpi_2.5'!B252</f>
        <v>12500</v>
      </c>
      <c r="C252" s="46">
        <f>'cpi_2.5'!S252</f>
        <v>-0.12666666666666668</v>
      </c>
      <c r="D252" s="18">
        <f>'cpi_2.5'!AA252</f>
        <v>-0.13414495083315148</v>
      </c>
    </row>
    <row r="253" spans="1:4" x14ac:dyDescent="0.2">
      <c r="A253" s="2">
        <f>'cpi_2.5'!I253</f>
        <v>62.5</v>
      </c>
      <c r="B253" s="2">
        <f>'cpi_2.5'!B253</f>
        <v>17500</v>
      </c>
      <c r="C253" s="46">
        <f>'cpi_2.5'!S253</f>
        <v>-0.12735849056603774</v>
      </c>
      <c r="D253" s="18">
        <f>'cpi_2.5'!AA253</f>
        <v>-0.13510594422845315</v>
      </c>
    </row>
    <row r="254" spans="1:4" x14ac:dyDescent="0.2">
      <c r="A254" s="2">
        <f>'cpi_2.5'!I254</f>
        <v>62.5</v>
      </c>
      <c r="B254" s="2">
        <f>'cpi_2.5'!B254</f>
        <v>22500</v>
      </c>
      <c r="C254" s="46">
        <f>'cpi_2.5'!S254</f>
        <v>-0.12867647058823528</v>
      </c>
      <c r="D254" s="18">
        <f>'cpi_2.5'!AA254</f>
        <v>-0.13629835331269707</v>
      </c>
    </row>
    <row r="255" spans="1:4" x14ac:dyDescent="0.2">
      <c r="A255" s="2">
        <f>'cpi_2.5'!I255</f>
        <v>62.5</v>
      </c>
      <c r="B255" s="2">
        <f>'cpi_2.5'!B255</f>
        <v>27500</v>
      </c>
      <c r="C255" s="46">
        <f>'cpi_2.5'!S255</f>
        <v>-0.12874251497005987</v>
      </c>
      <c r="D255" s="18">
        <f>'cpi_2.5'!AA255</f>
        <v>-0.13650859177399086</v>
      </c>
    </row>
    <row r="256" spans="1:4" x14ac:dyDescent="0.2">
      <c r="A256" s="2">
        <f>'cpi_2.5'!I256</f>
        <v>62.5</v>
      </c>
      <c r="B256" s="2">
        <f>'cpi_2.5'!B256</f>
        <v>32500</v>
      </c>
      <c r="C256" s="46">
        <f>'cpi_2.5'!S256</f>
        <v>-0.12944162436548223</v>
      </c>
      <c r="D256" s="18">
        <f>'cpi_2.5'!AA256</f>
        <v>-0.13711817659171197</v>
      </c>
    </row>
    <row r="257" spans="1:4" x14ac:dyDescent="0.2">
      <c r="A257" s="2">
        <f>'cpi_2.5'!I257</f>
        <v>62.5</v>
      </c>
      <c r="B257" s="2">
        <f>'cpi_2.5'!B257</f>
        <v>37500</v>
      </c>
      <c r="C257" s="46">
        <f>'cpi_2.5'!S257</f>
        <v>-0.1337719298245614</v>
      </c>
      <c r="D257" s="18">
        <f>'cpi_2.5'!AA257</f>
        <v>-0.14134924013542985</v>
      </c>
    </row>
    <row r="258" spans="1:4" x14ac:dyDescent="0.2">
      <c r="A258" s="2">
        <f>'cpi_2.5'!I258</f>
        <v>62.5</v>
      </c>
      <c r="B258" s="2">
        <f>'cpi_2.5'!B258</f>
        <v>42500</v>
      </c>
      <c r="C258" s="46">
        <f>'cpi_2.5'!S258</f>
        <v>-0.18023255813953487</v>
      </c>
      <c r="D258" s="18">
        <f>'cpi_2.5'!AA258</f>
        <v>-0.18937134162303432</v>
      </c>
    </row>
    <row r="259" spans="1:4" x14ac:dyDescent="0.2">
      <c r="A259" s="2">
        <f>'cpi_2.5'!I259</f>
        <v>62.5</v>
      </c>
      <c r="B259" s="2">
        <f>'cpi_2.5'!B259</f>
        <v>47500</v>
      </c>
      <c r="C259" s="46">
        <f>'cpi_2.5'!S259</f>
        <v>-0.21972318339100347</v>
      </c>
      <c r="D259" s="18">
        <f>'cpi_2.5'!AA259</f>
        <v>-0.230062233656082</v>
      </c>
    </row>
    <row r="260" spans="1:4" x14ac:dyDescent="0.2">
      <c r="A260" s="2">
        <f>'cpi_2.5'!I260</f>
        <v>62.5</v>
      </c>
      <c r="B260" s="2">
        <f>'cpi_2.5'!B260</f>
        <v>52500</v>
      </c>
      <c r="C260" s="46">
        <f>'cpi_2.5'!S260</f>
        <v>-0.25156250000000002</v>
      </c>
      <c r="D260" s="18">
        <f>'cpi_2.5'!AA260</f>
        <v>-0.26286926535772659</v>
      </c>
    </row>
    <row r="261" spans="1:4" x14ac:dyDescent="0.2">
      <c r="A261" s="2">
        <f>'cpi_2.5'!I261</f>
        <v>62.5</v>
      </c>
      <c r="B261" s="2">
        <f>'cpi_2.5'!B261</f>
        <v>57500</v>
      </c>
      <c r="C261" s="46">
        <f>'cpi_2.5'!S261</f>
        <v>-0.27650429799426934</v>
      </c>
      <c r="D261" s="18">
        <f>'cpi_2.5'!AA261</f>
        <v>-0.288548227761944</v>
      </c>
    </row>
    <row r="262" spans="1:4" x14ac:dyDescent="0.2">
      <c r="A262" s="2">
        <f>'cpi_2.5'!I262</f>
        <v>62.5</v>
      </c>
      <c r="B262" s="2">
        <f>'cpi_2.5'!B262</f>
        <v>62500</v>
      </c>
      <c r="C262" s="46">
        <f>'cpi_2.5'!S262</f>
        <v>-0.27209944751381215</v>
      </c>
      <c r="D262" s="18">
        <f>'cpi_2.5'!AA262</f>
        <v>-0.28507865313957609</v>
      </c>
    </row>
    <row r="263" spans="1:4" x14ac:dyDescent="0.2">
      <c r="A263" s="2">
        <f>'cpi_2.5'!I263</f>
        <v>62.5</v>
      </c>
      <c r="B263" s="2">
        <f>'cpi_2.5'!B263</f>
        <v>67500</v>
      </c>
      <c r="C263" s="46">
        <f>'cpi_2.5'!S263</f>
        <v>-0.26280323450134768</v>
      </c>
      <c r="D263" s="18">
        <f>'cpi_2.5'!AA263</f>
        <v>-0.27668086407201004</v>
      </c>
    </row>
    <row r="264" spans="1:4" x14ac:dyDescent="0.2">
      <c r="A264" s="2">
        <f>'cpi_2.5'!I264</f>
        <v>62.5</v>
      </c>
      <c r="B264" s="2">
        <f>'cpi_2.5'!B264</f>
        <v>72500</v>
      </c>
      <c r="C264" s="46">
        <f>'cpi_2.5'!S264</f>
        <v>-0.25853018372703412</v>
      </c>
      <c r="D264" s="18">
        <f>'cpi_2.5'!AA264</f>
        <v>-0.27310686585691851</v>
      </c>
    </row>
    <row r="265" spans="1:4" x14ac:dyDescent="0.2">
      <c r="A265" s="2">
        <f>'cpi_2.5'!I265</f>
        <v>62.5</v>
      </c>
      <c r="B265" s="2">
        <f>'cpi_2.5'!B265</f>
        <v>77500</v>
      </c>
      <c r="C265" s="46">
        <f>'cpi_2.5'!S265</f>
        <v>-0.25256410256410255</v>
      </c>
      <c r="D265" s="18">
        <f>'cpi_2.5'!AA265</f>
        <v>-0.26784315695450317</v>
      </c>
    </row>
    <row r="266" spans="1:4" x14ac:dyDescent="0.2">
      <c r="A266" s="2">
        <f>'cpi_2.5'!I266</f>
        <v>62.5</v>
      </c>
      <c r="B266" s="2">
        <f>'cpi_2.5'!B266</f>
        <v>82500</v>
      </c>
      <c r="C266" s="46">
        <f>'cpi_2.5'!S266</f>
        <v>-0.24686716791979949</v>
      </c>
      <c r="D266" s="18">
        <f>'cpi_2.5'!AA266</f>
        <v>-0.26281690860407636</v>
      </c>
    </row>
    <row r="267" spans="1:4" x14ac:dyDescent="0.2">
      <c r="A267" s="2">
        <f>'cpi_2.5'!I267</f>
        <v>62.5</v>
      </c>
      <c r="B267" s="2">
        <f>'cpi_2.5'!B267</f>
        <v>87500</v>
      </c>
      <c r="C267" s="46">
        <f>'cpi_2.5'!S267</f>
        <v>-0.24142156862745098</v>
      </c>
      <c r="D267" s="18">
        <f>'cpi_2.5'!AA267</f>
        <v>-0.25801240650440366</v>
      </c>
    </row>
    <row r="268" spans="1:4" x14ac:dyDescent="0.2">
      <c r="A268" s="2">
        <f>'cpi_2.5'!I268</f>
        <v>62.5</v>
      </c>
      <c r="B268" s="2">
        <f>'cpi_2.5'!B268</f>
        <v>92500</v>
      </c>
      <c r="C268" s="46">
        <f>'cpi_2.5'!S268</f>
        <v>-0.23381294964028776</v>
      </c>
      <c r="D268" s="18">
        <f>'cpi_2.5'!AA268</f>
        <v>-0.25112515584648892</v>
      </c>
    </row>
    <row r="269" spans="1:4" x14ac:dyDescent="0.2">
      <c r="A269" s="2">
        <f>'cpi_2.5'!I269</f>
        <v>62.5</v>
      </c>
      <c r="B269" s="2">
        <f>'cpi_2.5'!B269</f>
        <v>97500</v>
      </c>
      <c r="C269" s="46">
        <f>'cpi_2.5'!S269</f>
        <v>-0.23067915690866511</v>
      </c>
      <c r="D269" s="18">
        <f>'cpi_2.5'!AA269</f>
        <v>-0.24853467285422978</v>
      </c>
    </row>
    <row r="270" spans="1:4" x14ac:dyDescent="0.2">
      <c r="A270" s="2">
        <f>'cpi_2.5'!I270</f>
        <v>62.5</v>
      </c>
      <c r="B270" s="2">
        <f>'cpi_2.5'!B270</f>
        <v>102500</v>
      </c>
      <c r="C270" s="46">
        <f>'cpi_2.5'!S270</f>
        <v>-0.22591743119266056</v>
      </c>
      <c r="D270" s="18">
        <f>'cpi_2.5'!AA270</f>
        <v>-0.2443335335539597</v>
      </c>
    </row>
    <row r="271" spans="1:4" x14ac:dyDescent="0.2">
      <c r="A271" s="2">
        <f>'cpi_2.5'!I271</f>
        <v>62.5</v>
      </c>
      <c r="B271" s="2">
        <f>'cpi_2.5'!B271</f>
        <v>107500</v>
      </c>
      <c r="C271" s="46">
        <f>'cpi_2.5'!S271</f>
        <v>-0.22134831460674156</v>
      </c>
      <c r="D271" s="18">
        <f>'cpi_2.5'!AA271</f>
        <v>-0.24030232797819467</v>
      </c>
    </row>
    <row r="272" spans="1:4" x14ac:dyDescent="0.2">
      <c r="A272" s="2">
        <f>'cpi_2.5'!I272</f>
        <v>62.5</v>
      </c>
      <c r="B272" s="2">
        <f>'cpi_2.5'!B272</f>
        <v>112500</v>
      </c>
      <c r="C272" s="46">
        <f>'cpi_2.5'!S272</f>
        <v>-0.21696035242290748</v>
      </c>
      <c r="D272" s="18">
        <f>'cpi_2.5'!AA272</f>
        <v>-0.23643094993627073</v>
      </c>
    </row>
    <row r="273" spans="1:4" x14ac:dyDescent="0.2">
      <c r="A273" s="2">
        <f>'cpi_2.5'!I273</f>
        <v>62.5</v>
      </c>
      <c r="B273" s="2">
        <f>'cpi_2.5'!B273</f>
        <v>117500</v>
      </c>
      <c r="C273" s="46">
        <f>'cpi_2.5'!S273</f>
        <v>-0.21058315334773217</v>
      </c>
      <c r="D273" s="18">
        <f>'cpi_2.5'!AA273</f>
        <v>-0.23064747171761565</v>
      </c>
    </row>
    <row r="274" spans="1:4" x14ac:dyDescent="0.2">
      <c r="A274" s="2">
        <f>'cpi_2.5'!I274</f>
        <v>62.5</v>
      </c>
      <c r="B274" s="2">
        <f>'cpi_2.5'!B274</f>
        <v>122500</v>
      </c>
      <c r="C274" s="46">
        <f>'cpi_2.5'!S274</f>
        <v>-0.20824524312896406</v>
      </c>
      <c r="D274" s="18">
        <f>'cpi_2.5'!AA274</f>
        <v>-0.22874184931506639</v>
      </c>
    </row>
    <row r="275" spans="1:4" x14ac:dyDescent="0.2">
      <c r="A275" s="2">
        <f>'cpi_2.5'!I275</f>
        <v>62.5</v>
      </c>
      <c r="B275" s="2">
        <f>'cpi_2.5'!B275</f>
        <v>127500</v>
      </c>
      <c r="C275" s="46">
        <f>'cpi_2.5'!S275</f>
        <v>-0.20435684647302904</v>
      </c>
      <c r="D275" s="18">
        <f>'cpi_2.5'!AA275</f>
        <v>-0.22531122416347843</v>
      </c>
    </row>
    <row r="276" spans="1:4" x14ac:dyDescent="0.2">
      <c r="A276" s="2">
        <f>'cpi_2.5'!I276</f>
        <v>62.5</v>
      </c>
      <c r="B276" s="2">
        <f>'cpi_2.5'!B276</f>
        <v>132500</v>
      </c>
      <c r="C276" s="46">
        <f>'cpi_2.5'!S276</f>
        <v>-0.20061099796334012</v>
      </c>
      <c r="D276" s="18">
        <f>'cpi_2.5'!AA276</f>
        <v>-0.22200636531072682</v>
      </c>
    </row>
    <row r="277" spans="1:4" x14ac:dyDescent="0.2">
      <c r="A277" s="2">
        <f>'cpi_2.5'!I277</f>
        <v>62.5</v>
      </c>
      <c r="B277" s="2">
        <f>'cpi_2.5'!B277</f>
        <v>137500</v>
      </c>
      <c r="C277" s="46">
        <f>'cpi_2.5'!S277</f>
        <v>-0.19700000000000001</v>
      </c>
      <c r="D277" s="18">
        <f>'cpi_2.5'!AA277</f>
        <v>-0.21882048137667429</v>
      </c>
    </row>
    <row r="278" spans="1:4" x14ac:dyDescent="0.2">
      <c r="A278" s="2">
        <f>'cpi_2.5'!I278</f>
        <v>62.5</v>
      </c>
      <c r="B278" s="2">
        <f>'cpi_2.5'!B278</f>
        <v>142500</v>
      </c>
      <c r="C278" s="46">
        <f>'cpi_2.5'!S278</f>
        <v>-0.19155206286836934</v>
      </c>
      <c r="D278" s="18">
        <f>'cpi_2.5'!AA278</f>
        <v>-0.21387105859042493</v>
      </c>
    </row>
    <row r="279" spans="1:4" x14ac:dyDescent="0.2">
      <c r="A279" s="2">
        <f>'cpi_2.5'!I279</f>
        <v>62.5</v>
      </c>
      <c r="B279" s="2">
        <f>'cpi_2.5'!B279</f>
        <v>147500</v>
      </c>
      <c r="C279" s="46">
        <f>'cpi_2.5'!S279</f>
        <v>-0.18978805394990367</v>
      </c>
      <c r="D279" s="18">
        <f>'cpi_2.5'!AA279</f>
        <v>-0.21245758023756564</v>
      </c>
    </row>
    <row r="280" spans="1:4" x14ac:dyDescent="0.2">
      <c r="A280" s="2">
        <f>'cpi_2.5'!I280</f>
        <v>62.5</v>
      </c>
      <c r="B280" s="2">
        <f>'cpi_2.5'!B280</f>
        <v>200000</v>
      </c>
      <c r="C280" s="46">
        <f>'cpi_2.5'!S280</f>
        <v>-0.15853658536585366</v>
      </c>
      <c r="D280" s="18">
        <f>'cpi_2.5'!AA280</f>
        <v>-0.18476703584541701</v>
      </c>
    </row>
    <row r="281" spans="1:4" x14ac:dyDescent="0.2">
      <c r="A281" s="2">
        <f>'cpi_2.5'!I281</f>
        <v>65.5</v>
      </c>
      <c r="B281" s="2">
        <f>'cpi_2.5'!B281</f>
        <v>2500</v>
      </c>
      <c r="C281" s="46">
        <f>'cpi_2.5'!S281</f>
        <v>-0.125</v>
      </c>
      <c r="D281" s="18">
        <f>'cpi_2.5'!AA281</f>
        <v>-4.5012813418917122E-2</v>
      </c>
    </row>
    <row r="282" spans="1:4" x14ac:dyDescent="0.2">
      <c r="A282" s="2">
        <f>'cpi_2.5'!I282</f>
        <v>65.5</v>
      </c>
      <c r="B282" s="2">
        <f>'cpi_2.5'!B282</f>
        <v>7500</v>
      </c>
      <c r="C282" s="46">
        <f>'cpi_2.5'!S282</f>
        <v>-0.10714285714285714</v>
      </c>
      <c r="D282" s="18">
        <f>'cpi_2.5'!AA282</f>
        <v>-0.11322618388899448</v>
      </c>
    </row>
    <row r="283" spans="1:4" x14ac:dyDescent="0.2">
      <c r="A283" s="2">
        <f>'cpi_2.5'!I283</f>
        <v>65.5</v>
      </c>
      <c r="B283" s="2">
        <f>'cpi_2.5'!B283</f>
        <v>12500</v>
      </c>
      <c r="C283" s="46">
        <f>'cpi_2.5'!S283</f>
        <v>-6.25E-2</v>
      </c>
      <c r="D283" s="18">
        <f>'cpi_2.5'!AA283</f>
        <v>-8.4803946193128851E-2</v>
      </c>
    </row>
    <row r="284" spans="1:4" x14ac:dyDescent="0.2">
      <c r="A284" s="2">
        <f>'cpi_2.5'!I284</f>
        <v>65.5</v>
      </c>
      <c r="B284" s="2">
        <f>'cpi_2.5'!B284</f>
        <v>17500</v>
      </c>
      <c r="C284" s="46">
        <f>'cpi_2.5'!S284</f>
        <v>-4.4117647058823532E-2</v>
      </c>
      <c r="D284" s="18">
        <f>'cpi_2.5'!AA284</f>
        <v>-7.3100671847772469E-2</v>
      </c>
    </row>
    <row r="285" spans="1:4" x14ac:dyDescent="0.2">
      <c r="A285" s="2">
        <f>'cpi_2.5'!I285</f>
        <v>65.5</v>
      </c>
      <c r="B285" s="2">
        <f>'cpi_2.5'!B285</f>
        <v>22500</v>
      </c>
      <c r="C285" s="46">
        <f>'cpi_2.5'!S285</f>
        <v>-6.8181818181818177E-2</v>
      </c>
      <c r="D285" s="18">
        <f>'cpi_2.5'!AA285</f>
        <v>-8.8421321899875338E-2</v>
      </c>
    </row>
    <row r="286" spans="1:4" x14ac:dyDescent="0.2">
      <c r="A286" s="2">
        <f>'cpi_2.5'!I286</f>
        <v>65.5</v>
      </c>
      <c r="B286" s="2">
        <f>'cpi_2.5'!B286</f>
        <v>27500</v>
      </c>
      <c r="C286" s="46">
        <f>'cpi_2.5'!S286</f>
        <v>-5.5555555555555552E-2</v>
      </c>
      <c r="D286" s="18">
        <f>'cpi_2.5'!AA286</f>
        <v>-8.0382709218216511E-2</v>
      </c>
    </row>
    <row r="287" spans="1:4" x14ac:dyDescent="0.2">
      <c r="A287" s="2">
        <f>'cpi_2.5'!I287</f>
        <v>65.5</v>
      </c>
      <c r="B287" s="2">
        <f>'cpi_2.5'!B287</f>
        <v>32500</v>
      </c>
      <c r="C287" s="46">
        <f>'cpi_2.5'!S287</f>
        <v>-6.25E-2</v>
      </c>
      <c r="D287" s="18">
        <f>'cpi_2.5'!AA287</f>
        <v>-8.9777837789905279E-2</v>
      </c>
    </row>
    <row r="288" spans="1:4" x14ac:dyDescent="0.2">
      <c r="A288" s="2">
        <f>'cpi_2.5'!I288</f>
        <v>65.5</v>
      </c>
      <c r="B288" s="2">
        <f>'cpi_2.5'!B288</f>
        <v>37500</v>
      </c>
      <c r="C288" s="46">
        <f>'cpi_2.5'!S288</f>
        <v>-6.0810810810810814E-2</v>
      </c>
      <c r="D288" s="18">
        <f>'cpi_2.5'!AA288</f>
        <v>-8.3728510172204187E-2</v>
      </c>
    </row>
    <row r="289" spans="1:4" x14ac:dyDescent="0.2">
      <c r="A289" s="2">
        <f>'cpi_2.5'!I289</f>
        <v>65.5</v>
      </c>
      <c r="B289" s="2">
        <f>'cpi_2.5'!B289</f>
        <v>42500</v>
      </c>
      <c r="C289" s="46">
        <f>'cpi_2.5'!S289</f>
        <v>-8.9285714285714288E-2</v>
      </c>
      <c r="D289" s="18">
        <f>'cpi_2.5'!AA289</f>
        <v>-0.11322618388899443</v>
      </c>
    </row>
    <row r="290" spans="1:4" x14ac:dyDescent="0.2">
      <c r="A290" s="2">
        <f>'cpi_2.5'!I290</f>
        <v>65.5</v>
      </c>
      <c r="B290" s="2">
        <f>'cpi_2.5'!B290</f>
        <v>47500</v>
      </c>
      <c r="C290" s="46">
        <f>'cpi_2.5'!S290</f>
        <v>-0.10106382978723404</v>
      </c>
      <c r="D290" s="18">
        <f>'cpi_2.5'!AA290</f>
        <v>-0.12628831865986034</v>
      </c>
    </row>
    <row r="291" spans="1:4" x14ac:dyDescent="0.2">
      <c r="A291" s="2">
        <f>'cpi_2.5'!I291</f>
        <v>65.5</v>
      </c>
      <c r="B291" s="2">
        <f>'cpi_2.5'!B291</f>
        <v>52500</v>
      </c>
      <c r="C291" s="46">
        <f>'cpi_2.5'!S291</f>
        <v>-0.11057692307692307</v>
      </c>
      <c r="D291" s="18">
        <f>'cpi_2.5'!AA291</f>
        <v>-0.13683850443632903</v>
      </c>
    </row>
    <row r="292" spans="1:4" x14ac:dyDescent="0.2">
      <c r="A292" s="2">
        <f>'cpi_2.5'!I292</f>
        <v>65.5</v>
      </c>
      <c r="B292" s="2">
        <f>'cpi_2.5'!B292</f>
        <v>57500</v>
      </c>
      <c r="C292" s="46">
        <f>'cpi_2.5'!S292</f>
        <v>-0.12719298245614036</v>
      </c>
      <c r="D292" s="18">
        <f>'cpi_2.5'!AA292</f>
        <v>-0.15391486101149671</v>
      </c>
    </row>
    <row r="293" spans="1:4" x14ac:dyDescent="0.2">
      <c r="A293" s="2">
        <f>'cpi_2.5'!I293</f>
        <v>65.5</v>
      </c>
      <c r="B293" s="2">
        <f>'cpi_2.5'!B293</f>
        <v>62500</v>
      </c>
      <c r="C293" s="46">
        <f>'cpi_2.5'!S293</f>
        <v>-0.12184873949579832</v>
      </c>
      <c r="D293" s="18">
        <f>'cpi_2.5'!AA293</f>
        <v>-0.14933914472609425</v>
      </c>
    </row>
    <row r="294" spans="1:4" x14ac:dyDescent="0.2">
      <c r="A294" s="2">
        <f>'cpi_2.5'!I294</f>
        <v>65.5</v>
      </c>
      <c r="B294" s="2">
        <f>'cpi_2.5'!B294</f>
        <v>67500</v>
      </c>
      <c r="C294" s="46">
        <f>'cpi_2.5'!S294</f>
        <v>-0.11885245901639344</v>
      </c>
      <c r="D294" s="18">
        <f>'cpi_2.5'!AA294</f>
        <v>-0.1467737431365734</v>
      </c>
    </row>
    <row r="295" spans="1:4" x14ac:dyDescent="0.2">
      <c r="A295" s="2">
        <f>'cpi_2.5'!I295</f>
        <v>65.5</v>
      </c>
      <c r="B295" s="2">
        <f>'cpi_2.5'!B295</f>
        <v>72500</v>
      </c>
      <c r="C295" s="46">
        <f>'cpi_2.5'!S295</f>
        <v>-0.11600000000000001</v>
      </c>
      <c r="D295" s="18">
        <f>'cpi_2.5'!AA295</f>
        <v>-0.14433148082334971</v>
      </c>
    </row>
    <row r="296" spans="1:4" x14ac:dyDescent="0.2">
      <c r="A296" s="2">
        <f>'cpi_2.5'!I296</f>
        <v>65.5</v>
      </c>
      <c r="B296" s="2">
        <f>'cpi_2.5'!B296</f>
        <v>77500</v>
      </c>
      <c r="C296" s="46">
        <f>'cpi_2.5'!S296</f>
        <v>-0.11328125</v>
      </c>
      <c r="D296" s="18">
        <f>'cpi_2.5'!AA296</f>
        <v>-0.14200369955605838</v>
      </c>
    </row>
    <row r="297" spans="1:4" x14ac:dyDescent="0.2">
      <c r="A297" s="2">
        <f>'cpi_2.5'!I297</f>
        <v>65.5</v>
      </c>
      <c r="B297" s="2">
        <f>'cpi_2.5'!B297</f>
        <v>82500</v>
      </c>
      <c r="C297" s="46">
        <f>'cpi_2.5'!S297</f>
        <v>-0.11068702290076336</v>
      </c>
      <c r="D297" s="18">
        <f>'cpi_2.5'!AA297</f>
        <v>-0.13978253422467349</v>
      </c>
    </row>
    <row r="298" spans="1:4" x14ac:dyDescent="0.2">
      <c r="A298" s="2">
        <f>'cpi_2.5'!I298</f>
        <v>65.5</v>
      </c>
      <c r="B298" s="2">
        <f>'cpi_2.5'!B298</f>
        <v>87500</v>
      </c>
      <c r="C298" s="46">
        <f>'cpi_2.5'!S298</f>
        <v>-0.10820895522388059</v>
      </c>
      <c r="D298" s="18">
        <f>'cpi_2.5'!AA298</f>
        <v>-0.1376608240573805</v>
      </c>
    </row>
    <row r="299" spans="1:4" x14ac:dyDescent="0.2">
      <c r="A299" s="2">
        <f>'cpi_2.5'!I299</f>
        <v>65.5</v>
      </c>
      <c r="B299" s="2">
        <f>'cpi_2.5'!B299</f>
        <v>92500</v>
      </c>
      <c r="C299" s="46">
        <f>'cpi_2.5'!S299</f>
        <v>-0.10583941605839416</v>
      </c>
      <c r="D299" s="18">
        <f>'cpi_2.5'!AA299</f>
        <v>-0.13563203550325348</v>
      </c>
    </row>
    <row r="300" spans="1:4" x14ac:dyDescent="0.2">
      <c r="A300" s="2">
        <f>'cpi_2.5'!I300</f>
        <v>65.5</v>
      </c>
      <c r="B300" s="2">
        <f>'cpi_2.5'!B300</f>
        <v>97500</v>
      </c>
      <c r="C300" s="46">
        <f>'cpi_2.5'!S300</f>
        <v>-0.10357142857142858</v>
      </c>
      <c r="D300" s="18">
        <f>'cpi_2.5'!AA300</f>
        <v>-0.13369019503001761</v>
      </c>
    </row>
    <row r="301" spans="1:4" x14ac:dyDescent="0.2">
      <c r="A301" s="2">
        <f>'cpi_2.5'!I301</f>
        <v>65.5</v>
      </c>
      <c r="B301" s="2">
        <f>'cpi_2.5'!B301</f>
        <v>102500</v>
      </c>
      <c r="C301" s="46">
        <f>'cpi_2.5'!S301</f>
        <v>-0.10139860139860139</v>
      </c>
      <c r="D301" s="18">
        <f>'cpi_2.5'!AA301</f>
        <v>-0.13182983038083373</v>
      </c>
    </row>
    <row r="302" spans="1:4" x14ac:dyDescent="0.2">
      <c r="A302" s="2">
        <f>'cpi_2.5'!I302</f>
        <v>65.5</v>
      </c>
      <c r="B302" s="2">
        <f>'cpi_2.5'!B302</f>
        <v>107500</v>
      </c>
      <c r="C302" s="46">
        <f>'cpi_2.5'!S302</f>
        <v>-9.9315068493150679E-2</v>
      </c>
      <c r="D302" s="18">
        <f>'cpi_2.5'!AA302</f>
        <v>-0.13004591907339713</v>
      </c>
    </row>
    <row r="303" spans="1:4" x14ac:dyDescent="0.2">
      <c r="A303" s="2">
        <f>'cpi_2.5'!I303</f>
        <v>65.5</v>
      </c>
      <c r="B303" s="2">
        <f>'cpi_2.5'!B303</f>
        <v>112500</v>
      </c>
      <c r="C303" s="46">
        <f>'cpi_2.5'!S303</f>
        <v>-9.7315436241610737E-2</v>
      </c>
      <c r="D303" s="18">
        <f>'cpi_2.5'!AA303</f>
        <v>-0.12833384312062229</v>
      </c>
    </row>
    <row r="304" spans="1:4" x14ac:dyDescent="0.2">
      <c r="A304" s="2">
        <f>'cpi_2.5'!I304</f>
        <v>65.5</v>
      </c>
      <c r="B304" s="2">
        <f>'cpi_2.5'!B304</f>
        <v>117500</v>
      </c>
      <c r="C304" s="46">
        <f>'cpi_2.5'!S304</f>
        <v>-9.5394736842105268E-2</v>
      </c>
      <c r="D304" s="18">
        <f>'cpi_2.5'!AA304</f>
        <v>-0.12668934911335195</v>
      </c>
    </row>
    <row r="305" spans="1:4" x14ac:dyDescent="0.2">
      <c r="A305" s="2">
        <f>'cpi_2.5'!I305</f>
        <v>65.5</v>
      </c>
      <c r="B305" s="2">
        <f>'cpi_2.5'!B305</f>
        <v>122500</v>
      </c>
      <c r="C305" s="46">
        <f>'cpi_2.5'!S305</f>
        <v>-9.3548387096774197E-2</v>
      </c>
      <c r="D305" s="18">
        <f>'cpi_2.5'!AA305</f>
        <v>-0.12510851293862077</v>
      </c>
    </row>
    <row r="306" spans="1:4" x14ac:dyDescent="0.2">
      <c r="A306" s="2">
        <f>'cpi_2.5'!I306</f>
        <v>65.5</v>
      </c>
      <c r="B306" s="2">
        <f>'cpi_2.5'!B306</f>
        <v>127500</v>
      </c>
      <c r="C306" s="46">
        <f>'cpi_2.5'!S306</f>
        <v>-9.1772151898734181E-2</v>
      </c>
      <c r="D306" s="18">
        <f>'cpi_2.5'!AA306</f>
        <v>-0.12358770851736062</v>
      </c>
    </row>
    <row r="307" spans="1:4" x14ac:dyDescent="0.2">
      <c r="A307" s="2">
        <f>'cpi_2.5'!I307</f>
        <v>65.5</v>
      </c>
      <c r="B307" s="2">
        <f>'cpi_2.5'!B307</f>
        <v>132500</v>
      </c>
      <c r="C307" s="46">
        <f>'cpi_2.5'!S307</f>
        <v>-9.0062111801242239E-2</v>
      </c>
      <c r="D307" s="18">
        <f>'cpi_2.5'!AA307</f>
        <v>-0.12212358003726544</v>
      </c>
    </row>
    <row r="308" spans="1:4" x14ac:dyDescent="0.2">
      <c r="A308" s="2">
        <f>'cpi_2.5'!I308</f>
        <v>65.5</v>
      </c>
      <c r="B308" s="2">
        <f>'cpi_2.5'!B308</f>
        <v>137500</v>
      </c>
      <c r="C308" s="46">
        <f>'cpi_2.5'!S308</f>
        <v>-8.8414634146341459E-2</v>
      </c>
      <c r="D308" s="18">
        <f>'cpi_2.5'!AA308</f>
        <v>-0.12071301723327119</v>
      </c>
    </row>
    <row r="309" spans="1:4" x14ac:dyDescent="0.2">
      <c r="A309" s="2">
        <f>'cpi_2.5'!I309</f>
        <v>65.5</v>
      </c>
      <c r="B309" s="2">
        <f>'cpi_2.5'!B309</f>
        <v>142500</v>
      </c>
      <c r="C309" s="46">
        <f>'cpi_2.5'!S309</f>
        <v>-8.6826347305389226E-2</v>
      </c>
      <c r="D309" s="18">
        <f>'cpi_2.5'!AA309</f>
        <v>-0.11935313333241457</v>
      </c>
    </row>
    <row r="310" spans="1:4" x14ac:dyDescent="0.2">
      <c r="A310" s="2">
        <f>'cpi_2.5'!I310</f>
        <v>65.5</v>
      </c>
      <c r="B310" s="2">
        <f>'cpi_2.5'!B310</f>
        <v>147500</v>
      </c>
      <c r="C310" s="46">
        <f>'cpi_2.5'!S310</f>
        <v>-8.5294117647058826E-2</v>
      </c>
      <c r="D310" s="18">
        <f>'cpi_2.5'!AA310</f>
        <v>-0.11804124533394111</v>
      </c>
    </row>
    <row r="311" spans="1:4" x14ac:dyDescent="0.2">
      <c r="A311" s="2">
        <f>'cpi_2.5'!I311</f>
        <v>65.5</v>
      </c>
      <c r="B311" s="2">
        <f>'cpi_2.5'!B311</f>
        <v>200000</v>
      </c>
      <c r="C311" s="46">
        <f>'cpi_2.5'!S311</f>
        <v>-7.1782178217821777E-2</v>
      </c>
      <c r="D311" s="18">
        <f>'cpi_2.5'!AA311</f>
        <v>-0.10647238483255123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2F2-90AF-264E-9BCC-5928ADFCA19A}">
  <dimension ref="A3:AG15"/>
  <sheetViews>
    <sheetView workbookViewId="0">
      <selection activeCell="K25" sqref="K2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  <col min="34" max="34" width="45.33203125" bestFit="1" customWidth="1"/>
    <col min="35" max="35" width="46.33203125" bestFit="1" customWidth="1"/>
    <col min="36" max="36" width="45.33203125" bestFit="1" customWidth="1"/>
    <col min="37" max="37" width="46.33203125" bestFit="1" customWidth="1"/>
    <col min="38" max="38" width="45.33203125" bestFit="1" customWidth="1"/>
    <col min="39" max="39" width="46.33203125" bestFit="1" customWidth="1"/>
    <col min="40" max="40" width="45.33203125" bestFit="1" customWidth="1"/>
    <col min="41" max="41" width="46.33203125" bestFit="1" customWidth="1"/>
    <col min="42" max="42" width="45.33203125" bestFit="1" customWidth="1"/>
    <col min="43" max="43" width="46.33203125" bestFit="1" customWidth="1"/>
    <col min="44" max="44" width="45.33203125" bestFit="1" customWidth="1"/>
    <col min="45" max="45" width="46.33203125" bestFit="1" customWidth="1"/>
    <col min="46" max="46" width="45.33203125" bestFit="1" customWidth="1"/>
    <col min="47" max="47" width="46.33203125" bestFit="1" customWidth="1"/>
    <col min="48" max="48" width="45.33203125" bestFit="1" customWidth="1"/>
    <col min="49" max="49" width="46.33203125" bestFit="1" customWidth="1"/>
    <col min="50" max="50" width="45.33203125" bestFit="1" customWidth="1"/>
    <col min="51" max="51" width="46.33203125" bestFit="1" customWidth="1"/>
    <col min="52" max="52" width="45.33203125" bestFit="1" customWidth="1"/>
    <col min="53" max="53" width="46.33203125" bestFit="1" customWidth="1"/>
    <col min="54" max="54" width="45.33203125" bestFit="1" customWidth="1"/>
    <col min="55" max="55" width="46.33203125" bestFit="1" customWidth="1"/>
    <col min="56" max="56" width="45.33203125" bestFit="1" customWidth="1"/>
    <col min="57" max="57" width="46.33203125" bestFit="1" customWidth="1"/>
    <col min="58" max="58" width="45.33203125" bestFit="1" customWidth="1"/>
    <col min="59" max="59" width="46.33203125" bestFit="1" customWidth="1"/>
    <col min="60" max="60" width="45.33203125" bestFit="1" customWidth="1"/>
    <col min="61" max="61" width="46.33203125" bestFit="1" customWidth="1"/>
    <col min="62" max="62" width="45.33203125" bestFit="1" customWidth="1"/>
    <col min="63" max="63" width="46.33203125" bestFit="1" customWidth="1"/>
    <col min="64" max="64" width="50.1640625" bestFit="1" customWidth="1"/>
    <col min="65" max="65" width="51.16406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 s="28">
        <v>2500</v>
      </c>
      <c r="C4" s="28">
        <v>7500</v>
      </c>
      <c r="D4" s="28">
        <v>12500</v>
      </c>
      <c r="E4" s="28">
        <v>17500</v>
      </c>
      <c r="F4" s="28">
        <v>22500</v>
      </c>
      <c r="G4" s="28">
        <v>27500</v>
      </c>
      <c r="H4" s="28">
        <v>32500</v>
      </c>
      <c r="I4" s="28">
        <v>37500</v>
      </c>
      <c r="J4" s="28">
        <v>42500</v>
      </c>
      <c r="K4" s="28">
        <v>47500</v>
      </c>
      <c r="L4" s="28">
        <v>52500</v>
      </c>
      <c r="M4" s="28">
        <v>57500</v>
      </c>
      <c r="N4" s="28">
        <v>62500</v>
      </c>
      <c r="O4" s="28">
        <v>67500</v>
      </c>
      <c r="P4" s="28">
        <v>72500</v>
      </c>
      <c r="Q4" s="28">
        <v>77500</v>
      </c>
      <c r="R4" s="28">
        <v>82500</v>
      </c>
      <c r="S4" s="28">
        <v>87500</v>
      </c>
      <c r="T4" s="28">
        <v>92500</v>
      </c>
      <c r="U4" s="28">
        <v>97500</v>
      </c>
      <c r="V4" s="28">
        <v>102500</v>
      </c>
      <c r="W4" s="28">
        <v>107500</v>
      </c>
      <c r="X4" s="28">
        <v>112500</v>
      </c>
      <c r="Y4" s="28">
        <v>117500</v>
      </c>
      <c r="Z4" s="28">
        <v>122500</v>
      </c>
      <c r="AA4" s="28">
        <v>127500</v>
      </c>
      <c r="AB4" s="28">
        <v>132500</v>
      </c>
      <c r="AC4" s="28">
        <v>137500</v>
      </c>
      <c r="AD4" s="28">
        <v>142500</v>
      </c>
      <c r="AE4" s="28">
        <v>147500</v>
      </c>
      <c r="AF4" s="28">
        <v>200000</v>
      </c>
      <c r="AG4" s="28" t="s">
        <v>26</v>
      </c>
    </row>
    <row r="5" spans="1:33" x14ac:dyDescent="0.2">
      <c r="A5" s="24">
        <v>23</v>
      </c>
      <c r="B5" s="103">
        <v>-0.23039215686274508</v>
      </c>
      <c r="C5" s="103">
        <v>-0.22712418300653595</v>
      </c>
      <c r="D5" s="103">
        <v>-0.22700587084148727</v>
      </c>
      <c r="E5" s="103">
        <v>-0.22781271837875611</v>
      </c>
      <c r="F5" s="103">
        <v>-0.25923913043478258</v>
      </c>
      <c r="G5" s="103">
        <v>-0.30257892396620722</v>
      </c>
      <c r="H5" s="103">
        <v>-0.34224397590361444</v>
      </c>
      <c r="I5" s="103">
        <v>-0.36306156405990014</v>
      </c>
      <c r="J5" s="103">
        <v>-0.36842105263157893</v>
      </c>
      <c r="K5" s="103">
        <v>-0.36456558773424191</v>
      </c>
      <c r="L5" s="103">
        <v>-0.35526315789473684</v>
      </c>
      <c r="M5" s="103">
        <v>-0.34298897718533711</v>
      </c>
      <c r="N5" s="103">
        <v>-0.3295594388382968</v>
      </c>
      <c r="O5" s="103">
        <v>-0.31707317073170732</v>
      </c>
      <c r="P5" s="103">
        <v>-0.30549851699749031</v>
      </c>
      <c r="Q5" s="103">
        <v>-0.29473915914593879</v>
      </c>
      <c r="R5" s="103">
        <v>-0.28471188603019348</v>
      </c>
      <c r="S5" s="103">
        <v>-0.27534443758996502</v>
      </c>
      <c r="T5" s="103">
        <v>-0.26657376070077643</v>
      </c>
      <c r="U5" s="103">
        <v>-0.25834458807640365</v>
      </c>
      <c r="V5" s="103">
        <v>-0.25060827250608275</v>
      </c>
      <c r="W5" s="103">
        <v>-0.2433218244593858</v>
      </c>
      <c r="X5" s="103">
        <v>-0.23644711283771852</v>
      </c>
      <c r="Y5" s="103">
        <v>-0.22995019749270135</v>
      </c>
      <c r="Z5" s="103">
        <v>-0.223800768845061</v>
      </c>
      <c r="AA5" s="103">
        <v>-0.21797167507732379</v>
      </c>
      <c r="AB5" s="103">
        <v>-0.21243852133904489</v>
      </c>
      <c r="AC5" s="103">
        <v>-0.20717932848522358</v>
      </c>
      <c r="AD5" s="103">
        <v>-0.20217424128038652</v>
      </c>
      <c r="AE5" s="103">
        <v>-0.19740527790063395</v>
      </c>
      <c r="AF5" s="103">
        <v>-0.15821812596006143</v>
      </c>
      <c r="AG5" s="103">
        <v>-8.3220576031943203</v>
      </c>
    </row>
    <row r="6" spans="1:33" x14ac:dyDescent="0.2">
      <c r="A6" s="24">
        <v>28</v>
      </c>
      <c r="B6" s="103">
        <v>-0.22126436781609196</v>
      </c>
      <c r="C6" s="103">
        <v>-0.21934865900383141</v>
      </c>
      <c r="D6" s="103">
        <v>-0.21871412169919632</v>
      </c>
      <c r="E6" s="103">
        <v>-0.21908271908271909</v>
      </c>
      <c r="F6" s="103">
        <v>-0.23645634161886553</v>
      </c>
      <c r="G6" s="103">
        <v>-0.27711157455683005</v>
      </c>
      <c r="H6" s="103">
        <v>-0.31892368769298635</v>
      </c>
      <c r="I6" s="103">
        <v>-0.3505392912172573</v>
      </c>
      <c r="J6" s="103">
        <v>-0.36341378104232247</v>
      </c>
      <c r="K6" s="103">
        <v>-0.3638138626749105</v>
      </c>
      <c r="L6" s="103">
        <v>-0.35742848354352508</v>
      </c>
      <c r="M6" s="103">
        <v>-0.34656084656084657</v>
      </c>
      <c r="N6" s="103">
        <v>-0.33371040723981898</v>
      </c>
      <c r="O6" s="103">
        <v>-0.321701199563795</v>
      </c>
      <c r="P6" s="103">
        <v>-0.31052631578947371</v>
      </c>
      <c r="Q6" s="103">
        <v>-0.30017807173747141</v>
      </c>
      <c r="R6" s="103">
        <v>-0.29042579374846172</v>
      </c>
      <c r="S6" s="103">
        <v>-0.28128724672228844</v>
      </c>
      <c r="T6" s="103">
        <v>-0.27270626299976891</v>
      </c>
      <c r="U6" s="103">
        <v>-0.26469268730372364</v>
      </c>
      <c r="V6" s="103">
        <v>-0.2570806100217865</v>
      </c>
      <c r="W6" s="103">
        <v>-0.24989411266412537</v>
      </c>
      <c r="X6" s="103">
        <v>-0.24314856789614672</v>
      </c>
      <c r="Y6" s="103">
        <v>-0.23671013039117353</v>
      </c>
      <c r="Z6" s="103">
        <v>-0.23060386945475864</v>
      </c>
      <c r="AA6" s="103">
        <v>-0.22480472470946847</v>
      </c>
      <c r="AB6" s="103">
        <v>-0.21933085501858737</v>
      </c>
      <c r="AC6" s="103">
        <v>-0.21407837445573294</v>
      </c>
      <c r="AD6" s="103">
        <v>-0.20907158043940469</v>
      </c>
      <c r="AE6" s="103">
        <v>-0.20446675900277009</v>
      </c>
      <c r="AF6" s="103">
        <v>-0.16482748987288728</v>
      </c>
      <c r="AG6" s="103">
        <v>-8.3219027955410283</v>
      </c>
    </row>
    <row r="7" spans="1:33" x14ac:dyDescent="0.2">
      <c r="A7" s="24">
        <v>33</v>
      </c>
      <c r="B7" s="103">
        <v>-0.21575342465753425</v>
      </c>
      <c r="C7" s="103">
        <v>-0.21118721461187215</v>
      </c>
      <c r="D7" s="103">
        <v>-0.20998632010943913</v>
      </c>
      <c r="E7" s="103">
        <v>-0.21024390243902438</v>
      </c>
      <c r="F7" s="103">
        <v>-0.21640091116173121</v>
      </c>
      <c r="G7" s="103">
        <v>-0.25077591558038487</v>
      </c>
      <c r="H7" s="103">
        <v>-0.29348397267472415</v>
      </c>
      <c r="I7" s="103">
        <v>-0.33249772105742936</v>
      </c>
      <c r="J7" s="103">
        <v>-0.35518230233510856</v>
      </c>
      <c r="K7" s="103">
        <v>-0.36139552521805079</v>
      </c>
      <c r="L7" s="103">
        <v>-0.35790980672870437</v>
      </c>
      <c r="M7" s="103">
        <v>-0.34861443722203217</v>
      </c>
      <c r="N7" s="103">
        <v>-0.33619267568459255</v>
      </c>
      <c r="O7" s="103">
        <v>-0.32504780114722753</v>
      </c>
      <c r="P7" s="103">
        <v>-0.31432973805855163</v>
      </c>
      <c r="Q7" s="103">
        <v>-0.30429594272076371</v>
      </c>
      <c r="R7" s="103">
        <v>-0.29467900520532098</v>
      </c>
      <c r="S7" s="103">
        <v>-0.2858345021037868</v>
      </c>
      <c r="T7" s="103">
        <v>-0.27777777777777779</v>
      </c>
      <c r="U7" s="103">
        <v>-0.26991267531092883</v>
      </c>
      <c r="V7" s="103">
        <v>-0.26248069994853318</v>
      </c>
      <c r="W7" s="103">
        <v>-0.25526052104208419</v>
      </c>
      <c r="X7" s="103">
        <v>-0.24884118077579898</v>
      </c>
      <c r="Y7" s="103">
        <v>-0.24251069900142652</v>
      </c>
      <c r="Z7" s="103">
        <v>-0.2364943194991885</v>
      </c>
      <c r="AA7" s="103">
        <v>-0.23059515727540167</v>
      </c>
      <c r="AB7" s="103">
        <v>-0.225143614670791</v>
      </c>
      <c r="AC7" s="103">
        <v>-0.22015972372113102</v>
      </c>
      <c r="AD7" s="103">
        <v>-0.21518987341772153</v>
      </c>
      <c r="AE7" s="103">
        <v>-0.21043944708066845</v>
      </c>
      <c r="AF7" s="103">
        <v>-0.17091152815013405</v>
      </c>
      <c r="AG7" s="103">
        <v>-8.2895283363878622</v>
      </c>
    </row>
    <row r="8" spans="1:33" x14ac:dyDescent="0.2">
      <c r="A8" s="24">
        <v>38</v>
      </c>
      <c r="B8" s="103">
        <v>-0.20833333333333334</v>
      </c>
      <c r="C8" s="103">
        <v>-0.20277777777777778</v>
      </c>
      <c r="D8" s="103">
        <v>-0.20133111480865223</v>
      </c>
      <c r="E8" s="103">
        <v>-0.20166073546856464</v>
      </c>
      <c r="F8" s="103">
        <v>-0.20221606648199447</v>
      </c>
      <c r="G8" s="103">
        <v>-0.22507552870090636</v>
      </c>
      <c r="H8" s="103">
        <v>-0.2654952076677316</v>
      </c>
      <c r="I8" s="103">
        <v>-0.30841638981173863</v>
      </c>
      <c r="J8" s="103">
        <v>-0.3428430890309887</v>
      </c>
      <c r="K8" s="103">
        <v>-0.35578661844484627</v>
      </c>
      <c r="L8" s="103">
        <v>-0.3562925170068027</v>
      </c>
      <c r="M8" s="103">
        <v>-0.34918699186991869</v>
      </c>
      <c r="N8" s="103">
        <v>-0.33751962323390894</v>
      </c>
      <c r="O8" s="103">
        <v>-0.32700341815419676</v>
      </c>
      <c r="P8" s="103">
        <v>-0.31677704194260486</v>
      </c>
      <c r="Q8" s="103">
        <v>-0.30692362598144185</v>
      </c>
      <c r="R8" s="103">
        <v>-0.29788708001385522</v>
      </c>
      <c r="S8" s="103">
        <v>-0.28936742934051146</v>
      </c>
      <c r="T8" s="103">
        <v>-0.28164867517173697</v>
      </c>
      <c r="U8" s="103">
        <v>-0.27402928071292171</v>
      </c>
      <c r="V8" s="103">
        <v>-0.26658400495970241</v>
      </c>
      <c r="W8" s="103">
        <v>-0.25974025974025972</v>
      </c>
      <c r="X8" s="103">
        <v>-0.25323910482921086</v>
      </c>
      <c r="Y8" s="103">
        <v>-0.24705544383797759</v>
      </c>
      <c r="Z8" s="103">
        <v>-0.24144699943914749</v>
      </c>
      <c r="AA8" s="103">
        <v>-0.23561643835616439</v>
      </c>
      <c r="AB8" s="103">
        <v>-0.23025435073627845</v>
      </c>
      <c r="AC8" s="103">
        <v>-0.22513089005235601</v>
      </c>
      <c r="AD8" s="103">
        <v>-0.22023047375160051</v>
      </c>
      <c r="AE8" s="103">
        <v>-0.21578947368421053</v>
      </c>
      <c r="AF8" s="103">
        <v>-0.17622950819672131</v>
      </c>
      <c r="AG8" s="103">
        <v>-8.2218884925380618</v>
      </c>
    </row>
    <row r="9" spans="1:33" x14ac:dyDescent="0.2">
      <c r="A9" s="24">
        <v>43</v>
      </c>
      <c r="B9" s="103">
        <v>-0.18947368421052632</v>
      </c>
      <c r="C9" s="103">
        <v>-0.19163763066202091</v>
      </c>
      <c r="D9" s="103">
        <v>-0.19270833333333334</v>
      </c>
      <c r="E9" s="103">
        <v>-0.1924219910846954</v>
      </c>
      <c r="F9" s="103">
        <v>-0.19190751445086704</v>
      </c>
      <c r="G9" s="103">
        <v>-0.20085066162570889</v>
      </c>
      <c r="H9" s="103">
        <v>-0.2364</v>
      </c>
      <c r="I9" s="103">
        <v>-0.28135828135828134</v>
      </c>
      <c r="J9" s="103">
        <v>-0.32354740061162079</v>
      </c>
      <c r="K9" s="103">
        <v>-0.34630350194552528</v>
      </c>
      <c r="L9" s="103">
        <v>-0.35257410296411856</v>
      </c>
      <c r="M9" s="103">
        <v>-0.34756703078450846</v>
      </c>
      <c r="N9" s="103">
        <v>-0.3366954851104707</v>
      </c>
      <c r="O9" s="103">
        <v>-0.32635009310986962</v>
      </c>
      <c r="P9" s="103">
        <v>-0.31676457297785809</v>
      </c>
      <c r="Q9" s="103">
        <v>-0.30759104870557263</v>
      </c>
      <c r="R9" s="103">
        <v>-0.29906143344709896</v>
      </c>
      <c r="S9" s="103">
        <v>-0.29087136929460583</v>
      </c>
      <c r="T9" s="103">
        <v>-0.28323232323232322</v>
      </c>
      <c r="U9" s="103">
        <v>-0.27587563951200317</v>
      </c>
      <c r="V9" s="103">
        <v>-0.26899462778204142</v>
      </c>
      <c r="W9" s="103">
        <v>-0.26272455089820357</v>
      </c>
      <c r="X9" s="103">
        <v>-0.25611983924004383</v>
      </c>
      <c r="Y9" s="103">
        <v>-0.2504459507670353</v>
      </c>
      <c r="Z9" s="103">
        <v>-0.24442119944211996</v>
      </c>
      <c r="AA9" s="103">
        <v>-0.2392638036809816</v>
      </c>
      <c r="AB9" s="103">
        <v>-0.23374458152717573</v>
      </c>
      <c r="AC9" s="103">
        <v>-0.22903752039151712</v>
      </c>
      <c r="AD9" s="103">
        <v>-0.22396166134185302</v>
      </c>
      <c r="AE9" s="103">
        <v>-0.21964956195244056</v>
      </c>
      <c r="AF9" s="103">
        <v>-0.18074150360453142</v>
      </c>
      <c r="AG9" s="103">
        <v>-8.0922968990489519</v>
      </c>
    </row>
    <row r="10" spans="1:33" x14ac:dyDescent="0.2">
      <c r="A10" s="24">
        <v>48</v>
      </c>
      <c r="B10" s="103">
        <v>-0.19178082191780821</v>
      </c>
      <c r="C10" s="103">
        <v>-0.18409090909090908</v>
      </c>
      <c r="D10" s="103">
        <v>-0.18206521739130435</v>
      </c>
      <c r="E10" s="103">
        <v>-0.18313953488372092</v>
      </c>
      <c r="F10" s="103">
        <v>-0.18325791855203619</v>
      </c>
      <c r="G10" s="103">
        <v>-0.18271604938271604</v>
      </c>
      <c r="H10" s="103">
        <v>-0.20637408568443052</v>
      </c>
      <c r="I10" s="103">
        <v>-0.25067873303167421</v>
      </c>
      <c r="J10" s="103">
        <v>-0.29712460063897761</v>
      </c>
      <c r="K10" s="103">
        <v>-0.33166189111747851</v>
      </c>
      <c r="L10" s="103">
        <v>-0.34485049833887044</v>
      </c>
      <c r="M10" s="103">
        <v>-0.34345351043643263</v>
      </c>
      <c r="N10" s="103">
        <v>-0.33333333333333331</v>
      </c>
      <c r="O10" s="103">
        <v>-0.3236168947055324</v>
      </c>
      <c r="P10" s="103">
        <v>-0.31463273568536726</v>
      </c>
      <c r="Q10" s="103">
        <v>-0.30596175478065241</v>
      </c>
      <c r="R10" s="103">
        <v>-0.29791894852135814</v>
      </c>
      <c r="S10" s="103">
        <v>-0.29013333333333335</v>
      </c>
      <c r="T10" s="103">
        <v>-0.2828913156526261</v>
      </c>
      <c r="U10" s="103">
        <v>-0.27586206896551724</v>
      </c>
      <c r="V10" s="103">
        <v>-0.26930693069306932</v>
      </c>
      <c r="W10" s="103">
        <v>-0.26292895118414694</v>
      </c>
      <c r="X10" s="103">
        <v>-0.25696740670760509</v>
      </c>
      <c r="Y10" s="103">
        <v>-0.25115420129270544</v>
      </c>
      <c r="Z10" s="103">
        <v>-0.24525745257452575</v>
      </c>
      <c r="AA10" s="103">
        <v>-0.24038886433937251</v>
      </c>
      <c r="AB10" s="103">
        <v>-0.23496321938554737</v>
      </c>
      <c r="AC10" s="103">
        <v>-0.23050847457627119</v>
      </c>
      <c r="AD10" s="103">
        <v>-0.22549833887043189</v>
      </c>
      <c r="AE10" s="103">
        <v>-0.22140822140822142</v>
      </c>
      <c r="AF10" s="103">
        <v>-0.18335018537243006</v>
      </c>
      <c r="AG10" s="103">
        <v>-7.927276401848407</v>
      </c>
    </row>
    <row r="11" spans="1:33" x14ac:dyDescent="0.2">
      <c r="A11" s="24">
        <v>53</v>
      </c>
      <c r="B11" s="103">
        <v>-0.17307692307692307</v>
      </c>
      <c r="C11" s="103">
        <v>-0.17197452229299362</v>
      </c>
      <c r="D11" s="103">
        <v>-0.17110266159695817</v>
      </c>
      <c r="E11" s="103">
        <v>-0.17073170731707318</v>
      </c>
      <c r="F11" s="103">
        <v>-0.17088607594936708</v>
      </c>
      <c r="G11" s="103">
        <v>-0.1706896551724138</v>
      </c>
      <c r="H11" s="103">
        <v>-0.17883211678832117</v>
      </c>
      <c r="I11" s="103">
        <v>-0.21744627054361568</v>
      </c>
      <c r="J11" s="103">
        <v>-0.26785714285714285</v>
      </c>
      <c r="K11" s="103">
        <v>-0.30638722554890219</v>
      </c>
      <c r="L11" s="103">
        <v>-0.33242258652094719</v>
      </c>
      <c r="M11" s="103">
        <v>-0.33563416738567731</v>
      </c>
      <c r="N11" s="103">
        <v>-0.32664995822890558</v>
      </c>
      <c r="O11" s="103">
        <v>-0.3178861788617886</v>
      </c>
      <c r="P11" s="103">
        <v>-0.30933544303797467</v>
      </c>
      <c r="Q11" s="103">
        <v>-0.30123266563944529</v>
      </c>
      <c r="R11" s="103">
        <v>-0.2937640871525169</v>
      </c>
      <c r="S11" s="103">
        <v>-0.28644688644688643</v>
      </c>
      <c r="T11" s="103">
        <v>-0.27948534667619729</v>
      </c>
      <c r="U11" s="103">
        <v>-0.27304469273743015</v>
      </c>
      <c r="V11" s="103">
        <v>-0.26671214188267395</v>
      </c>
      <c r="W11" s="103">
        <v>-0.26133333333333331</v>
      </c>
      <c r="X11" s="103">
        <v>-0.25505544683626874</v>
      </c>
      <c r="Y11" s="103">
        <v>-0.24952137843012126</v>
      </c>
      <c r="Z11" s="103">
        <v>-0.2448469706433479</v>
      </c>
      <c r="AA11" s="103">
        <v>-0.23929008567931456</v>
      </c>
      <c r="AB11" s="103">
        <v>-0.23441247002398083</v>
      </c>
      <c r="AC11" s="103">
        <v>-0.23031727379553465</v>
      </c>
      <c r="AD11" s="103">
        <v>-0.22536023054755044</v>
      </c>
      <c r="AE11" s="103">
        <v>-0.22102882984737141</v>
      </c>
      <c r="AF11" s="103">
        <v>-0.18426013195098964</v>
      </c>
      <c r="AG11" s="103">
        <v>-7.6670246068019665</v>
      </c>
    </row>
    <row r="12" spans="1:33" x14ac:dyDescent="0.2">
      <c r="A12" s="24">
        <v>58</v>
      </c>
      <c r="B12" s="103">
        <v>-0.16666666666666666</v>
      </c>
      <c r="C12" s="103">
        <v>-0.16161616161616163</v>
      </c>
      <c r="D12" s="103">
        <v>-0.15963855421686746</v>
      </c>
      <c r="E12" s="103">
        <v>-0.15665236051502146</v>
      </c>
      <c r="F12" s="103">
        <v>-0.15719063545150502</v>
      </c>
      <c r="G12" s="103">
        <v>-0.15437158469945356</v>
      </c>
      <c r="H12" s="103">
        <v>-0.15509259259259259</v>
      </c>
      <c r="I12" s="103">
        <v>-0.18136272545090179</v>
      </c>
      <c r="J12" s="103">
        <v>-0.2327433628318584</v>
      </c>
      <c r="K12" s="103">
        <v>-0.27409162717219587</v>
      </c>
      <c r="L12" s="103">
        <v>-0.30785714285714288</v>
      </c>
      <c r="M12" s="103">
        <v>-0.3210947930574099</v>
      </c>
      <c r="N12" s="103">
        <v>-0.31330749354005166</v>
      </c>
      <c r="O12" s="103">
        <v>-0.30415617128463474</v>
      </c>
      <c r="P12" s="103">
        <v>-0.29754601226993865</v>
      </c>
      <c r="Q12" s="103">
        <v>-0.2900717703349282</v>
      </c>
      <c r="R12" s="103">
        <v>-0.28329439252336447</v>
      </c>
      <c r="S12" s="103">
        <v>-0.27651083238312429</v>
      </c>
      <c r="T12" s="103">
        <v>-0.27004454342984407</v>
      </c>
      <c r="U12" s="103">
        <v>-0.26416122004357301</v>
      </c>
      <c r="V12" s="103">
        <v>-0.2582534611288605</v>
      </c>
      <c r="W12" s="103">
        <v>-0.25286757038581859</v>
      </c>
      <c r="X12" s="103">
        <v>-0.24744897959183673</v>
      </c>
      <c r="Y12" s="103">
        <v>-0.24225774225774227</v>
      </c>
      <c r="Z12" s="103">
        <v>-0.23751224289911851</v>
      </c>
      <c r="AA12" s="103">
        <v>-0.23272552783109404</v>
      </c>
      <c r="AB12" s="103">
        <v>-0.2283427495291902</v>
      </c>
      <c r="AC12" s="103">
        <v>-0.22391505078485688</v>
      </c>
      <c r="AD12" s="103">
        <v>-0.21965579710144928</v>
      </c>
      <c r="AE12" s="103">
        <v>-0.21574733096085411</v>
      </c>
      <c r="AF12" s="103">
        <v>-0.1808351976137211</v>
      </c>
      <c r="AG12" s="103">
        <v>-7.267032293021777</v>
      </c>
    </row>
    <row r="13" spans="1:33" x14ac:dyDescent="0.2">
      <c r="A13" s="24">
        <v>63</v>
      </c>
      <c r="B13" s="103">
        <v>-0.10714285714285714</v>
      </c>
      <c r="C13" s="103">
        <v>-0.125</v>
      </c>
      <c r="D13" s="103">
        <v>-0.12666666666666668</v>
      </c>
      <c r="E13" s="103">
        <v>-0.12735849056603774</v>
      </c>
      <c r="F13" s="103">
        <v>-0.12867647058823528</v>
      </c>
      <c r="G13" s="103">
        <v>-0.12874251497005987</v>
      </c>
      <c r="H13" s="103">
        <v>-0.12944162436548223</v>
      </c>
      <c r="I13" s="103">
        <v>-0.1337719298245614</v>
      </c>
      <c r="J13" s="103">
        <v>-0.18023255813953487</v>
      </c>
      <c r="K13" s="103">
        <v>-0.21972318339100347</v>
      </c>
      <c r="L13" s="103">
        <v>-0.25156250000000002</v>
      </c>
      <c r="M13" s="103">
        <v>-0.27650429799426934</v>
      </c>
      <c r="N13" s="103">
        <v>-0.27209944751381215</v>
      </c>
      <c r="O13" s="103">
        <v>-0.26280323450134768</v>
      </c>
      <c r="P13" s="103">
        <v>-0.25853018372703412</v>
      </c>
      <c r="Q13" s="103">
        <v>-0.25256410256410255</v>
      </c>
      <c r="R13" s="103">
        <v>-0.24686716791979949</v>
      </c>
      <c r="S13" s="103">
        <v>-0.24142156862745098</v>
      </c>
      <c r="T13" s="103">
        <v>-0.23381294964028776</v>
      </c>
      <c r="U13" s="103">
        <v>-0.23067915690866511</v>
      </c>
      <c r="V13" s="103">
        <v>-0.22591743119266056</v>
      </c>
      <c r="W13" s="103">
        <v>-0.22134831460674156</v>
      </c>
      <c r="X13" s="103">
        <v>-0.21696035242290748</v>
      </c>
      <c r="Y13" s="103">
        <v>-0.21058315334773217</v>
      </c>
      <c r="Z13" s="103">
        <v>-0.20824524312896406</v>
      </c>
      <c r="AA13" s="103">
        <v>-0.20435684647302904</v>
      </c>
      <c r="AB13" s="103">
        <v>-0.20061099796334012</v>
      </c>
      <c r="AC13" s="103">
        <v>-0.19700000000000001</v>
      </c>
      <c r="AD13" s="103">
        <v>-0.19155206286836934</v>
      </c>
      <c r="AE13" s="103">
        <v>-0.18978805394990367</v>
      </c>
      <c r="AF13" s="103">
        <v>-0.15853658536585366</v>
      </c>
      <c r="AG13" s="103">
        <v>-6.1584999463707062</v>
      </c>
    </row>
    <row r="14" spans="1:33" x14ac:dyDescent="0.2">
      <c r="A14" s="24">
        <v>66</v>
      </c>
      <c r="B14" s="103">
        <v>-0.125</v>
      </c>
      <c r="C14" s="103">
        <v>-0.10714285714285714</v>
      </c>
      <c r="D14" s="103">
        <v>-6.25E-2</v>
      </c>
      <c r="E14" s="103">
        <v>-4.4117647058823532E-2</v>
      </c>
      <c r="F14" s="103">
        <v>-6.8181818181818177E-2</v>
      </c>
      <c r="G14" s="103">
        <v>-5.5555555555555552E-2</v>
      </c>
      <c r="H14" s="103">
        <v>-6.25E-2</v>
      </c>
      <c r="I14" s="103">
        <v>-6.0810810810810814E-2</v>
      </c>
      <c r="J14" s="103">
        <v>-8.9285714285714288E-2</v>
      </c>
      <c r="K14" s="103">
        <v>-0.10106382978723404</v>
      </c>
      <c r="L14" s="103">
        <v>-0.11057692307692307</v>
      </c>
      <c r="M14" s="103">
        <v>-0.12719298245614036</v>
      </c>
      <c r="N14" s="103">
        <v>-0.12184873949579832</v>
      </c>
      <c r="O14" s="103">
        <v>-0.11885245901639344</v>
      </c>
      <c r="P14" s="103">
        <v>-0.11600000000000001</v>
      </c>
      <c r="Q14" s="103">
        <v>-0.11328125</v>
      </c>
      <c r="R14" s="103">
        <v>-0.11068702290076336</v>
      </c>
      <c r="S14" s="103">
        <v>-0.10820895522388059</v>
      </c>
      <c r="T14" s="103">
        <v>-0.10583941605839416</v>
      </c>
      <c r="U14" s="103">
        <v>-0.10357142857142858</v>
      </c>
      <c r="V14" s="103">
        <v>-0.10139860139860139</v>
      </c>
      <c r="W14" s="103">
        <v>-9.9315068493150679E-2</v>
      </c>
      <c r="X14" s="103">
        <v>-9.7315436241610737E-2</v>
      </c>
      <c r="Y14" s="103">
        <v>-9.5394736842105268E-2</v>
      </c>
      <c r="Z14" s="103">
        <v>-9.3548387096774197E-2</v>
      </c>
      <c r="AA14" s="103">
        <v>-9.1772151898734181E-2</v>
      </c>
      <c r="AB14" s="103">
        <v>-9.0062111801242239E-2</v>
      </c>
      <c r="AC14" s="103">
        <v>-8.8414634146341459E-2</v>
      </c>
      <c r="AD14" s="103">
        <v>-8.6826347305389226E-2</v>
      </c>
      <c r="AE14" s="103">
        <v>-8.5294117647058826E-2</v>
      </c>
      <c r="AF14" s="103">
        <v>-7.1782178217821777E-2</v>
      </c>
      <c r="AG14" s="103">
        <v>-2.9133411807113658</v>
      </c>
    </row>
    <row r="15" spans="1:33" x14ac:dyDescent="0.2">
      <c r="A15" s="24" t="s">
        <v>26</v>
      </c>
      <c r="B15" s="103">
        <v>-1.8288842356844861</v>
      </c>
      <c r="C15" s="103">
        <v>-1.8018999152049595</v>
      </c>
      <c r="D15" s="103">
        <v>-1.7517188606639051</v>
      </c>
      <c r="E15" s="103">
        <v>-1.7332218067944363</v>
      </c>
      <c r="F15" s="103">
        <v>-1.8144128828712027</v>
      </c>
      <c r="G15" s="103">
        <v>-1.948467964210236</v>
      </c>
      <c r="H15" s="103">
        <v>-2.1887872633698828</v>
      </c>
      <c r="I15" s="103">
        <v>-2.4799437171661705</v>
      </c>
      <c r="J15" s="103">
        <v>-2.8206510044048478</v>
      </c>
      <c r="K15" s="103">
        <v>-3.0247928530343886</v>
      </c>
      <c r="L15" s="103">
        <v>-3.1267377189317709</v>
      </c>
      <c r="M15" s="103">
        <v>-3.1387980349525724</v>
      </c>
      <c r="N15" s="103">
        <v>-3.0409166022189891</v>
      </c>
      <c r="O15" s="103">
        <v>-2.9444906210764934</v>
      </c>
      <c r="P15" s="103">
        <v>-2.8599405604862933</v>
      </c>
      <c r="Q15" s="103">
        <v>-2.7768393916103169</v>
      </c>
      <c r="R15" s="103">
        <v>-2.699296817462733</v>
      </c>
      <c r="S15" s="103">
        <v>-2.6254265610658329</v>
      </c>
      <c r="T15" s="103">
        <v>-2.5540123713397325</v>
      </c>
      <c r="U15" s="103">
        <v>-2.4901734381425955</v>
      </c>
      <c r="V15" s="103">
        <v>-2.4273367815140121</v>
      </c>
      <c r="W15" s="103">
        <v>-2.3687345068072498</v>
      </c>
      <c r="X15" s="103">
        <v>-2.3115434273791475</v>
      </c>
      <c r="Y15" s="103">
        <v>-2.2555836336607209</v>
      </c>
      <c r="Z15" s="103">
        <v>-2.2061774530230061</v>
      </c>
      <c r="AA15" s="103">
        <v>-2.1567852753208845</v>
      </c>
      <c r="AB15" s="103">
        <v>-2.1093034719951782</v>
      </c>
      <c r="AC15" s="103">
        <v>-2.0657412704089646</v>
      </c>
      <c r="AD15" s="103">
        <v>-2.0195206069241562</v>
      </c>
      <c r="AE15" s="103">
        <v>-1.981017073434133</v>
      </c>
      <c r="AF15" s="103">
        <v>-1.6296924343051515</v>
      </c>
      <c r="AG15" s="103">
        <v>-73.180848555464465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32DB-64F5-C74F-90F6-45D8ABF15C17}">
  <dimension ref="A3:AG15"/>
  <sheetViews>
    <sheetView workbookViewId="0">
      <selection activeCell="D27" sqref="D27"/>
    </sheetView>
  </sheetViews>
  <sheetFormatPr baseColWidth="10" defaultRowHeight="16" x14ac:dyDescent="0.2"/>
  <cols>
    <col min="1" max="1" width="21.83203125" style="31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style="30" bestFit="1" customWidth="1"/>
  </cols>
  <sheetData>
    <row r="3" spans="1:33" x14ac:dyDescent="0.2">
      <c r="A3" s="23" t="s">
        <v>36</v>
      </c>
      <c r="B3" s="23" t="s">
        <v>27</v>
      </c>
      <c r="AG3"/>
    </row>
    <row r="4" spans="1:33" x14ac:dyDescent="0.2">
      <c r="A4" s="23" t="s">
        <v>25</v>
      </c>
      <c r="B4" s="28">
        <v>2500</v>
      </c>
      <c r="C4" s="28">
        <v>7500</v>
      </c>
      <c r="D4" s="28">
        <v>12500</v>
      </c>
      <c r="E4" s="28">
        <v>17500</v>
      </c>
      <c r="F4" s="28">
        <v>22500</v>
      </c>
      <c r="G4" s="28">
        <v>27500</v>
      </c>
      <c r="H4" s="28">
        <v>32500</v>
      </c>
      <c r="I4" s="28">
        <v>37500</v>
      </c>
      <c r="J4" s="28">
        <v>42500</v>
      </c>
      <c r="K4" s="28">
        <v>47500</v>
      </c>
      <c r="L4" s="28">
        <v>52500</v>
      </c>
      <c r="M4" s="28">
        <v>57500</v>
      </c>
      <c r="N4" s="28">
        <v>62500</v>
      </c>
      <c r="O4" s="28">
        <v>67500</v>
      </c>
      <c r="P4" s="28">
        <v>72500</v>
      </c>
      <c r="Q4" s="28">
        <v>77500</v>
      </c>
      <c r="R4" s="28">
        <v>82500</v>
      </c>
      <c r="S4" s="28">
        <v>87500</v>
      </c>
      <c r="T4" s="28">
        <v>92500</v>
      </c>
      <c r="U4" s="28">
        <v>97500</v>
      </c>
      <c r="V4" s="28">
        <v>102500</v>
      </c>
      <c r="W4" s="28">
        <v>107500</v>
      </c>
      <c r="X4" s="28">
        <v>112500</v>
      </c>
      <c r="Y4" s="28">
        <v>117500</v>
      </c>
      <c r="Z4" s="28">
        <v>122500</v>
      </c>
      <c r="AA4" s="28">
        <v>127500</v>
      </c>
      <c r="AB4" s="28">
        <v>132500</v>
      </c>
      <c r="AC4" s="28">
        <v>137500</v>
      </c>
      <c r="AD4" s="28">
        <v>142500</v>
      </c>
      <c r="AE4" s="28">
        <v>147500</v>
      </c>
      <c r="AF4" s="28">
        <v>200000</v>
      </c>
      <c r="AG4" s="28" t="s">
        <v>26</v>
      </c>
    </row>
    <row r="5" spans="1:33" x14ac:dyDescent="0.2">
      <c r="A5" s="24">
        <v>23</v>
      </c>
      <c r="B5" s="103">
        <v>-0.23039215686274508</v>
      </c>
      <c r="C5" s="103">
        <v>-0.22712418300653595</v>
      </c>
      <c r="D5" s="103">
        <v>-0.22700587084148727</v>
      </c>
      <c r="E5" s="103">
        <v>-0.22781271837875611</v>
      </c>
      <c r="F5" s="103">
        <v>-0.25923913043478258</v>
      </c>
      <c r="G5" s="103">
        <v>-0.30257892396620722</v>
      </c>
      <c r="H5" s="103">
        <v>-0.34224397590361444</v>
      </c>
      <c r="I5" s="103">
        <v>-0.36306156405990014</v>
      </c>
      <c r="J5" s="103">
        <v>-0.36842105263157893</v>
      </c>
      <c r="K5" s="103">
        <v>-0.36456558773424191</v>
      </c>
      <c r="L5" s="103">
        <v>-0.35526315789473684</v>
      </c>
      <c r="M5" s="103">
        <v>-0.34298897718533711</v>
      </c>
      <c r="N5" s="103">
        <v>-0.3295594388382968</v>
      </c>
      <c r="O5" s="103">
        <v>-0.31707317073170732</v>
      </c>
      <c r="P5" s="103">
        <v>-0.30549851699749031</v>
      </c>
      <c r="Q5" s="103">
        <v>-0.29473915914593879</v>
      </c>
      <c r="R5" s="103">
        <v>-0.28471188603019348</v>
      </c>
      <c r="S5" s="103">
        <v>-0.27534443758996502</v>
      </c>
      <c r="T5" s="103">
        <v>-0.26657376070077643</v>
      </c>
      <c r="U5" s="103">
        <v>-0.25834458807640365</v>
      </c>
      <c r="V5" s="103">
        <v>-0.25060827250608275</v>
      </c>
      <c r="W5" s="103">
        <v>-0.2433218244593858</v>
      </c>
      <c r="X5" s="103">
        <v>-0.23644711283771852</v>
      </c>
      <c r="Y5" s="103">
        <v>-0.22995019749270135</v>
      </c>
      <c r="Z5" s="103">
        <v>-0.223800768845061</v>
      </c>
      <c r="AA5" s="103">
        <v>-0.21797167507732379</v>
      </c>
      <c r="AB5" s="103">
        <v>-0.21243852133904489</v>
      </c>
      <c r="AC5" s="103">
        <v>-0.20717932848522358</v>
      </c>
      <c r="AD5" s="103">
        <v>-0.20217424128038652</v>
      </c>
      <c r="AE5" s="103">
        <v>-0.19740527790063395</v>
      </c>
      <c r="AF5" s="103">
        <v>-0.15821812596006143</v>
      </c>
      <c r="AG5" s="103">
        <v>-8.3220576031943203</v>
      </c>
    </row>
    <row r="6" spans="1:33" x14ac:dyDescent="0.2">
      <c r="A6" s="24">
        <v>28</v>
      </c>
      <c r="B6" s="103">
        <v>-0.22126436781609196</v>
      </c>
      <c r="C6" s="103">
        <v>-0.21934865900383141</v>
      </c>
      <c r="D6" s="103">
        <v>-0.21871412169919632</v>
      </c>
      <c r="E6" s="103">
        <v>-0.21908271908271909</v>
      </c>
      <c r="F6" s="103">
        <v>-0.23645634161886553</v>
      </c>
      <c r="G6" s="103">
        <v>-0.27711157455683005</v>
      </c>
      <c r="H6" s="103">
        <v>-0.31892368769298635</v>
      </c>
      <c r="I6" s="103">
        <v>-0.3505392912172573</v>
      </c>
      <c r="J6" s="103">
        <v>-0.36341378104232247</v>
      </c>
      <c r="K6" s="103">
        <v>-0.3638138626749105</v>
      </c>
      <c r="L6" s="103">
        <v>-0.35742848354352508</v>
      </c>
      <c r="M6" s="103">
        <v>-0.34656084656084657</v>
      </c>
      <c r="N6" s="103">
        <v>-0.33371040723981898</v>
      </c>
      <c r="O6" s="103">
        <v>-0.321701199563795</v>
      </c>
      <c r="P6" s="103">
        <v>-0.31052631578947371</v>
      </c>
      <c r="Q6" s="103">
        <v>-0.30017807173747141</v>
      </c>
      <c r="R6" s="103">
        <v>-0.29042579374846172</v>
      </c>
      <c r="S6" s="103">
        <v>-0.28128724672228844</v>
      </c>
      <c r="T6" s="103">
        <v>-0.27270626299976891</v>
      </c>
      <c r="U6" s="103">
        <v>-0.26469268730372364</v>
      </c>
      <c r="V6" s="103">
        <v>-0.2570806100217865</v>
      </c>
      <c r="W6" s="103">
        <v>-0.24989411266412537</v>
      </c>
      <c r="X6" s="103">
        <v>-0.24314856789614672</v>
      </c>
      <c r="Y6" s="103">
        <v>-0.23671013039117353</v>
      </c>
      <c r="Z6" s="103">
        <v>-0.23060386945475864</v>
      </c>
      <c r="AA6" s="103">
        <v>-0.22480472470946847</v>
      </c>
      <c r="AB6" s="103">
        <v>-0.21933085501858737</v>
      </c>
      <c r="AC6" s="103">
        <v>-0.21407837445573294</v>
      </c>
      <c r="AD6" s="103">
        <v>-0.20907158043940469</v>
      </c>
      <c r="AE6" s="103">
        <v>-0.20446675900277009</v>
      </c>
      <c r="AF6" s="103">
        <v>-0.16482748987288728</v>
      </c>
      <c r="AG6" s="103">
        <v>-8.3219027955410283</v>
      </c>
    </row>
    <row r="7" spans="1:33" x14ac:dyDescent="0.2">
      <c r="A7" s="24">
        <v>33</v>
      </c>
      <c r="B7" s="103">
        <v>-0.21575342465753425</v>
      </c>
      <c r="C7" s="103">
        <v>-0.21118721461187215</v>
      </c>
      <c r="D7" s="103">
        <v>-0.20998632010943913</v>
      </c>
      <c r="E7" s="103">
        <v>-0.21024390243902438</v>
      </c>
      <c r="F7" s="103">
        <v>-0.21640091116173121</v>
      </c>
      <c r="G7" s="103">
        <v>-0.25077591558038487</v>
      </c>
      <c r="H7" s="103">
        <v>-0.29348397267472415</v>
      </c>
      <c r="I7" s="103">
        <v>-0.33249772105742936</v>
      </c>
      <c r="J7" s="103">
        <v>-0.35518230233510856</v>
      </c>
      <c r="K7" s="103">
        <v>-0.36139552521805079</v>
      </c>
      <c r="L7" s="103">
        <v>-0.35790980672870437</v>
      </c>
      <c r="M7" s="103">
        <v>-0.34861443722203217</v>
      </c>
      <c r="N7" s="103">
        <v>-0.33619267568459255</v>
      </c>
      <c r="O7" s="103">
        <v>-0.32504780114722753</v>
      </c>
      <c r="P7" s="103">
        <v>-0.31432973805855163</v>
      </c>
      <c r="Q7" s="103">
        <v>-0.30429594272076371</v>
      </c>
      <c r="R7" s="103">
        <v>-0.29467900520532098</v>
      </c>
      <c r="S7" s="103">
        <v>-0.2858345021037868</v>
      </c>
      <c r="T7" s="103">
        <v>-0.27777777777777779</v>
      </c>
      <c r="U7" s="103">
        <v>-0.26991267531092883</v>
      </c>
      <c r="V7" s="103">
        <v>-0.26248069994853318</v>
      </c>
      <c r="W7" s="103">
        <v>-0.25526052104208419</v>
      </c>
      <c r="X7" s="103">
        <v>-0.24884118077579898</v>
      </c>
      <c r="Y7" s="103">
        <v>-0.24251069900142652</v>
      </c>
      <c r="Z7" s="103">
        <v>-0.2364943194991885</v>
      </c>
      <c r="AA7" s="103">
        <v>-0.23059515727540167</v>
      </c>
      <c r="AB7" s="103">
        <v>-0.225143614670791</v>
      </c>
      <c r="AC7" s="103">
        <v>-0.22015972372113102</v>
      </c>
      <c r="AD7" s="103">
        <v>-0.21518987341772153</v>
      </c>
      <c r="AE7" s="103">
        <v>-0.21043944708066845</v>
      </c>
      <c r="AF7" s="103">
        <v>-0.17091152815013405</v>
      </c>
      <c r="AG7" s="103">
        <v>-8.2895283363878622</v>
      </c>
    </row>
    <row r="8" spans="1:33" x14ac:dyDescent="0.2">
      <c r="A8" s="24">
        <v>38</v>
      </c>
      <c r="B8" s="103">
        <v>-0.20833333333333334</v>
      </c>
      <c r="C8" s="103">
        <v>-0.20277777777777778</v>
      </c>
      <c r="D8" s="103">
        <v>-0.20133111480865223</v>
      </c>
      <c r="E8" s="103">
        <v>-0.20166073546856464</v>
      </c>
      <c r="F8" s="103">
        <v>-0.20221606648199447</v>
      </c>
      <c r="G8" s="103">
        <v>-0.22507552870090636</v>
      </c>
      <c r="H8" s="103">
        <v>-0.2654952076677316</v>
      </c>
      <c r="I8" s="103">
        <v>-0.30841638981173863</v>
      </c>
      <c r="J8" s="103">
        <v>-0.3428430890309887</v>
      </c>
      <c r="K8" s="103">
        <v>-0.35578661844484627</v>
      </c>
      <c r="L8" s="103">
        <v>-0.3562925170068027</v>
      </c>
      <c r="M8" s="103">
        <v>-0.34918699186991869</v>
      </c>
      <c r="N8" s="103">
        <v>-0.33751962323390894</v>
      </c>
      <c r="O8" s="103">
        <v>-0.32700341815419676</v>
      </c>
      <c r="P8" s="103">
        <v>-0.31677704194260486</v>
      </c>
      <c r="Q8" s="103">
        <v>-0.30692362598144185</v>
      </c>
      <c r="R8" s="103">
        <v>-0.29788708001385522</v>
      </c>
      <c r="S8" s="103">
        <v>-0.28936742934051146</v>
      </c>
      <c r="T8" s="103">
        <v>-0.28164867517173697</v>
      </c>
      <c r="U8" s="103">
        <v>-0.27402928071292171</v>
      </c>
      <c r="V8" s="103">
        <v>-0.26658400495970241</v>
      </c>
      <c r="W8" s="103">
        <v>-0.25974025974025972</v>
      </c>
      <c r="X8" s="103">
        <v>-0.25323910482921086</v>
      </c>
      <c r="Y8" s="103">
        <v>-0.24705544383797759</v>
      </c>
      <c r="Z8" s="103">
        <v>-0.24144699943914749</v>
      </c>
      <c r="AA8" s="103">
        <v>-0.23561643835616439</v>
      </c>
      <c r="AB8" s="103">
        <v>-0.23025435073627845</v>
      </c>
      <c r="AC8" s="103">
        <v>-0.22513089005235601</v>
      </c>
      <c r="AD8" s="103">
        <v>-0.22023047375160051</v>
      </c>
      <c r="AE8" s="103">
        <v>-0.21578947368421053</v>
      </c>
      <c r="AF8" s="103">
        <v>-0.17622950819672131</v>
      </c>
      <c r="AG8" s="103">
        <v>-8.2218884925380618</v>
      </c>
    </row>
    <row r="9" spans="1:33" x14ac:dyDescent="0.2">
      <c r="A9" s="24">
        <v>43</v>
      </c>
      <c r="B9" s="103">
        <v>-0.18947368421052632</v>
      </c>
      <c r="C9" s="103">
        <v>-0.19163763066202091</v>
      </c>
      <c r="D9" s="103">
        <v>-0.19270833333333334</v>
      </c>
      <c r="E9" s="103">
        <v>-0.1924219910846954</v>
      </c>
      <c r="F9" s="103">
        <v>-0.19190751445086704</v>
      </c>
      <c r="G9" s="103">
        <v>-0.20085066162570889</v>
      </c>
      <c r="H9" s="103">
        <v>-0.2364</v>
      </c>
      <c r="I9" s="103">
        <v>-0.28135828135828134</v>
      </c>
      <c r="J9" s="103">
        <v>-0.32354740061162079</v>
      </c>
      <c r="K9" s="103">
        <v>-0.34630350194552528</v>
      </c>
      <c r="L9" s="103">
        <v>-0.35257410296411856</v>
      </c>
      <c r="M9" s="103">
        <v>-0.34756703078450846</v>
      </c>
      <c r="N9" s="103">
        <v>-0.3366954851104707</v>
      </c>
      <c r="O9" s="103">
        <v>-0.32635009310986962</v>
      </c>
      <c r="P9" s="103">
        <v>-0.31676457297785809</v>
      </c>
      <c r="Q9" s="103">
        <v>-0.30759104870557263</v>
      </c>
      <c r="R9" s="103">
        <v>-0.29906143344709896</v>
      </c>
      <c r="S9" s="103">
        <v>-0.29087136929460583</v>
      </c>
      <c r="T9" s="103">
        <v>-0.28323232323232322</v>
      </c>
      <c r="U9" s="103">
        <v>-0.27587563951200317</v>
      </c>
      <c r="V9" s="103">
        <v>-0.26899462778204142</v>
      </c>
      <c r="W9" s="103">
        <v>-0.26272455089820357</v>
      </c>
      <c r="X9" s="103">
        <v>-0.25611983924004383</v>
      </c>
      <c r="Y9" s="103">
        <v>-0.2504459507670353</v>
      </c>
      <c r="Z9" s="103">
        <v>-0.24442119944211996</v>
      </c>
      <c r="AA9" s="103">
        <v>-0.2392638036809816</v>
      </c>
      <c r="AB9" s="103">
        <v>-0.23374458152717573</v>
      </c>
      <c r="AC9" s="103">
        <v>-0.22903752039151712</v>
      </c>
      <c r="AD9" s="103">
        <v>-0.22396166134185302</v>
      </c>
      <c r="AE9" s="103">
        <v>-0.21964956195244056</v>
      </c>
      <c r="AF9" s="103">
        <v>-0.18074150360453142</v>
      </c>
      <c r="AG9" s="103">
        <v>-8.0922968990489519</v>
      </c>
    </row>
    <row r="10" spans="1:33" x14ac:dyDescent="0.2">
      <c r="A10" s="24">
        <v>48</v>
      </c>
      <c r="B10" s="103">
        <v>-0.19178082191780821</v>
      </c>
      <c r="C10" s="103">
        <v>-0.18409090909090908</v>
      </c>
      <c r="D10" s="103">
        <v>-0.18206521739130435</v>
      </c>
      <c r="E10" s="103">
        <v>-0.18313953488372092</v>
      </c>
      <c r="F10" s="103">
        <v>-0.18325791855203619</v>
      </c>
      <c r="G10" s="103">
        <v>-0.18271604938271604</v>
      </c>
      <c r="H10" s="103">
        <v>-0.20637408568443052</v>
      </c>
      <c r="I10" s="103">
        <v>-0.25067873303167421</v>
      </c>
      <c r="J10" s="103">
        <v>-0.29712460063897761</v>
      </c>
      <c r="K10" s="103">
        <v>-0.33166189111747851</v>
      </c>
      <c r="L10" s="103">
        <v>-0.34485049833887044</v>
      </c>
      <c r="M10" s="103">
        <v>-0.34345351043643263</v>
      </c>
      <c r="N10" s="103">
        <v>-0.33333333333333331</v>
      </c>
      <c r="O10" s="103">
        <v>-0.3236168947055324</v>
      </c>
      <c r="P10" s="103">
        <v>-0.31463273568536726</v>
      </c>
      <c r="Q10" s="103">
        <v>-0.30596175478065241</v>
      </c>
      <c r="R10" s="103">
        <v>-0.29791894852135814</v>
      </c>
      <c r="S10" s="103">
        <v>-0.29013333333333335</v>
      </c>
      <c r="T10" s="103">
        <v>-0.2828913156526261</v>
      </c>
      <c r="U10" s="103">
        <v>-0.27586206896551724</v>
      </c>
      <c r="V10" s="103">
        <v>-0.26930693069306932</v>
      </c>
      <c r="W10" s="103">
        <v>-0.26292895118414694</v>
      </c>
      <c r="X10" s="103">
        <v>-0.25696740670760509</v>
      </c>
      <c r="Y10" s="103">
        <v>-0.25115420129270544</v>
      </c>
      <c r="Z10" s="103">
        <v>-0.24525745257452575</v>
      </c>
      <c r="AA10" s="103">
        <v>-0.24038886433937251</v>
      </c>
      <c r="AB10" s="103">
        <v>-0.23496321938554737</v>
      </c>
      <c r="AC10" s="103">
        <v>-0.23050847457627119</v>
      </c>
      <c r="AD10" s="103">
        <v>-0.22549833887043189</v>
      </c>
      <c r="AE10" s="103">
        <v>-0.22140822140822142</v>
      </c>
      <c r="AF10" s="103">
        <v>-0.18335018537243006</v>
      </c>
      <c r="AG10" s="103">
        <v>-7.927276401848407</v>
      </c>
    </row>
    <row r="11" spans="1:33" x14ac:dyDescent="0.2">
      <c r="A11" s="24">
        <v>53</v>
      </c>
      <c r="B11" s="103">
        <v>-0.17307692307692307</v>
      </c>
      <c r="C11" s="103">
        <v>-0.17197452229299362</v>
      </c>
      <c r="D11" s="103">
        <v>-0.17110266159695817</v>
      </c>
      <c r="E11" s="103">
        <v>-0.17073170731707318</v>
      </c>
      <c r="F11" s="103">
        <v>-0.17088607594936708</v>
      </c>
      <c r="G11" s="103">
        <v>-0.1706896551724138</v>
      </c>
      <c r="H11" s="103">
        <v>-0.17883211678832117</v>
      </c>
      <c r="I11" s="103">
        <v>-0.21744627054361568</v>
      </c>
      <c r="J11" s="103">
        <v>-0.26785714285714285</v>
      </c>
      <c r="K11" s="103">
        <v>-0.30638722554890219</v>
      </c>
      <c r="L11" s="103">
        <v>-0.33242258652094719</v>
      </c>
      <c r="M11" s="103">
        <v>-0.33563416738567731</v>
      </c>
      <c r="N11" s="103">
        <v>-0.32664995822890558</v>
      </c>
      <c r="O11" s="103">
        <v>-0.3178861788617886</v>
      </c>
      <c r="P11" s="103">
        <v>-0.30933544303797467</v>
      </c>
      <c r="Q11" s="103">
        <v>-0.30123266563944529</v>
      </c>
      <c r="R11" s="103">
        <v>-0.2937640871525169</v>
      </c>
      <c r="S11" s="103">
        <v>-0.28644688644688643</v>
      </c>
      <c r="T11" s="103">
        <v>-0.27948534667619729</v>
      </c>
      <c r="U11" s="103">
        <v>-0.27304469273743015</v>
      </c>
      <c r="V11" s="103">
        <v>-0.26671214188267395</v>
      </c>
      <c r="W11" s="103">
        <v>-0.26133333333333331</v>
      </c>
      <c r="X11" s="103">
        <v>-0.25505544683626874</v>
      </c>
      <c r="Y11" s="103">
        <v>-0.24952137843012126</v>
      </c>
      <c r="Z11" s="103">
        <v>-0.2448469706433479</v>
      </c>
      <c r="AA11" s="103">
        <v>-0.23929008567931456</v>
      </c>
      <c r="AB11" s="103">
        <v>-0.23441247002398083</v>
      </c>
      <c r="AC11" s="103">
        <v>-0.23031727379553465</v>
      </c>
      <c r="AD11" s="103">
        <v>-0.22536023054755044</v>
      </c>
      <c r="AE11" s="103">
        <v>-0.22102882984737141</v>
      </c>
      <c r="AF11" s="103">
        <v>-0.18426013195098964</v>
      </c>
      <c r="AG11" s="103">
        <v>-7.6670246068019665</v>
      </c>
    </row>
    <row r="12" spans="1:33" x14ac:dyDescent="0.2">
      <c r="A12" s="24">
        <v>58</v>
      </c>
      <c r="B12" s="103">
        <v>-0.16666666666666666</v>
      </c>
      <c r="C12" s="103">
        <v>-0.16161616161616163</v>
      </c>
      <c r="D12" s="103">
        <v>-0.15963855421686746</v>
      </c>
      <c r="E12" s="103">
        <v>-0.15665236051502146</v>
      </c>
      <c r="F12" s="103">
        <v>-0.15719063545150502</v>
      </c>
      <c r="G12" s="103">
        <v>-0.15437158469945356</v>
      </c>
      <c r="H12" s="103">
        <v>-0.15509259259259259</v>
      </c>
      <c r="I12" s="103">
        <v>-0.18136272545090179</v>
      </c>
      <c r="J12" s="103">
        <v>-0.2327433628318584</v>
      </c>
      <c r="K12" s="103">
        <v>-0.27409162717219587</v>
      </c>
      <c r="L12" s="103">
        <v>-0.30785714285714288</v>
      </c>
      <c r="M12" s="103">
        <v>-0.3210947930574099</v>
      </c>
      <c r="N12" s="103">
        <v>-0.31330749354005166</v>
      </c>
      <c r="O12" s="103">
        <v>-0.30415617128463474</v>
      </c>
      <c r="P12" s="103">
        <v>-0.29754601226993865</v>
      </c>
      <c r="Q12" s="103">
        <v>-0.2900717703349282</v>
      </c>
      <c r="R12" s="103">
        <v>-0.28329439252336447</v>
      </c>
      <c r="S12" s="103">
        <v>-0.27651083238312429</v>
      </c>
      <c r="T12" s="103">
        <v>-0.27004454342984407</v>
      </c>
      <c r="U12" s="103">
        <v>-0.26416122004357301</v>
      </c>
      <c r="V12" s="103">
        <v>-0.2582534611288605</v>
      </c>
      <c r="W12" s="103">
        <v>-0.25286757038581859</v>
      </c>
      <c r="X12" s="103">
        <v>-0.24744897959183673</v>
      </c>
      <c r="Y12" s="103">
        <v>-0.24225774225774227</v>
      </c>
      <c r="Z12" s="103">
        <v>-0.23751224289911851</v>
      </c>
      <c r="AA12" s="103">
        <v>-0.23272552783109404</v>
      </c>
      <c r="AB12" s="103">
        <v>-0.2283427495291902</v>
      </c>
      <c r="AC12" s="103">
        <v>-0.22391505078485688</v>
      </c>
      <c r="AD12" s="103">
        <v>-0.21965579710144928</v>
      </c>
      <c r="AE12" s="103">
        <v>-0.21574733096085411</v>
      </c>
      <c r="AF12" s="103">
        <v>-0.1808351976137211</v>
      </c>
      <c r="AG12" s="103">
        <v>-7.267032293021777</v>
      </c>
    </row>
    <row r="13" spans="1:33" x14ac:dyDescent="0.2">
      <c r="A13" s="24">
        <v>63</v>
      </c>
      <c r="B13" s="103">
        <v>-0.10714285714285714</v>
      </c>
      <c r="C13" s="103">
        <v>-0.125</v>
      </c>
      <c r="D13" s="103">
        <v>-0.12666666666666668</v>
      </c>
      <c r="E13" s="103">
        <v>-0.12735849056603774</v>
      </c>
      <c r="F13" s="103">
        <v>-0.12867647058823528</v>
      </c>
      <c r="G13" s="103">
        <v>-0.12874251497005987</v>
      </c>
      <c r="H13" s="103">
        <v>-0.12944162436548223</v>
      </c>
      <c r="I13" s="103">
        <v>-0.1337719298245614</v>
      </c>
      <c r="J13" s="103">
        <v>-0.18023255813953487</v>
      </c>
      <c r="K13" s="103">
        <v>-0.21972318339100347</v>
      </c>
      <c r="L13" s="103">
        <v>-0.25156250000000002</v>
      </c>
      <c r="M13" s="103">
        <v>-0.27650429799426934</v>
      </c>
      <c r="N13" s="103">
        <v>-0.27209944751381215</v>
      </c>
      <c r="O13" s="103">
        <v>-0.26280323450134768</v>
      </c>
      <c r="P13" s="103">
        <v>-0.25853018372703412</v>
      </c>
      <c r="Q13" s="103">
        <v>-0.25256410256410255</v>
      </c>
      <c r="R13" s="103">
        <v>-0.24686716791979949</v>
      </c>
      <c r="S13" s="103">
        <v>-0.24142156862745098</v>
      </c>
      <c r="T13" s="103">
        <v>-0.23381294964028776</v>
      </c>
      <c r="U13" s="103">
        <v>-0.23067915690866511</v>
      </c>
      <c r="V13" s="103">
        <v>-0.22591743119266056</v>
      </c>
      <c r="W13" s="103">
        <v>-0.22134831460674156</v>
      </c>
      <c r="X13" s="103">
        <v>-0.21696035242290748</v>
      </c>
      <c r="Y13" s="103">
        <v>-0.21058315334773217</v>
      </c>
      <c r="Z13" s="103">
        <v>-0.20824524312896406</v>
      </c>
      <c r="AA13" s="103">
        <v>-0.20435684647302904</v>
      </c>
      <c r="AB13" s="103">
        <v>-0.20061099796334012</v>
      </c>
      <c r="AC13" s="103">
        <v>-0.19700000000000001</v>
      </c>
      <c r="AD13" s="103">
        <v>-0.19155206286836934</v>
      </c>
      <c r="AE13" s="103">
        <v>-0.18978805394990367</v>
      </c>
      <c r="AF13" s="103">
        <v>-0.15853658536585366</v>
      </c>
      <c r="AG13" s="103">
        <v>-6.1584999463707062</v>
      </c>
    </row>
    <row r="14" spans="1:33" x14ac:dyDescent="0.2">
      <c r="A14" s="24">
        <v>66</v>
      </c>
      <c r="B14" s="103">
        <v>-0.125</v>
      </c>
      <c r="C14" s="103">
        <v>-0.10714285714285714</v>
      </c>
      <c r="D14" s="103">
        <v>-6.25E-2</v>
      </c>
      <c r="E14" s="103">
        <v>-4.4117647058823532E-2</v>
      </c>
      <c r="F14" s="103">
        <v>-6.8181818181818177E-2</v>
      </c>
      <c r="G14" s="103">
        <v>-5.5555555555555552E-2</v>
      </c>
      <c r="H14" s="103">
        <v>-6.25E-2</v>
      </c>
      <c r="I14" s="103">
        <v>-6.0810810810810814E-2</v>
      </c>
      <c r="J14" s="103">
        <v>-8.9285714285714288E-2</v>
      </c>
      <c r="K14" s="103">
        <v>-0.10106382978723404</v>
      </c>
      <c r="L14" s="103">
        <v>-0.11057692307692307</v>
      </c>
      <c r="M14" s="103">
        <v>-0.12719298245614036</v>
      </c>
      <c r="N14" s="103">
        <v>-0.12184873949579832</v>
      </c>
      <c r="O14" s="103">
        <v>-0.11885245901639344</v>
      </c>
      <c r="P14" s="103">
        <v>-0.11600000000000001</v>
      </c>
      <c r="Q14" s="103">
        <v>-0.11328125</v>
      </c>
      <c r="R14" s="103">
        <v>-0.11068702290076336</v>
      </c>
      <c r="S14" s="103">
        <v>-0.10820895522388059</v>
      </c>
      <c r="T14" s="103">
        <v>-0.10583941605839416</v>
      </c>
      <c r="U14" s="103">
        <v>-0.10357142857142858</v>
      </c>
      <c r="V14" s="103">
        <v>-0.10139860139860139</v>
      </c>
      <c r="W14" s="103">
        <v>-9.9315068493150679E-2</v>
      </c>
      <c r="X14" s="103">
        <v>-9.7315436241610737E-2</v>
      </c>
      <c r="Y14" s="103">
        <v>-9.5394736842105268E-2</v>
      </c>
      <c r="Z14" s="103">
        <v>-9.3548387096774197E-2</v>
      </c>
      <c r="AA14" s="103">
        <v>-9.1772151898734181E-2</v>
      </c>
      <c r="AB14" s="103">
        <v>-9.0062111801242239E-2</v>
      </c>
      <c r="AC14" s="103">
        <v>-8.8414634146341459E-2</v>
      </c>
      <c r="AD14" s="103">
        <v>-8.6826347305389226E-2</v>
      </c>
      <c r="AE14" s="103">
        <v>-8.5294117647058826E-2</v>
      </c>
      <c r="AF14" s="103">
        <v>-7.1782178217821777E-2</v>
      </c>
      <c r="AG14" s="103">
        <v>-2.9133411807113658</v>
      </c>
    </row>
    <row r="15" spans="1:33" x14ac:dyDescent="0.2">
      <c r="A15" s="24" t="s">
        <v>26</v>
      </c>
      <c r="B15" s="103">
        <v>-1.8288842356844861</v>
      </c>
      <c r="C15" s="103">
        <v>-1.8018999152049595</v>
      </c>
      <c r="D15" s="103">
        <v>-1.7517188606639051</v>
      </c>
      <c r="E15" s="103">
        <v>-1.7332218067944363</v>
      </c>
      <c r="F15" s="103">
        <v>-1.8144128828712027</v>
      </c>
      <c r="G15" s="103">
        <v>-1.948467964210236</v>
      </c>
      <c r="H15" s="103">
        <v>-2.1887872633698828</v>
      </c>
      <c r="I15" s="103">
        <v>-2.4799437171661705</v>
      </c>
      <c r="J15" s="103">
        <v>-2.8206510044048478</v>
      </c>
      <c r="K15" s="103">
        <v>-3.0247928530343886</v>
      </c>
      <c r="L15" s="103">
        <v>-3.1267377189317709</v>
      </c>
      <c r="M15" s="103">
        <v>-3.1387980349525724</v>
      </c>
      <c r="N15" s="103">
        <v>-3.0409166022189891</v>
      </c>
      <c r="O15" s="103">
        <v>-2.9444906210764934</v>
      </c>
      <c r="P15" s="103">
        <v>-2.8599405604862933</v>
      </c>
      <c r="Q15" s="103">
        <v>-2.7768393916103169</v>
      </c>
      <c r="R15" s="103">
        <v>-2.699296817462733</v>
      </c>
      <c r="S15" s="103">
        <v>-2.6254265610658329</v>
      </c>
      <c r="T15" s="103">
        <v>-2.5540123713397325</v>
      </c>
      <c r="U15" s="103">
        <v>-2.4901734381425955</v>
      </c>
      <c r="V15" s="103">
        <v>-2.4273367815140121</v>
      </c>
      <c r="W15" s="103">
        <v>-2.3687345068072498</v>
      </c>
      <c r="X15" s="103">
        <v>-2.3115434273791475</v>
      </c>
      <c r="Y15" s="103">
        <v>-2.2555836336607209</v>
      </c>
      <c r="Z15" s="103">
        <v>-2.2061774530230061</v>
      </c>
      <c r="AA15" s="103">
        <v>-2.1567852753208845</v>
      </c>
      <c r="AB15" s="103">
        <v>-2.1093034719951782</v>
      </c>
      <c r="AC15" s="103">
        <v>-2.0657412704089646</v>
      </c>
      <c r="AD15" s="103">
        <v>-2.0195206069241562</v>
      </c>
      <c r="AE15" s="103">
        <v>-1.981017073434133</v>
      </c>
      <c r="AF15" s="103">
        <v>-1.6296924343051515</v>
      </c>
      <c r="AG15" s="103">
        <v>-73.180848555464465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8</vt:i4>
      </vt:variant>
    </vt:vector>
  </HeadingPairs>
  <TitlesOfParts>
    <vt:vector size="29" baseType="lpstr">
      <vt:lpstr>Heat_map</vt:lpstr>
      <vt:lpstr>2.5_histo_data</vt:lpstr>
      <vt:lpstr>age_banding</vt:lpstr>
      <vt:lpstr>2.8_histo_data</vt:lpstr>
      <vt:lpstr>3.0_histo_data</vt:lpstr>
      <vt:lpstr>cpi_2.5</vt:lpstr>
      <vt:lpstr>2.5_basic</vt:lpstr>
      <vt:lpstr>2.5_piv_lin</vt:lpstr>
      <vt:lpstr>2.5_RESULT</vt:lpstr>
      <vt:lpstr>cpi_2.8</vt:lpstr>
      <vt:lpstr>2.8_basic</vt:lpstr>
      <vt:lpstr>2.8_piv_lin</vt:lpstr>
      <vt:lpstr>2.8_RESULT</vt:lpstr>
      <vt:lpstr>cpi_3.0</vt:lpstr>
      <vt:lpstr>3.0_basic</vt:lpstr>
      <vt:lpstr>3.0_piv_lin</vt:lpstr>
      <vt:lpstr>3.0_RESULT</vt:lpstr>
      <vt:lpstr>Sorted_raw</vt:lpstr>
      <vt:lpstr>RAW</vt:lpstr>
      <vt:lpstr>RAW2</vt:lpstr>
      <vt:lpstr>Inputs_refs</vt:lpstr>
      <vt:lpstr>2.5_hist_sal</vt:lpstr>
      <vt:lpstr>2.5_hist_age</vt:lpstr>
      <vt:lpstr>2.8_hist_sal</vt:lpstr>
      <vt:lpstr>2.8_hist_age</vt:lpstr>
      <vt:lpstr>3.0_hist_sal</vt:lpstr>
      <vt:lpstr>3.0_hist_age</vt:lpstr>
      <vt:lpstr>Chart&lt;60k</vt:lpstr>
      <vt:lpstr>Chart&lt;40k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2022-05-03T05:45:26Z</cp:lastPrinted>
  <dcterms:created xsi:type="dcterms:W3CDTF">2022-03-27T13:41:57Z</dcterms:created>
  <dcterms:modified xsi:type="dcterms:W3CDTF">2022-05-04T06:41:11Z</dcterms:modified>
</cp:coreProperties>
</file>