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pt8/Box/USS_heat_map_modeller/"/>
    </mc:Choice>
  </mc:AlternateContent>
  <xr:revisionPtr revIDLastSave="0" documentId="13_ncr:1_{1AC0FEFF-D997-6245-A37C-3194F5DC407D}" xr6:coauthVersionLast="47" xr6:coauthVersionMax="47" xr10:uidLastSave="{00000000-0000-0000-0000-000000000000}"/>
  <bookViews>
    <workbookView xWindow="380" yWindow="460" windowWidth="27720" windowHeight="17040" xr2:uid="{EC22E2EE-EA5A-624C-BFCF-4A900DDA32D0}"/>
  </bookViews>
  <sheets>
    <sheet name="Both_Axes_month" sheetId="11" r:id="rId1"/>
    <sheet name="Both_Axes_yearly" sheetId="9" r:id="rId2"/>
    <sheet name="CPI_yearly" sheetId="8" r:id="rId3"/>
    <sheet name="CPI_rel_CPI-yearly" sheetId="7" r:id="rId4"/>
    <sheet name="Analysis_month" sheetId="10" r:id="rId5"/>
    <sheet name="Analysis_year" sheetId="1" r:id="rId6"/>
    <sheet name="Raw" sheetId="2" r:id="rId7"/>
    <sheet name="Refs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N4" i="1"/>
  <c r="L4" i="1"/>
  <c r="Q3" i="1"/>
  <c r="P3" i="1"/>
  <c r="O3" i="1"/>
  <c r="N3" i="1"/>
  <c r="M3" i="1"/>
  <c r="L3" i="1"/>
  <c r="P4" i="10"/>
  <c r="Q3" i="10"/>
  <c r="P3" i="10"/>
  <c r="N4" i="10"/>
  <c r="O3" i="10"/>
  <c r="N3" i="10"/>
  <c r="S3" i="10"/>
  <c r="R4" i="10"/>
  <c r="R3" i="10"/>
  <c r="G11" i="10"/>
  <c r="L3" i="10"/>
  <c r="J4" i="10"/>
  <c r="J3" i="10"/>
  <c r="J2" i="10"/>
  <c r="O11" i="10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O84" i="10" s="1"/>
  <c r="O85" i="10" s="1"/>
  <c r="O86" i="10" s="1"/>
  <c r="O87" i="10" s="1"/>
  <c r="O88" i="10" s="1"/>
  <c r="O89" i="10" s="1"/>
  <c r="O90" i="10" s="1"/>
  <c r="O91" i="10" s="1"/>
  <c r="O92" i="10" s="1"/>
  <c r="O93" i="10" s="1"/>
  <c r="O94" i="10" s="1"/>
  <c r="O95" i="10" s="1"/>
  <c r="O96" i="10" s="1"/>
  <c r="O97" i="10" s="1"/>
  <c r="O98" i="10" s="1"/>
  <c r="O99" i="10" s="1"/>
  <c r="O100" i="10" s="1"/>
  <c r="O101" i="10" s="1"/>
  <c r="O102" i="10" s="1"/>
  <c r="O103" i="10" s="1"/>
  <c r="O104" i="10" s="1"/>
  <c r="O105" i="10" s="1"/>
  <c r="O106" i="10" s="1"/>
  <c r="O107" i="10" s="1"/>
  <c r="O108" i="10" s="1"/>
  <c r="O109" i="10" s="1"/>
  <c r="O110" i="10" s="1"/>
  <c r="O111" i="10" s="1"/>
  <c r="O112" i="10" s="1"/>
  <c r="O113" i="10" s="1"/>
  <c r="O114" i="10" s="1"/>
  <c r="O115" i="10" s="1"/>
  <c r="O116" i="10" s="1"/>
  <c r="O117" i="10" s="1"/>
  <c r="O118" i="10" s="1"/>
  <c r="O119" i="10" s="1"/>
  <c r="O120" i="10" s="1"/>
  <c r="O121" i="10" s="1"/>
  <c r="O122" i="10" s="1"/>
  <c r="O123" i="10" s="1"/>
  <c r="O124" i="10" s="1"/>
  <c r="O125" i="10" s="1"/>
  <c r="O126" i="10" s="1"/>
  <c r="O127" i="10" s="1"/>
  <c r="O128" i="10" s="1"/>
  <c r="O129" i="10" s="1"/>
  <c r="O130" i="10" s="1"/>
  <c r="O131" i="10" s="1"/>
  <c r="O132" i="10" s="1"/>
  <c r="O133" i="10" s="1"/>
  <c r="O134" i="10" s="1"/>
  <c r="O135" i="10" s="1"/>
  <c r="O136" i="10" s="1"/>
  <c r="O137" i="10" s="1"/>
  <c r="O138" i="10" s="1"/>
  <c r="O139" i="10" s="1"/>
  <c r="O140" i="10" s="1"/>
  <c r="O141" i="10" s="1"/>
  <c r="O142" i="10" s="1"/>
  <c r="O143" i="10" s="1"/>
  <c r="O144" i="10" s="1"/>
  <c r="O145" i="10" s="1"/>
  <c r="O146" i="10" s="1"/>
  <c r="O147" i="10" s="1"/>
  <c r="O148" i="10" s="1"/>
  <c r="O149" i="10" s="1"/>
  <c r="O150" i="10" s="1"/>
  <c r="O151" i="10" s="1"/>
  <c r="O152" i="10" s="1"/>
  <c r="O153" i="10" s="1"/>
  <c r="O154" i="10" s="1"/>
  <c r="O155" i="10" s="1"/>
  <c r="O156" i="10" s="1"/>
  <c r="O157" i="10" s="1"/>
  <c r="O158" i="10" s="1"/>
  <c r="O159" i="10" s="1"/>
  <c r="O160" i="10" s="1"/>
  <c r="O161" i="10" s="1"/>
  <c r="O162" i="10" s="1"/>
  <c r="O163" i="10" s="1"/>
  <c r="O164" i="10" s="1"/>
  <c r="O165" i="10" s="1"/>
  <c r="O166" i="10" s="1"/>
  <c r="O167" i="10" s="1"/>
  <c r="O168" i="10" s="1"/>
  <c r="O169" i="10" s="1"/>
  <c r="O170" i="10" s="1"/>
  <c r="O171" i="10" s="1"/>
  <c r="O172" i="10" s="1"/>
  <c r="O173" i="10" s="1"/>
  <c r="O174" i="10" s="1"/>
  <c r="O175" i="10" s="1"/>
  <c r="O176" i="10" s="1"/>
  <c r="O177" i="10" s="1"/>
  <c r="O178" i="10" s="1"/>
  <c r="O179" i="10" s="1"/>
  <c r="O180" i="10" s="1"/>
  <c r="O181" i="10" s="1"/>
  <c r="O182" i="10" s="1"/>
  <c r="O183" i="10" s="1"/>
  <c r="O184" i="10" s="1"/>
  <c r="O185" i="10" s="1"/>
  <c r="O186" i="10" s="1"/>
  <c r="O187" i="10" s="1"/>
  <c r="O188" i="10" s="1"/>
  <c r="O189" i="10" s="1"/>
  <c r="O190" i="10" s="1"/>
  <c r="O191" i="10" s="1"/>
  <c r="O192" i="10" s="1"/>
  <c r="O193" i="10" s="1"/>
  <c r="O194" i="10" s="1"/>
  <c r="O195" i="10" s="1"/>
  <c r="O196" i="10" s="1"/>
  <c r="O197" i="10" s="1"/>
  <c r="O198" i="10" s="1"/>
  <c r="O199" i="10" s="1"/>
  <c r="O200" i="10" s="1"/>
  <c r="O201" i="10" s="1"/>
  <c r="O202" i="10" s="1"/>
  <c r="O203" i="10" s="1"/>
  <c r="O204" i="10" s="1"/>
  <c r="O205" i="10" s="1"/>
  <c r="O206" i="10" s="1"/>
  <c r="O207" i="10" s="1"/>
  <c r="O208" i="10" s="1"/>
  <c r="O209" i="10" s="1"/>
  <c r="O210" i="10" s="1"/>
  <c r="O211" i="10" s="1"/>
  <c r="O212" i="10" s="1"/>
  <c r="O213" i="10" s="1"/>
  <c r="O214" i="10" s="1"/>
  <c r="O215" i="10" s="1"/>
  <c r="O216" i="10" s="1"/>
  <c r="O217" i="10" s="1"/>
  <c r="O218" i="10" s="1"/>
  <c r="O219" i="10" s="1"/>
  <c r="O220" i="10" s="1"/>
  <c r="O221" i="10" s="1"/>
  <c r="O222" i="10" s="1"/>
  <c r="O223" i="10" s="1"/>
  <c r="O224" i="10" s="1"/>
  <c r="O225" i="10" s="1"/>
  <c r="O226" i="10" s="1"/>
  <c r="O227" i="10" s="1"/>
  <c r="O228" i="10" s="1"/>
  <c r="O229" i="10" s="1"/>
  <c r="O230" i="10" s="1"/>
  <c r="O231" i="10" s="1"/>
  <c r="O232" i="10" s="1"/>
  <c r="O233" i="10" s="1"/>
  <c r="O234" i="10" s="1"/>
  <c r="O235" i="10" s="1"/>
  <c r="O236" i="10" s="1"/>
  <c r="O237" i="10" s="1"/>
  <c r="O238" i="10" s="1"/>
  <c r="O239" i="10" s="1"/>
  <c r="O240" i="10" s="1"/>
  <c r="O241" i="10" s="1"/>
  <c r="O242" i="10" s="1"/>
  <c r="O243" i="10" s="1"/>
  <c r="O244" i="10" s="1"/>
  <c r="O245" i="10" s="1"/>
  <c r="O246" i="10" s="1"/>
  <c r="O247" i="10" s="1"/>
  <c r="O248" i="10" s="1"/>
  <c r="O249" i="10" s="1"/>
  <c r="O250" i="10" s="1"/>
  <c r="O251" i="10" s="1"/>
  <c r="O252" i="10" s="1"/>
  <c r="O253" i="10" s="1"/>
  <c r="O254" i="10" s="1"/>
  <c r="O255" i="10" s="1"/>
  <c r="O256" i="10" s="1"/>
  <c r="O257" i="10" s="1"/>
  <c r="O258" i="10" s="1"/>
  <c r="O259" i="10" s="1"/>
  <c r="O260" i="10" s="1"/>
  <c r="O261" i="10" s="1"/>
  <c r="O262" i="10" s="1"/>
  <c r="O263" i="10" s="1"/>
  <c r="O264" i="10" s="1"/>
  <c r="O265" i="10" s="1"/>
  <c r="O266" i="10" s="1"/>
  <c r="O267" i="10" s="1"/>
  <c r="O268" i="10" s="1"/>
  <c r="O269" i="10" s="1"/>
  <c r="O270" i="10" s="1"/>
  <c r="O271" i="10" s="1"/>
  <c r="O272" i="10" s="1"/>
  <c r="O273" i="10" s="1"/>
  <c r="O274" i="10" s="1"/>
  <c r="O275" i="10" s="1"/>
  <c r="O276" i="10" s="1"/>
  <c r="O277" i="10" s="1"/>
  <c r="O278" i="10" s="1"/>
  <c r="O279" i="10" s="1"/>
  <c r="O280" i="10" s="1"/>
  <c r="O281" i="10" s="1"/>
  <c r="O282" i="10" s="1"/>
  <c r="O283" i="10" s="1"/>
  <c r="O284" i="10" s="1"/>
  <c r="O285" i="10" s="1"/>
  <c r="O286" i="10" s="1"/>
  <c r="O287" i="10" s="1"/>
  <c r="O288" i="10" s="1"/>
  <c r="O289" i="10" s="1"/>
  <c r="O290" i="10" s="1"/>
  <c r="O291" i="10" s="1"/>
  <c r="O292" i="10" s="1"/>
  <c r="O293" i="10" s="1"/>
  <c r="O294" i="10" s="1"/>
  <c r="O295" i="10" s="1"/>
  <c r="O296" i="10" s="1"/>
  <c r="O297" i="10" s="1"/>
  <c r="O298" i="10" s="1"/>
  <c r="O299" i="10" s="1"/>
  <c r="O300" i="10" s="1"/>
  <c r="O301" i="10" s="1"/>
  <c r="O302" i="10" s="1"/>
  <c r="O303" i="10" s="1"/>
  <c r="O304" i="10" s="1"/>
  <c r="O305" i="10" s="1"/>
  <c r="O306" i="10" s="1"/>
  <c r="O307" i="10" s="1"/>
  <c r="O308" i="10" s="1"/>
  <c r="O309" i="10" s="1"/>
  <c r="O310" i="10" s="1"/>
  <c r="O311" i="10" s="1"/>
  <c r="O312" i="10" s="1"/>
  <c r="O313" i="10" s="1"/>
  <c r="O314" i="10" s="1"/>
  <c r="O315" i="10" s="1"/>
  <c r="O316" i="10" s="1"/>
  <c r="O317" i="10" s="1"/>
  <c r="O318" i="10" s="1"/>
  <c r="O319" i="10" s="1"/>
  <c r="O320" i="10" s="1"/>
  <c r="O321" i="10" s="1"/>
  <c r="O322" i="10" s="1"/>
  <c r="O323" i="10" s="1"/>
  <c r="O324" i="10" s="1"/>
  <c r="O325" i="10" s="1"/>
  <c r="O326" i="10" s="1"/>
  <c r="O327" i="10" s="1"/>
  <c r="O328" i="10" s="1"/>
  <c r="O329" i="10" s="1"/>
  <c r="O330" i="10" s="1"/>
  <c r="O331" i="10" s="1"/>
  <c r="O332" i="10" s="1"/>
  <c r="O333" i="10" s="1"/>
  <c r="O334" i="10" s="1"/>
  <c r="O335" i="10" s="1"/>
  <c r="O336" i="10" s="1"/>
  <c r="O337" i="10" s="1"/>
  <c r="O338" i="10" s="1"/>
  <c r="O339" i="10" s="1"/>
  <c r="O340" i="10" s="1"/>
  <c r="O341" i="10" s="1"/>
  <c r="O342" i="10" s="1"/>
  <c r="O343" i="10" s="1"/>
  <c r="O344" i="10" s="1"/>
  <c r="O345" i="10" s="1"/>
  <c r="O346" i="10" s="1"/>
  <c r="O347" i="10" s="1"/>
  <c r="O348" i="10" s="1"/>
  <c r="O349" i="10" s="1"/>
  <c r="O350" i="10" s="1"/>
  <c r="O351" i="10" s="1"/>
  <c r="O352" i="10" s="1"/>
  <c r="O353" i="10" s="1"/>
  <c r="O354" i="10" s="1"/>
  <c r="O355" i="10" s="1"/>
  <c r="O356" i="10" s="1"/>
  <c r="O357" i="10" s="1"/>
  <c r="O358" i="10" s="1"/>
  <c r="O359" i="10" s="1"/>
  <c r="O360" i="10" s="1"/>
  <c r="O361" i="10" s="1"/>
  <c r="O362" i="10" s="1"/>
  <c r="O363" i="10" s="1"/>
  <c r="O364" i="10" s="1"/>
  <c r="O365" i="10" s="1"/>
  <c r="O366" i="10" s="1"/>
  <c r="O367" i="10" s="1"/>
  <c r="O368" i="10" s="1"/>
  <c r="O369" i="10" s="1"/>
  <c r="O370" i="10" s="1"/>
  <c r="O371" i="10" s="1"/>
  <c r="O372" i="10" s="1"/>
  <c r="O373" i="10" s="1"/>
  <c r="O374" i="10" s="1"/>
  <c r="O375" i="10" s="1"/>
  <c r="O376" i="10" s="1"/>
  <c r="O377" i="10" s="1"/>
  <c r="O378" i="10" s="1"/>
  <c r="O379" i="10" s="1"/>
  <c r="O380" i="10" s="1"/>
  <c r="O381" i="10" s="1"/>
  <c r="O382" i="10" s="1"/>
  <c r="O383" i="10" s="1"/>
  <c r="O384" i="10" s="1"/>
  <c r="O385" i="10" s="1"/>
  <c r="O386" i="10" s="1"/>
  <c r="O387" i="10" s="1"/>
  <c r="O388" i="10" s="1"/>
  <c r="O389" i="10" s="1"/>
  <c r="O390" i="10" s="1"/>
  <c r="O391" i="10" s="1"/>
  <c r="O392" i="10" s="1"/>
  <c r="O393" i="10" s="1"/>
  <c r="O394" i="10" s="1"/>
  <c r="O395" i="10" s="1"/>
  <c r="O396" i="10" s="1"/>
  <c r="O397" i="10" s="1"/>
  <c r="O398" i="10" s="1"/>
  <c r="O399" i="10" s="1"/>
  <c r="O400" i="10" s="1"/>
  <c r="O401" i="10" s="1"/>
  <c r="O402" i="10" s="1"/>
  <c r="O403" i="10" s="1"/>
  <c r="O404" i="10" s="1"/>
  <c r="O405" i="10" s="1"/>
  <c r="O406" i="10" s="1"/>
  <c r="O407" i="10" s="1"/>
  <c r="O10" i="10"/>
  <c r="O9" i="10"/>
  <c r="G12" i="10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G217" i="10" s="1"/>
  <c r="G218" i="10" s="1"/>
  <c r="G219" i="10" s="1"/>
  <c r="G220" i="10" s="1"/>
  <c r="G221" i="10" s="1"/>
  <c r="G222" i="10" s="1"/>
  <c r="G223" i="10" s="1"/>
  <c r="G224" i="10" s="1"/>
  <c r="G225" i="10" s="1"/>
  <c r="G226" i="10" s="1"/>
  <c r="G227" i="10" s="1"/>
  <c r="G228" i="10" s="1"/>
  <c r="G229" i="10" s="1"/>
  <c r="G230" i="10" s="1"/>
  <c r="G231" i="10" s="1"/>
  <c r="G232" i="10" s="1"/>
  <c r="G233" i="10" s="1"/>
  <c r="G234" i="10" s="1"/>
  <c r="G235" i="10" s="1"/>
  <c r="G236" i="10" s="1"/>
  <c r="G237" i="10" s="1"/>
  <c r="G238" i="10" s="1"/>
  <c r="G239" i="10" s="1"/>
  <c r="G240" i="10" s="1"/>
  <c r="G241" i="10" s="1"/>
  <c r="G242" i="10" s="1"/>
  <c r="G243" i="10" s="1"/>
  <c r="G244" i="10" s="1"/>
  <c r="G245" i="10" s="1"/>
  <c r="G246" i="10" s="1"/>
  <c r="G247" i="10" s="1"/>
  <c r="G248" i="10" s="1"/>
  <c r="G249" i="10" s="1"/>
  <c r="G250" i="10" s="1"/>
  <c r="G251" i="10" s="1"/>
  <c r="G252" i="10" s="1"/>
  <c r="G253" i="10" s="1"/>
  <c r="G254" i="10" s="1"/>
  <c r="G255" i="10" s="1"/>
  <c r="G256" i="10" s="1"/>
  <c r="G257" i="10" s="1"/>
  <c r="G258" i="10" s="1"/>
  <c r="G259" i="10" s="1"/>
  <c r="G260" i="10" s="1"/>
  <c r="G261" i="10" s="1"/>
  <c r="G262" i="10" s="1"/>
  <c r="G263" i="10" s="1"/>
  <c r="G264" i="10" s="1"/>
  <c r="G265" i="10" s="1"/>
  <c r="G266" i="10" s="1"/>
  <c r="G267" i="10" s="1"/>
  <c r="G268" i="10" s="1"/>
  <c r="G269" i="10" s="1"/>
  <c r="G270" i="10" s="1"/>
  <c r="G271" i="10" s="1"/>
  <c r="G272" i="10" s="1"/>
  <c r="G273" i="10" s="1"/>
  <c r="G274" i="10" s="1"/>
  <c r="G275" i="10" s="1"/>
  <c r="G276" i="10" s="1"/>
  <c r="G277" i="10" s="1"/>
  <c r="G278" i="10" s="1"/>
  <c r="G279" i="10" s="1"/>
  <c r="G280" i="10" s="1"/>
  <c r="G281" i="10" s="1"/>
  <c r="G282" i="10" s="1"/>
  <c r="G283" i="10" s="1"/>
  <c r="G284" i="10" s="1"/>
  <c r="G285" i="10" s="1"/>
  <c r="G286" i="10" s="1"/>
  <c r="G287" i="10" s="1"/>
  <c r="G288" i="10" s="1"/>
  <c r="G289" i="10" s="1"/>
  <c r="G290" i="10" s="1"/>
  <c r="G291" i="10" s="1"/>
  <c r="G292" i="10" s="1"/>
  <c r="G293" i="10" s="1"/>
  <c r="G294" i="10" s="1"/>
  <c r="G295" i="10" s="1"/>
  <c r="G296" i="10" s="1"/>
  <c r="G297" i="10" s="1"/>
  <c r="G298" i="10" s="1"/>
  <c r="G299" i="10" s="1"/>
  <c r="G300" i="10" s="1"/>
  <c r="G301" i="10" s="1"/>
  <c r="G302" i="10" s="1"/>
  <c r="G303" i="10" s="1"/>
  <c r="G304" i="10" s="1"/>
  <c r="G305" i="10" s="1"/>
  <c r="G306" i="10" s="1"/>
  <c r="G307" i="10" s="1"/>
  <c r="G308" i="10" s="1"/>
  <c r="G309" i="10" s="1"/>
  <c r="G310" i="10" s="1"/>
  <c r="G311" i="10" s="1"/>
  <c r="G312" i="10" s="1"/>
  <c r="G313" i="10" s="1"/>
  <c r="G314" i="10" s="1"/>
  <c r="G315" i="10" s="1"/>
  <c r="G316" i="10" s="1"/>
  <c r="G317" i="10" s="1"/>
  <c r="G318" i="10" s="1"/>
  <c r="G319" i="10" s="1"/>
  <c r="G320" i="10" s="1"/>
  <c r="G321" i="10" s="1"/>
  <c r="G322" i="10" s="1"/>
  <c r="G323" i="10" s="1"/>
  <c r="G324" i="10" s="1"/>
  <c r="G325" i="10" s="1"/>
  <c r="G326" i="10" s="1"/>
  <c r="G327" i="10" s="1"/>
  <c r="G328" i="10" s="1"/>
  <c r="G329" i="10" s="1"/>
  <c r="G330" i="10" s="1"/>
  <c r="G331" i="10" s="1"/>
  <c r="G332" i="10" s="1"/>
  <c r="G333" i="10" s="1"/>
  <c r="G334" i="10" s="1"/>
  <c r="G335" i="10" s="1"/>
  <c r="G336" i="10" s="1"/>
  <c r="G337" i="10" s="1"/>
  <c r="G338" i="10" s="1"/>
  <c r="G339" i="10" s="1"/>
  <c r="G340" i="10" s="1"/>
  <c r="G341" i="10" s="1"/>
  <c r="G342" i="10" s="1"/>
  <c r="G343" i="10" s="1"/>
  <c r="G344" i="10" s="1"/>
  <c r="G345" i="10" s="1"/>
  <c r="G346" i="10" s="1"/>
  <c r="G347" i="10" s="1"/>
  <c r="G348" i="10" s="1"/>
  <c r="G349" i="10" s="1"/>
  <c r="G350" i="10" s="1"/>
  <c r="G351" i="10" s="1"/>
  <c r="G352" i="10" s="1"/>
  <c r="G353" i="10" s="1"/>
  <c r="G354" i="10" s="1"/>
  <c r="G355" i="10" s="1"/>
  <c r="G356" i="10" s="1"/>
  <c r="G357" i="10" s="1"/>
  <c r="G358" i="10" s="1"/>
  <c r="G359" i="10" s="1"/>
  <c r="G360" i="10" s="1"/>
  <c r="G361" i="10" s="1"/>
  <c r="G362" i="10" s="1"/>
  <c r="G363" i="10" s="1"/>
  <c r="G364" i="10" s="1"/>
  <c r="G365" i="10" s="1"/>
  <c r="G366" i="10" s="1"/>
  <c r="G367" i="10" s="1"/>
  <c r="G368" i="10" s="1"/>
  <c r="G369" i="10" s="1"/>
  <c r="G370" i="10" s="1"/>
  <c r="G371" i="10" s="1"/>
  <c r="G372" i="10" s="1"/>
  <c r="G373" i="10" s="1"/>
  <c r="G374" i="10" s="1"/>
  <c r="G375" i="10" s="1"/>
  <c r="G376" i="10" s="1"/>
  <c r="G377" i="10" s="1"/>
  <c r="G378" i="10" s="1"/>
  <c r="G379" i="10" s="1"/>
  <c r="G380" i="10" s="1"/>
  <c r="G381" i="10" s="1"/>
  <c r="G382" i="10" s="1"/>
  <c r="G383" i="10" s="1"/>
  <c r="G384" i="10" s="1"/>
  <c r="G385" i="10" s="1"/>
  <c r="G386" i="10" s="1"/>
  <c r="G387" i="10" s="1"/>
  <c r="G388" i="10" s="1"/>
  <c r="G389" i="10" s="1"/>
  <c r="G390" i="10" s="1"/>
  <c r="G391" i="10" s="1"/>
  <c r="G392" i="10" s="1"/>
  <c r="G393" i="10" s="1"/>
  <c r="G394" i="10" s="1"/>
  <c r="G395" i="10" s="1"/>
  <c r="G396" i="10" s="1"/>
  <c r="G397" i="10" s="1"/>
  <c r="G398" i="10" s="1"/>
  <c r="G399" i="10" s="1"/>
  <c r="G400" i="10" s="1"/>
  <c r="G401" i="10" s="1"/>
  <c r="G402" i="10" s="1"/>
  <c r="G403" i="10" s="1"/>
  <c r="G404" i="10" s="1"/>
  <c r="G405" i="10" s="1"/>
  <c r="G406" i="10" s="1"/>
  <c r="G407" i="10" s="1"/>
  <c r="G10" i="10"/>
  <c r="G9" i="10"/>
  <c r="K9" i="10"/>
  <c r="K12" i="10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K84" i="10" s="1"/>
  <c r="K85" i="10" s="1"/>
  <c r="K86" i="10" s="1"/>
  <c r="K87" i="10" s="1"/>
  <c r="K88" i="10" s="1"/>
  <c r="K89" i="10" s="1"/>
  <c r="K90" i="10" s="1"/>
  <c r="K91" i="10" s="1"/>
  <c r="K92" i="10" s="1"/>
  <c r="K93" i="10" s="1"/>
  <c r="K94" i="10" s="1"/>
  <c r="K95" i="10" s="1"/>
  <c r="K96" i="10" s="1"/>
  <c r="K97" i="10" s="1"/>
  <c r="K98" i="10" s="1"/>
  <c r="K99" i="10" s="1"/>
  <c r="K100" i="10" s="1"/>
  <c r="K101" i="10" s="1"/>
  <c r="K102" i="10" s="1"/>
  <c r="K103" i="10" s="1"/>
  <c r="K104" i="10" s="1"/>
  <c r="K105" i="10" s="1"/>
  <c r="K106" i="10" s="1"/>
  <c r="K107" i="10" s="1"/>
  <c r="K108" i="10" s="1"/>
  <c r="K109" i="10" s="1"/>
  <c r="K110" i="10" s="1"/>
  <c r="K111" i="10" s="1"/>
  <c r="K112" i="10" s="1"/>
  <c r="K113" i="10" s="1"/>
  <c r="K114" i="10" s="1"/>
  <c r="K115" i="10" s="1"/>
  <c r="K116" i="10" s="1"/>
  <c r="K117" i="10" s="1"/>
  <c r="K118" i="10" s="1"/>
  <c r="K119" i="10" s="1"/>
  <c r="K120" i="10" s="1"/>
  <c r="K121" i="10" s="1"/>
  <c r="K122" i="10" s="1"/>
  <c r="K123" i="10" s="1"/>
  <c r="K124" i="10" s="1"/>
  <c r="K125" i="10" s="1"/>
  <c r="K126" i="10" s="1"/>
  <c r="K127" i="10" s="1"/>
  <c r="K128" i="10" s="1"/>
  <c r="K129" i="10" s="1"/>
  <c r="K130" i="10" s="1"/>
  <c r="K131" i="10" s="1"/>
  <c r="K132" i="10" s="1"/>
  <c r="K133" i="10" s="1"/>
  <c r="K134" i="10" s="1"/>
  <c r="K135" i="10" s="1"/>
  <c r="K136" i="10" s="1"/>
  <c r="K137" i="10" s="1"/>
  <c r="K138" i="10" s="1"/>
  <c r="K139" i="10" s="1"/>
  <c r="K140" i="10" s="1"/>
  <c r="K141" i="10" s="1"/>
  <c r="K142" i="10" s="1"/>
  <c r="K143" i="10" s="1"/>
  <c r="K144" i="10" s="1"/>
  <c r="K145" i="10" s="1"/>
  <c r="K146" i="10" s="1"/>
  <c r="K147" i="10" s="1"/>
  <c r="K148" i="10" s="1"/>
  <c r="K149" i="10" s="1"/>
  <c r="K150" i="10" s="1"/>
  <c r="K151" i="10" s="1"/>
  <c r="K152" i="10" s="1"/>
  <c r="K153" i="10" s="1"/>
  <c r="K154" i="10" s="1"/>
  <c r="K155" i="10" s="1"/>
  <c r="K156" i="10" s="1"/>
  <c r="K157" i="10" s="1"/>
  <c r="K158" i="10" s="1"/>
  <c r="K159" i="10" s="1"/>
  <c r="K160" i="10" s="1"/>
  <c r="K161" i="10" s="1"/>
  <c r="K162" i="10" s="1"/>
  <c r="K163" i="10" s="1"/>
  <c r="K164" i="10" s="1"/>
  <c r="K165" i="10" s="1"/>
  <c r="K166" i="10" s="1"/>
  <c r="K167" i="10" s="1"/>
  <c r="K168" i="10" s="1"/>
  <c r="K169" i="10" s="1"/>
  <c r="K170" i="10" s="1"/>
  <c r="K171" i="10" s="1"/>
  <c r="K172" i="10" s="1"/>
  <c r="K173" i="10" s="1"/>
  <c r="K174" i="10" s="1"/>
  <c r="K175" i="10" s="1"/>
  <c r="K176" i="10" s="1"/>
  <c r="K177" i="10" s="1"/>
  <c r="K178" i="10" s="1"/>
  <c r="K179" i="10" s="1"/>
  <c r="K180" i="10" s="1"/>
  <c r="K181" i="10" s="1"/>
  <c r="K182" i="10" s="1"/>
  <c r="K183" i="10" s="1"/>
  <c r="K184" i="10" s="1"/>
  <c r="K185" i="10" s="1"/>
  <c r="K186" i="10" s="1"/>
  <c r="K187" i="10" s="1"/>
  <c r="K188" i="10" s="1"/>
  <c r="K189" i="10" s="1"/>
  <c r="K190" i="10" s="1"/>
  <c r="K191" i="10" s="1"/>
  <c r="K192" i="10" s="1"/>
  <c r="K193" i="10" s="1"/>
  <c r="K194" i="10" s="1"/>
  <c r="K195" i="10" s="1"/>
  <c r="K196" i="10" s="1"/>
  <c r="K197" i="10" s="1"/>
  <c r="K198" i="10" s="1"/>
  <c r="K199" i="10" s="1"/>
  <c r="K200" i="10" s="1"/>
  <c r="K201" i="10" s="1"/>
  <c r="K202" i="10" s="1"/>
  <c r="K203" i="10" s="1"/>
  <c r="K204" i="10" s="1"/>
  <c r="K205" i="10" s="1"/>
  <c r="K206" i="10" s="1"/>
  <c r="K207" i="10" s="1"/>
  <c r="K208" i="10" s="1"/>
  <c r="K209" i="10" s="1"/>
  <c r="K210" i="10" s="1"/>
  <c r="K211" i="10" s="1"/>
  <c r="K212" i="10" s="1"/>
  <c r="K213" i="10" s="1"/>
  <c r="K214" i="10" s="1"/>
  <c r="K215" i="10" s="1"/>
  <c r="K216" i="10" s="1"/>
  <c r="K217" i="10" s="1"/>
  <c r="K218" i="10" s="1"/>
  <c r="K219" i="10" s="1"/>
  <c r="K220" i="10" s="1"/>
  <c r="K221" i="10" s="1"/>
  <c r="K222" i="10" s="1"/>
  <c r="K223" i="10" s="1"/>
  <c r="K224" i="10" s="1"/>
  <c r="K225" i="10" s="1"/>
  <c r="K226" i="10" s="1"/>
  <c r="K227" i="10" s="1"/>
  <c r="K228" i="10" s="1"/>
  <c r="K229" i="10" s="1"/>
  <c r="K230" i="10" s="1"/>
  <c r="K231" i="10" s="1"/>
  <c r="K232" i="10" s="1"/>
  <c r="K233" i="10" s="1"/>
  <c r="K234" i="10" s="1"/>
  <c r="K235" i="10" s="1"/>
  <c r="K236" i="10" s="1"/>
  <c r="K237" i="10" s="1"/>
  <c r="K238" i="10" s="1"/>
  <c r="K239" i="10" s="1"/>
  <c r="K240" i="10" s="1"/>
  <c r="K241" i="10" s="1"/>
  <c r="K242" i="10" s="1"/>
  <c r="K243" i="10" s="1"/>
  <c r="K244" i="10" s="1"/>
  <c r="K245" i="10" s="1"/>
  <c r="K246" i="10" s="1"/>
  <c r="K247" i="10" s="1"/>
  <c r="K248" i="10" s="1"/>
  <c r="K249" i="10" s="1"/>
  <c r="K250" i="10" s="1"/>
  <c r="K251" i="10" s="1"/>
  <c r="K252" i="10" s="1"/>
  <c r="K253" i="10" s="1"/>
  <c r="K254" i="10" s="1"/>
  <c r="K255" i="10" s="1"/>
  <c r="K256" i="10" s="1"/>
  <c r="K257" i="10" s="1"/>
  <c r="K258" i="10" s="1"/>
  <c r="K259" i="10" s="1"/>
  <c r="K260" i="10" s="1"/>
  <c r="K261" i="10" s="1"/>
  <c r="K262" i="10" s="1"/>
  <c r="K263" i="10" s="1"/>
  <c r="K264" i="10" s="1"/>
  <c r="K265" i="10" s="1"/>
  <c r="K266" i="10" s="1"/>
  <c r="K267" i="10" s="1"/>
  <c r="K268" i="10" s="1"/>
  <c r="K269" i="10" s="1"/>
  <c r="K270" i="10" s="1"/>
  <c r="K271" i="10" s="1"/>
  <c r="K272" i="10" s="1"/>
  <c r="K273" i="10" s="1"/>
  <c r="K274" i="10" s="1"/>
  <c r="K275" i="10" s="1"/>
  <c r="K276" i="10" s="1"/>
  <c r="K277" i="10" s="1"/>
  <c r="K278" i="10" s="1"/>
  <c r="K279" i="10" s="1"/>
  <c r="K280" i="10" s="1"/>
  <c r="K281" i="10" s="1"/>
  <c r="K282" i="10" s="1"/>
  <c r="K283" i="10" s="1"/>
  <c r="K284" i="10" s="1"/>
  <c r="K285" i="10" s="1"/>
  <c r="K286" i="10" s="1"/>
  <c r="K287" i="10" s="1"/>
  <c r="K288" i="10" s="1"/>
  <c r="K289" i="10" s="1"/>
  <c r="K290" i="10" s="1"/>
  <c r="K291" i="10" s="1"/>
  <c r="K292" i="10" s="1"/>
  <c r="K293" i="10" s="1"/>
  <c r="K294" i="10" s="1"/>
  <c r="K295" i="10" s="1"/>
  <c r="K296" i="10" s="1"/>
  <c r="K297" i="10" s="1"/>
  <c r="K298" i="10" s="1"/>
  <c r="K299" i="10" s="1"/>
  <c r="K300" i="10" s="1"/>
  <c r="K301" i="10" s="1"/>
  <c r="K302" i="10" s="1"/>
  <c r="K303" i="10" s="1"/>
  <c r="K304" i="10" s="1"/>
  <c r="K305" i="10" s="1"/>
  <c r="K306" i="10" s="1"/>
  <c r="K307" i="10" s="1"/>
  <c r="K308" i="10" s="1"/>
  <c r="K309" i="10" s="1"/>
  <c r="K310" i="10" s="1"/>
  <c r="K311" i="10" s="1"/>
  <c r="K312" i="10" s="1"/>
  <c r="K313" i="10" s="1"/>
  <c r="K314" i="10" s="1"/>
  <c r="K315" i="10" s="1"/>
  <c r="K316" i="10" s="1"/>
  <c r="K317" i="10" s="1"/>
  <c r="K318" i="10" s="1"/>
  <c r="K319" i="10" s="1"/>
  <c r="K320" i="10" s="1"/>
  <c r="K321" i="10" s="1"/>
  <c r="K322" i="10" s="1"/>
  <c r="K323" i="10" s="1"/>
  <c r="K324" i="10" s="1"/>
  <c r="K325" i="10" s="1"/>
  <c r="K326" i="10" s="1"/>
  <c r="K327" i="10" s="1"/>
  <c r="K328" i="10" s="1"/>
  <c r="K329" i="10" s="1"/>
  <c r="K330" i="10" s="1"/>
  <c r="K331" i="10" s="1"/>
  <c r="K332" i="10" s="1"/>
  <c r="K333" i="10" s="1"/>
  <c r="K334" i="10" s="1"/>
  <c r="K335" i="10" s="1"/>
  <c r="K336" i="10" s="1"/>
  <c r="K337" i="10" s="1"/>
  <c r="K338" i="10" s="1"/>
  <c r="K339" i="10" s="1"/>
  <c r="K340" i="10" s="1"/>
  <c r="K341" i="10" s="1"/>
  <c r="K342" i="10" s="1"/>
  <c r="K343" i="10" s="1"/>
  <c r="K344" i="10" s="1"/>
  <c r="K345" i="10" s="1"/>
  <c r="K346" i="10" s="1"/>
  <c r="K347" i="10" s="1"/>
  <c r="K348" i="10" s="1"/>
  <c r="K349" i="10" s="1"/>
  <c r="K350" i="10" s="1"/>
  <c r="K351" i="10" s="1"/>
  <c r="K352" i="10" s="1"/>
  <c r="K353" i="10" s="1"/>
  <c r="K354" i="10" s="1"/>
  <c r="K355" i="10" s="1"/>
  <c r="K356" i="10" s="1"/>
  <c r="K357" i="10" s="1"/>
  <c r="K358" i="10" s="1"/>
  <c r="K359" i="10" s="1"/>
  <c r="K360" i="10" s="1"/>
  <c r="K361" i="10" s="1"/>
  <c r="K362" i="10" s="1"/>
  <c r="K363" i="10" s="1"/>
  <c r="K364" i="10" s="1"/>
  <c r="K365" i="10" s="1"/>
  <c r="K366" i="10" s="1"/>
  <c r="K367" i="10" s="1"/>
  <c r="K368" i="10" s="1"/>
  <c r="K369" i="10" s="1"/>
  <c r="K370" i="10" s="1"/>
  <c r="K371" i="10" s="1"/>
  <c r="K372" i="10" s="1"/>
  <c r="K373" i="10" s="1"/>
  <c r="K374" i="10" s="1"/>
  <c r="K375" i="10" s="1"/>
  <c r="K376" i="10" s="1"/>
  <c r="K377" i="10" s="1"/>
  <c r="K378" i="10" s="1"/>
  <c r="K379" i="10" s="1"/>
  <c r="K380" i="10" s="1"/>
  <c r="K381" i="10" s="1"/>
  <c r="K382" i="10" s="1"/>
  <c r="K383" i="10" s="1"/>
  <c r="K384" i="10" s="1"/>
  <c r="K385" i="10" s="1"/>
  <c r="K386" i="10" s="1"/>
  <c r="K387" i="10" s="1"/>
  <c r="K388" i="10" s="1"/>
  <c r="K389" i="10" s="1"/>
  <c r="K390" i="10" s="1"/>
  <c r="K391" i="10" s="1"/>
  <c r="K392" i="10" s="1"/>
  <c r="K393" i="10" s="1"/>
  <c r="K394" i="10" s="1"/>
  <c r="K395" i="10" s="1"/>
  <c r="K396" i="10" s="1"/>
  <c r="K397" i="10" s="1"/>
  <c r="K398" i="10" s="1"/>
  <c r="K399" i="10" s="1"/>
  <c r="K400" i="10" s="1"/>
  <c r="K401" i="10" s="1"/>
  <c r="K402" i="10" s="1"/>
  <c r="K403" i="10" s="1"/>
  <c r="K404" i="10" s="1"/>
  <c r="K405" i="10" s="1"/>
  <c r="K406" i="10" s="1"/>
  <c r="K407" i="10" s="1"/>
  <c r="K11" i="10"/>
  <c r="K10" i="10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9" i="1"/>
  <c r="M10" i="10"/>
  <c r="M11" i="10"/>
  <c r="M12" i="10"/>
  <c r="M13" i="10"/>
  <c r="M14" i="10"/>
  <c r="M15" i="10"/>
  <c r="M16" i="10"/>
  <c r="M17" i="10"/>
  <c r="N17" i="10" s="1"/>
  <c r="M18" i="10"/>
  <c r="M19" i="10"/>
  <c r="M20" i="10"/>
  <c r="M21" i="10"/>
  <c r="M22" i="10"/>
  <c r="M23" i="10"/>
  <c r="M24" i="10"/>
  <c r="M25" i="10"/>
  <c r="N25" i="10" s="1"/>
  <c r="M26" i="10"/>
  <c r="M27" i="10"/>
  <c r="M28" i="10"/>
  <c r="M29" i="10"/>
  <c r="M30" i="10"/>
  <c r="M31" i="10"/>
  <c r="M32" i="10"/>
  <c r="M33" i="10"/>
  <c r="N33" i="10" s="1"/>
  <c r="M34" i="10"/>
  <c r="M35" i="10"/>
  <c r="M36" i="10"/>
  <c r="M37" i="10"/>
  <c r="M38" i="10"/>
  <c r="M39" i="10"/>
  <c r="M40" i="10"/>
  <c r="M41" i="10"/>
  <c r="N41" i="10" s="1"/>
  <c r="M42" i="10"/>
  <c r="M43" i="10"/>
  <c r="M44" i="10"/>
  <c r="M45" i="10"/>
  <c r="M46" i="10"/>
  <c r="M47" i="10"/>
  <c r="M48" i="10"/>
  <c r="M49" i="10"/>
  <c r="N49" i="10" s="1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N65" i="10" s="1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N81" i="10" s="1"/>
  <c r="M82" i="10"/>
  <c r="M83" i="10"/>
  <c r="M84" i="10"/>
  <c r="M85" i="10"/>
  <c r="M86" i="10"/>
  <c r="M87" i="10"/>
  <c r="M88" i="10"/>
  <c r="M89" i="10"/>
  <c r="N89" i="10" s="1"/>
  <c r="M90" i="10"/>
  <c r="M91" i="10"/>
  <c r="M92" i="10"/>
  <c r="M93" i="10"/>
  <c r="M94" i="10"/>
  <c r="M95" i="10"/>
  <c r="M96" i="10"/>
  <c r="M97" i="10"/>
  <c r="N97" i="10" s="1"/>
  <c r="M98" i="10"/>
  <c r="M99" i="10"/>
  <c r="M100" i="10"/>
  <c r="M101" i="10"/>
  <c r="M102" i="10"/>
  <c r="M103" i="10"/>
  <c r="M104" i="10"/>
  <c r="M105" i="10"/>
  <c r="N105" i="10" s="1"/>
  <c r="M106" i="10"/>
  <c r="M107" i="10"/>
  <c r="M108" i="10"/>
  <c r="M109" i="10"/>
  <c r="M110" i="10"/>
  <c r="M111" i="10"/>
  <c r="M112" i="10"/>
  <c r="M113" i="10"/>
  <c r="N113" i="10" s="1"/>
  <c r="M114" i="10"/>
  <c r="M115" i="10"/>
  <c r="M116" i="10"/>
  <c r="M117" i="10"/>
  <c r="M118" i="10"/>
  <c r="M119" i="10"/>
  <c r="M120" i="10"/>
  <c r="M121" i="10"/>
  <c r="N121" i="10" s="1"/>
  <c r="M122" i="10"/>
  <c r="M123" i="10"/>
  <c r="M124" i="10"/>
  <c r="M125" i="10"/>
  <c r="M126" i="10"/>
  <c r="M127" i="10"/>
  <c r="M128" i="10"/>
  <c r="M129" i="10"/>
  <c r="N129" i="10" s="1"/>
  <c r="M130" i="10"/>
  <c r="M131" i="10"/>
  <c r="M132" i="10"/>
  <c r="M133" i="10"/>
  <c r="M134" i="10"/>
  <c r="M135" i="10"/>
  <c r="M136" i="10"/>
  <c r="M137" i="10"/>
  <c r="N137" i="10" s="1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N153" i="10" s="1"/>
  <c r="M154" i="10"/>
  <c r="M155" i="10"/>
  <c r="M156" i="10"/>
  <c r="M157" i="10"/>
  <c r="M158" i="10"/>
  <c r="M159" i="10"/>
  <c r="M160" i="10"/>
  <c r="M161" i="10"/>
  <c r="N161" i="10" s="1"/>
  <c r="M162" i="10"/>
  <c r="M163" i="10"/>
  <c r="M164" i="10"/>
  <c r="M165" i="10"/>
  <c r="M166" i="10"/>
  <c r="M167" i="10"/>
  <c r="M168" i="10"/>
  <c r="M169" i="10"/>
  <c r="N169" i="10" s="1"/>
  <c r="M170" i="10"/>
  <c r="M171" i="10"/>
  <c r="M172" i="10"/>
  <c r="M173" i="10"/>
  <c r="M174" i="10"/>
  <c r="M175" i="10"/>
  <c r="M176" i="10"/>
  <c r="M177" i="10"/>
  <c r="N177" i="10" s="1"/>
  <c r="M178" i="10"/>
  <c r="M179" i="10"/>
  <c r="M180" i="10"/>
  <c r="M181" i="10"/>
  <c r="M182" i="10"/>
  <c r="M183" i="10"/>
  <c r="M184" i="10"/>
  <c r="M185" i="10"/>
  <c r="N185" i="10" s="1"/>
  <c r="M186" i="10"/>
  <c r="M187" i="10"/>
  <c r="M188" i="10"/>
  <c r="M189" i="10"/>
  <c r="M190" i="10"/>
  <c r="M191" i="10"/>
  <c r="M192" i="10"/>
  <c r="M193" i="10"/>
  <c r="N193" i="10" s="1"/>
  <c r="M194" i="10"/>
  <c r="M195" i="10"/>
  <c r="M196" i="10"/>
  <c r="M197" i="10"/>
  <c r="M198" i="10"/>
  <c r="M199" i="10"/>
  <c r="M200" i="10"/>
  <c r="M201" i="10"/>
  <c r="N201" i="10" s="1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N217" i="10" s="1"/>
  <c r="M218" i="10"/>
  <c r="M219" i="10"/>
  <c r="M220" i="10"/>
  <c r="M221" i="10"/>
  <c r="M222" i="10"/>
  <c r="M223" i="10"/>
  <c r="M224" i="10"/>
  <c r="M225" i="10"/>
  <c r="N225" i="10" s="1"/>
  <c r="M226" i="10"/>
  <c r="M227" i="10"/>
  <c r="M228" i="10"/>
  <c r="M229" i="10"/>
  <c r="M230" i="10"/>
  <c r="M231" i="10"/>
  <c r="M232" i="10"/>
  <c r="M233" i="10"/>
  <c r="N233" i="10" s="1"/>
  <c r="M234" i="10"/>
  <c r="M235" i="10"/>
  <c r="M236" i="10"/>
  <c r="M237" i="10"/>
  <c r="M238" i="10"/>
  <c r="M239" i="10"/>
  <c r="M240" i="10"/>
  <c r="M241" i="10"/>
  <c r="N241" i="10" s="1"/>
  <c r="M242" i="10"/>
  <c r="M243" i="10"/>
  <c r="M244" i="10"/>
  <c r="M245" i="10"/>
  <c r="M246" i="10"/>
  <c r="M247" i="10"/>
  <c r="M248" i="10"/>
  <c r="M249" i="10"/>
  <c r="N249" i="10" s="1"/>
  <c r="M250" i="10"/>
  <c r="M251" i="10"/>
  <c r="M252" i="10"/>
  <c r="M253" i="10"/>
  <c r="M254" i="10"/>
  <c r="M255" i="10"/>
  <c r="M256" i="10"/>
  <c r="M257" i="10"/>
  <c r="N257" i="10" s="1"/>
  <c r="M258" i="10"/>
  <c r="M259" i="10"/>
  <c r="M260" i="10"/>
  <c r="M261" i="10"/>
  <c r="M262" i="10"/>
  <c r="M263" i="10"/>
  <c r="M264" i="10"/>
  <c r="M265" i="10"/>
  <c r="N265" i="10" s="1"/>
  <c r="M266" i="10"/>
  <c r="M267" i="10"/>
  <c r="M268" i="10"/>
  <c r="M269" i="10"/>
  <c r="M270" i="10"/>
  <c r="M271" i="10"/>
  <c r="M272" i="10"/>
  <c r="M273" i="10"/>
  <c r="N273" i="10" s="1"/>
  <c r="M274" i="10"/>
  <c r="M275" i="10"/>
  <c r="M276" i="10"/>
  <c r="M277" i="10"/>
  <c r="M278" i="10"/>
  <c r="M279" i="10"/>
  <c r="M280" i="10"/>
  <c r="M281" i="10"/>
  <c r="N281" i="10" s="1"/>
  <c r="M282" i="10"/>
  <c r="M283" i="10"/>
  <c r="M284" i="10"/>
  <c r="M285" i="10"/>
  <c r="M286" i="10"/>
  <c r="M287" i="10"/>
  <c r="M288" i="10"/>
  <c r="M289" i="10"/>
  <c r="N289" i="10" s="1"/>
  <c r="M290" i="10"/>
  <c r="M291" i="10"/>
  <c r="M292" i="10"/>
  <c r="M293" i="10"/>
  <c r="M294" i="10"/>
  <c r="M295" i="10"/>
  <c r="M296" i="10"/>
  <c r="M297" i="10"/>
  <c r="N297" i="10" s="1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N313" i="10" s="1"/>
  <c r="M314" i="10"/>
  <c r="M315" i="10"/>
  <c r="M316" i="10"/>
  <c r="M317" i="10"/>
  <c r="M318" i="10"/>
  <c r="M319" i="10"/>
  <c r="M320" i="10"/>
  <c r="M321" i="10"/>
  <c r="N321" i="10" s="1"/>
  <c r="M322" i="10"/>
  <c r="M323" i="10"/>
  <c r="M324" i="10"/>
  <c r="M325" i="10"/>
  <c r="M326" i="10"/>
  <c r="M327" i="10"/>
  <c r="M328" i="10"/>
  <c r="M329" i="10"/>
  <c r="N329" i="10" s="1"/>
  <c r="M330" i="10"/>
  <c r="M331" i="10"/>
  <c r="M332" i="10"/>
  <c r="M333" i="10"/>
  <c r="M334" i="10"/>
  <c r="M335" i="10"/>
  <c r="M336" i="10"/>
  <c r="M337" i="10"/>
  <c r="N337" i="10" s="1"/>
  <c r="M338" i="10"/>
  <c r="M339" i="10"/>
  <c r="M340" i="10"/>
  <c r="M341" i="10"/>
  <c r="M342" i="10"/>
  <c r="M343" i="10"/>
  <c r="M344" i="10"/>
  <c r="M345" i="10"/>
  <c r="N345" i="10" s="1"/>
  <c r="M346" i="10"/>
  <c r="M347" i="10"/>
  <c r="M348" i="10"/>
  <c r="M349" i="10"/>
  <c r="M350" i="10"/>
  <c r="M351" i="10"/>
  <c r="M352" i="10"/>
  <c r="M353" i="10"/>
  <c r="N353" i="10" s="1"/>
  <c r="M354" i="10"/>
  <c r="M355" i="10"/>
  <c r="M356" i="10"/>
  <c r="M357" i="10"/>
  <c r="M358" i="10"/>
  <c r="M359" i="10"/>
  <c r="M360" i="10"/>
  <c r="M361" i="10"/>
  <c r="N361" i="10" s="1"/>
  <c r="M362" i="10"/>
  <c r="M363" i="10"/>
  <c r="M364" i="10"/>
  <c r="M365" i="10"/>
  <c r="M366" i="10"/>
  <c r="M367" i="10"/>
  <c r="M368" i="10"/>
  <c r="M369" i="10"/>
  <c r="N369" i="10" s="1"/>
  <c r="M370" i="10"/>
  <c r="M371" i="10"/>
  <c r="M372" i="10"/>
  <c r="M373" i="10"/>
  <c r="M374" i="10"/>
  <c r="M375" i="10"/>
  <c r="M376" i="10"/>
  <c r="M377" i="10"/>
  <c r="N377" i="10" s="1"/>
  <c r="M378" i="10"/>
  <c r="M379" i="10"/>
  <c r="M380" i="10"/>
  <c r="M381" i="10"/>
  <c r="M382" i="10"/>
  <c r="M383" i="10"/>
  <c r="M384" i="10"/>
  <c r="M385" i="10"/>
  <c r="N385" i="10" s="1"/>
  <c r="M386" i="10"/>
  <c r="M387" i="10"/>
  <c r="M388" i="10"/>
  <c r="M389" i="10"/>
  <c r="M390" i="10"/>
  <c r="M391" i="10"/>
  <c r="M392" i="10"/>
  <c r="M393" i="10"/>
  <c r="N393" i="10" s="1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9" i="10"/>
  <c r="I3" i="10"/>
  <c r="I2" i="10"/>
  <c r="F11" i="10"/>
  <c r="I11" i="10"/>
  <c r="J11" i="10" s="1"/>
  <c r="N11" i="10"/>
  <c r="F12" i="10"/>
  <c r="I12" i="10"/>
  <c r="J12" i="10"/>
  <c r="N12" i="10"/>
  <c r="F13" i="10"/>
  <c r="I13" i="10"/>
  <c r="J13" i="10" s="1"/>
  <c r="N13" i="10"/>
  <c r="F14" i="10"/>
  <c r="I14" i="10"/>
  <c r="J14" i="10"/>
  <c r="N14" i="10"/>
  <c r="F15" i="10"/>
  <c r="I15" i="10"/>
  <c r="J15" i="10" s="1"/>
  <c r="N15" i="10"/>
  <c r="F16" i="10"/>
  <c r="I16" i="10"/>
  <c r="J16" i="10"/>
  <c r="N16" i="10"/>
  <c r="F17" i="10"/>
  <c r="I17" i="10"/>
  <c r="J17" i="10"/>
  <c r="F18" i="10"/>
  <c r="I18" i="10"/>
  <c r="J18" i="10" s="1"/>
  <c r="N18" i="10"/>
  <c r="F19" i="10"/>
  <c r="I19" i="10"/>
  <c r="J19" i="10" s="1"/>
  <c r="N19" i="10"/>
  <c r="F20" i="10"/>
  <c r="I20" i="10"/>
  <c r="J20" i="10"/>
  <c r="N20" i="10"/>
  <c r="F21" i="10"/>
  <c r="I21" i="10"/>
  <c r="J21" i="10" s="1"/>
  <c r="N21" i="10"/>
  <c r="F22" i="10"/>
  <c r="I22" i="10"/>
  <c r="J22" i="10"/>
  <c r="N22" i="10"/>
  <c r="F23" i="10"/>
  <c r="I23" i="10"/>
  <c r="J23" i="10" s="1"/>
  <c r="N23" i="10"/>
  <c r="F24" i="10"/>
  <c r="I24" i="10"/>
  <c r="J24" i="10"/>
  <c r="N24" i="10"/>
  <c r="F25" i="10"/>
  <c r="I25" i="10"/>
  <c r="J25" i="10"/>
  <c r="F26" i="10"/>
  <c r="I26" i="10"/>
  <c r="J26" i="10" s="1"/>
  <c r="N26" i="10"/>
  <c r="F27" i="10"/>
  <c r="I27" i="10"/>
  <c r="J27" i="10" s="1"/>
  <c r="N27" i="10"/>
  <c r="F28" i="10"/>
  <c r="I28" i="10"/>
  <c r="J28" i="10"/>
  <c r="N28" i="10"/>
  <c r="F29" i="10"/>
  <c r="I29" i="10"/>
  <c r="J29" i="10"/>
  <c r="N29" i="10"/>
  <c r="F30" i="10"/>
  <c r="I30" i="10"/>
  <c r="J30" i="10"/>
  <c r="N30" i="10"/>
  <c r="F31" i="10"/>
  <c r="I31" i="10"/>
  <c r="J31" i="10" s="1"/>
  <c r="N31" i="10"/>
  <c r="F32" i="10"/>
  <c r="I32" i="10"/>
  <c r="J32" i="10"/>
  <c r="N32" i="10"/>
  <c r="F33" i="10"/>
  <c r="I33" i="10"/>
  <c r="J33" i="10"/>
  <c r="F34" i="10"/>
  <c r="I34" i="10"/>
  <c r="J34" i="10" s="1"/>
  <c r="N34" i="10"/>
  <c r="F35" i="10"/>
  <c r="I35" i="10"/>
  <c r="J35" i="10" s="1"/>
  <c r="N35" i="10"/>
  <c r="F36" i="10"/>
  <c r="I36" i="10"/>
  <c r="J36" i="10" s="1"/>
  <c r="N36" i="10"/>
  <c r="F37" i="10"/>
  <c r="I37" i="10"/>
  <c r="J37" i="10"/>
  <c r="N37" i="10"/>
  <c r="F38" i="10"/>
  <c r="I38" i="10"/>
  <c r="J38" i="10"/>
  <c r="N38" i="10"/>
  <c r="F39" i="10"/>
  <c r="I39" i="10"/>
  <c r="J39" i="10" s="1"/>
  <c r="N39" i="10"/>
  <c r="F40" i="10"/>
  <c r="I40" i="10"/>
  <c r="J40" i="10"/>
  <c r="N40" i="10"/>
  <c r="F41" i="10"/>
  <c r="I41" i="10"/>
  <c r="J41" i="10" s="1"/>
  <c r="F42" i="10"/>
  <c r="I42" i="10"/>
  <c r="J42" i="10" s="1"/>
  <c r="N42" i="10"/>
  <c r="F43" i="10"/>
  <c r="I43" i="10"/>
  <c r="J43" i="10" s="1"/>
  <c r="N43" i="10"/>
  <c r="F44" i="10"/>
  <c r="I44" i="10"/>
  <c r="J44" i="10" s="1"/>
  <c r="N44" i="10"/>
  <c r="F45" i="10"/>
  <c r="I45" i="10"/>
  <c r="J45" i="10"/>
  <c r="N45" i="10"/>
  <c r="F46" i="10"/>
  <c r="I46" i="10"/>
  <c r="J46" i="10"/>
  <c r="N46" i="10"/>
  <c r="F47" i="10"/>
  <c r="I47" i="10"/>
  <c r="J47" i="10" s="1"/>
  <c r="N47" i="10"/>
  <c r="F48" i="10"/>
  <c r="I48" i="10"/>
  <c r="J48" i="10"/>
  <c r="N48" i="10"/>
  <c r="F49" i="10"/>
  <c r="I49" i="10"/>
  <c r="J49" i="10" s="1"/>
  <c r="F50" i="10"/>
  <c r="I50" i="10"/>
  <c r="J50" i="10" s="1"/>
  <c r="N50" i="10"/>
  <c r="F51" i="10"/>
  <c r="I51" i="10"/>
  <c r="J51" i="10" s="1"/>
  <c r="N51" i="10"/>
  <c r="F52" i="10"/>
  <c r="I52" i="10"/>
  <c r="J52" i="10"/>
  <c r="N52" i="10"/>
  <c r="F53" i="10"/>
  <c r="I53" i="10"/>
  <c r="J53" i="10"/>
  <c r="N53" i="10"/>
  <c r="F54" i="10"/>
  <c r="I54" i="10"/>
  <c r="J54" i="10"/>
  <c r="N54" i="10"/>
  <c r="F55" i="10"/>
  <c r="I55" i="10"/>
  <c r="J55" i="10" s="1"/>
  <c r="N55" i="10"/>
  <c r="F56" i="10"/>
  <c r="I56" i="10"/>
  <c r="J56" i="10"/>
  <c r="N56" i="10"/>
  <c r="F57" i="10"/>
  <c r="I57" i="10"/>
  <c r="J57" i="10" s="1"/>
  <c r="N57" i="10"/>
  <c r="F58" i="10"/>
  <c r="I58" i="10"/>
  <c r="J58" i="10" s="1"/>
  <c r="N58" i="10"/>
  <c r="F59" i="10"/>
  <c r="I59" i="10"/>
  <c r="J59" i="10" s="1"/>
  <c r="N59" i="10"/>
  <c r="F60" i="10"/>
  <c r="I60" i="10"/>
  <c r="J60" i="10"/>
  <c r="N60" i="10"/>
  <c r="F61" i="10"/>
  <c r="I61" i="10"/>
  <c r="J61" i="10"/>
  <c r="N61" i="10"/>
  <c r="F62" i="10"/>
  <c r="I62" i="10"/>
  <c r="J62" i="10"/>
  <c r="N62" i="10"/>
  <c r="F63" i="10"/>
  <c r="I63" i="10"/>
  <c r="J63" i="10" s="1"/>
  <c r="N63" i="10"/>
  <c r="F64" i="10"/>
  <c r="I64" i="10"/>
  <c r="J64" i="10"/>
  <c r="N64" i="10"/>
  <c r="F65" i="10"/>
  <c r="I65" i="10"/>
  <c r="J65" i="10"/>
  <c r="F66" i="10"/>
  <c r="I66" i="10"/>
  <c r="J66" i="10" s="1"/>
  <c r="N66" i="10"/>
  <c r="F67" i="10"/>
  <c r="I67" i="10"/>
  <c r="J67" i="10" s="1"/>
  <c r="N67" i="10"/>
  <c r="F68" i="10"/>
  <c r="I68" i="10"/>
  <c r="J68" i="10"/>
  <c r="N68" i="10"/>
  <c r="F69" i="10"/>
  <c r="I69" i="10"/>
  <c r="J69" i="10"/>
  <c r="N69" i="10"/>
  <c r="F70" i="10"/>
  <c r="I70" i="10"/>
  <c r="J70" i="10" s="1"/>
  <c r="N70" i="10"/>
  <c r="F71" i="10"/>
  <c r="I71" i="10"/>
  <c r="J71" i="10" s="1"/>
  <c r="N71" i="10"/>
  <c r="F72" i="10"/>
  <c r="I72" i="10"/>
  <c r="J72" i="10"/>
  <c r="N72" i="10"/>
  <c r="F73" i="10"/>
  <c r="I73" i="10"/>
  <c r="J73" i="10" s="1"/>
  <c r="N73" i="10"/>
  <c r="F74" i="10"/>
  <c r="I74" i="10"/>
  <c r="J74" i="10" s="1"/>
  <c r="N74" i="10"/>
  <c r="F75" i="10"/>
  <c r="I75" i="10"/>
  <c r="J75" i="10" s="1"/>
  <c r="N75" i="10"/>
  <c r="F76" i="10"/>
  <c r="I76" i="10"/>
  <c r="J76" i="10" s="1"/>
  <c r="N76" i="10"/>
  <c r="F77" i="10"/>
  <c r="I77" i="10"/>
  <c r="J77" i="10"/>
  <c r="N77" i="10"/>
  <c r="F78" i="10"/>
  <c r="I78" i="10"/>
  <c r="J78" i="10"/>
  <c r="N78" i="10"/>
  <c r="F79" i="10"/>
  <c r="I79" i="10"/>
  <c r="J79" i="10" s="1"/>
  <c r="N79" i="10"/>
  <c r="F80" i="10"/>
  <c r="I80" i="10"/>
  <c r="J80" i="10"/>
  <c r="N80" i="10"/>
  <c r="F81" i="10"/>
  <c r="I81" i="10"/>
  <c r="J81" i="10"/>
  <c r="F82" i="10"/>
  <c r="I82" i="10"/>
  <c r="J82" i="10" s="1"/>
  <c r="N82" i="10"/>
  <c r="F83" i="10"/>
  <c r="I83" i="10"/>
  <c r="J83" i="10"/>
  <c r="N83" i="10"/>
  <c r="F84" i="10"/>
  <c r="I84" i="10"/>
  <c r="J84" i="10"/>
  <c r="N84" i="10"/>
  <c r="F85" i="10"/>
  <c r="I85" i="10"/>
  <c r="J85" i="10" s="1"/>
  <c r="N85" i="10"/>
  <c r="F86" i="10"/>
  <c r="I86" i="10"/>
  <c r="J86" i="10"/>
  <c r="N86" i="10"/>
  <c r="F87" i="10"/>
  <c r="I87" i="10"/>
  <c r="J87" i="10" s="1"/>
  <c r="N87" i="10"/>
  <c r="F88" i="10"/>
  <c r="I88" i="10"/>
  <c r="J88" i="10"/>
  <c r="N88" i="10"/>
  <c r="F89" i="10"/>
  <c r="I89" i="10"/>
  <c r="J89" i="10"/>
  <c r="F90" i="10"/>
  <c r="I90" i="10"/>
  <c r="J90" i="10" s="1"/>
  <c r="N90" i="10"/>
  <c r="F91" i="10"/>
  <c r="I91" i="10"/>
  <c r="J91" i="10"/>
  <c r="N91" i="10"/>
  <c r="F92" i="10"/>
  <c r="I92" i="10"/>
  <c r="J92" i="10"/>
  <c r="N92" i="10"/>
  <c r="F93" i="10"/>
  <c r="I93" i="10"/>
  <c r="J93" i="10" s="1"/>
  <c r="N93" i="10"/>
  <c r="F94" i="10"/>
  <c r="I94" i="10"/>
  <c r="J94" i="10"/>
  <c r="N94" i="10"/>
  <c r="F95" i="10"/>
  <c r="I95" i="10"/>
  <c r="J95" i="10"/>
  <c r="N95" i="10"/>
  <c r="F96" i="10"/>
  <c r="I96" i="10"/>
  <c r="J96" i="10" s="1"/>
  <c r="N96" i="10"/>
  <c r="F97" i="10"/>
  <c r="I97" i="10"/>
  <c r="J97" i="10" s="1"/>
  <c r="F98" i="10"/>
  <c r="I98" i="10"/>
  <c r="J98" i="10"/>
  <c r="N98" i="10"/>
  <c r="F99" i="10"/>
  <c r="I99" i="10"/>
  <c r="J99" i="10"/>
  <c r="N99" i="10"/>
  <c r="F100" i="10"/>
  <c r="I100" i="10"/>
  <c r="J100" i="10"/>
  <c r="N100" i="10"/>
  <c r="F101" i="10"/>
  <c r="I101" i="10"/>
  <c r="J101" i="10"/>
  <c r="N101" i="10"/>
  <c r="F102" i="10"/>
  <c r="I102" i="10"/>
  <c r="J102" i="10"/>
  <c r="N102" i="10"/>
  <c r="F103" i="10"/>
  <c r="I103" i="10"/>
  <c r="J103" i="10" s="1"/>
  <c r="N103" i="10"/>
  <c r="F104" i="10"/>
  <c r="I104" i="10"/>
  <c r="J104" i="10" s="1"/>
  <c r="N104" i="10"/>
  <c r="F105" i="10"/>
  <c r="I105" i="10"/>
  <c r="J105" i="10"/>
  <c r="F106" i="10"/>
  <c r="I106" i="10"/>
  <c r="J106" i="10"/>
  <c r="N106" i="10"/>
  <c r="F107" i="10"/>
  <c r="I107" i="10"/>
  <c r="J107" i="10" s="1"/>
  <c r="N107" i="10"/>
  <c r="F108" i="10"/>
  <c r="I108" i="10"/>
  <c r="J108" i="10"/>
  <c r="N108" i="10"/>
  <c r="F109" i="10"/>
  <c r="I109" i="10"/>
  <c r="J109" i="10"/>
  <c r="N109" i="10"/>
  <c r="F110" i="10"/>
  <c r="I110" i="10"/>
  <c r="J110" i="10"/>
  <c r="N110" i="10"/>
  <c r="F111" i="10"/>
  <c r="I111" i="10"/>
  <c r="J111" i="10"/>
  <c r="N111" i="10"/>
  <c r="F112" i="10"/>
  <c r="I112" i="10"/>
  <c r="J112" i="10" s="1"/>
  <c r="N112" i="10"/>
  <c r="F113" i="10"/>
  <c r="I113" i="10"/>
  <c r="J113" i="10"/>
  <c r="F114" i="10"/>
  <c r="I114" i="10"/>
  <c r="J114" i="10" s="1"/>
  <c r="N114" i="10"/>
  <c r="F115" i="10"/>
  <c r="I115" i="10"/>
  <c r="J115" i="10"/>
  <c r="N115" i="10"/>
  <c r="F116" i="10"/>
  <c r="I116" i="10"/>
  <c r="J116" i="10" s="1"/>
  <c r="N116" i="10"/>
  <c r="F117" i="10"/>
  <c r="I117" i="10"/>
  <c r="J117" i="10"/>
  <c r="N117" i="10"/>
  <c r="F118" i="10"/>
  <c r="I118" i="10"/>
  <c r="J118" i="10"/>
  <c r="N118" i="10"/>
  <c r="F119" i="10"/>
  <c r="I119" i="10"/>
  <c r="J119" i="10" s="1"/>
  <c r="N119" i="10"/>
  <c r="F120" i="10"/>
  <c r="I120" i="10"/>
  <c r="J120" i="10" s="1"/>
  <c r="N120" i="10"/>
  <c r="F121" i="10"/>
  <c r="I121" i="10"/>
  <c r="J121" i="10" s="1"/>
  <c r="F122" i="10"/>
  <c r="I122" i="10"/>
  <c r="J122" i="10" s="1"/>
  <c r="N122" i="10"/>
  <c r="F123" i="10"/>
  <c r="I123" i="10"/>
  <c r="J123" i="10"/>
  <c r="N123" i="10"/>
  <c r="F124" i="10"/>
  <c r="I124" i="10"/>
  <c r="J124" i="10"/>
  <c r="N124" i="10"/>
  <c r="F125" i="10"/>
  <c r="I125" i="10"/>
  <c r="J125" i="10"/>
  <c r="N125" i="10"/>
  <c r="F126" i="10"/>
  <c r="I126" i="10"/>
  <c r="J126" i="10"/>
  <c r="N126" i="10"/>
  <c r="F127" i="10"/>
  <c r="I127" i="10"/>
  <c r="J127" i="10"/>
  <c r="N127" i="10"/>
  <c r="F128" i="10"/>
  <c r="I128" i="10"/>
  <c r="J128" i="10" s="1"/>
  <c r="N128" i="10"/>
  <c r="F129" i="10"/>
  <c r="I129" i="10"/>
  <c r="J129" i="10"/>
  <c r="F130" i="10"/>
  <c r="I130" i="10"/>
  <c r="J130" i="10" s="1"/>
  <c r="N130" i="10"/>
  <c r="F131" i="10"/>
  <c r="I131" i="10"/>
  <c r="J131" i="10" s="1"/>
  <c r="N131" i="10"/>
  <c r="F132" i="10"/>
  <c r="I132" i="10"/>
  <c r="J132" i="10" s="1"/>
  <c r="N132" i="10"/>
  <c r="F133" i="10"/>
  <c r="I133" i="10"/>
  <c r="J133" i="10"/>
  <c r="N133" i="10"/>
  <c r="F134" i="10"/>
  <c r="I134" i="10"/>
  <c r="J134" i="10"/>
  <c r="N134" i="10"/>
  <c r="F135" i="10"/>
  <c r="I135" i="10"/>
  <c r="J135" i="10" s="1"/>
  <c r="N135" i="10"/>
  <c r="F136" i="10"/>
  <c r="I136" i="10"/>
  <c r="J136" i="10" s="1"/>
  <c r="N136" i="10"/>
  <c r="F137" i="10"/>
  <c r="I137" i="10"/>
  <c r="J137" i="10" s="1"/>
  <c r="F138" i="10"/>
  <c r="I138" i="10"/>
  <c r="J138" i="10"/>
  <c r="N138" i="10"/>
  <c r="F139" i="10"/>
  <c r="I139" i="10"/>
  <c r="J139" i="10" s="1"/>
  <c r="N139" i="10"/>
  <c r="F140" i="10"/>
  <c r="I140" i="10"/>
  <c r="J140" i="10"/>
  <c r="N140" i="10"/>
  <c r="F141" i="10"/>
  <c r="I141" i="10"/>
  <c r="J141" i="10" s="1"/>
  <c r="N141" i="10"/>
  <c r="F142" i="10"/>
  <c r="I142" i="10"/>
  <c r="J142" i="10"/>
  <c r="N142" i="10"/>
  <c r="F143" i="10"/>
  <c r="I143" i="10"/>
  <c r="J143" i="10" s="1"/>
  <c r="N143" i="10"/>
  <c r="F144" i="10"/>
  <c r="I144" i="10"/>
  <c r="J144" i="10" s="1"/>
  <c r="N144" i="10"/>
  <c r="F145" i="10"/>
  <c r="I145" i="10"/>
  <c r="J145" i="10"/>
  <c r="N145" i="10"/>
  <c r="F146" i="10"/>
  <c r="I146" i="10"/>
  <c r="J146" i="10"/>
  <c r="N146" i="10"/>
  <c r="F147" i="10"/>
  <c r="I147" i="10"/>
  <c r="J147" i="10"/>
  <c r="N147" i="10"/>
  <c r="F148" i="10"/>
  <c r="I148" i="10"/>
  <c r="J148" i="10" s="1"/>
  <c r="N148" i="10"/>
  <c r="F149" i="10"/>
  <c r="I149" i="10"/>
  <c r="J149" i="10" s="1"/>
  <c r="N149" i="10"/>
  <c r="F150" i="10"/>
  <c r="I150" i="10"/>
  <c r="J150" i="10"/>
  <c r="N150" i="10"/>
  <c r="F151" i="10"/>
  <c r="I151" i="10"/>
  <c r="J151" i="10"/>
  <c r="N151" i="10"/>
  <c r="F152" i="10"/>
  <c r="I152" i="10"/>
  <c r="J152" i="10" s="1"/>
  <c r="N152" i="10"/>
  <c r="F153" i="10"/>
  <c r="I153" i="10"/>
  <c r="J153" i="10" s="1"/>
  <c r="F154" i="10"/>
  <c r="I154" i="10"/>
  <c r="J154" i="10" s="1"/>
  <c r="N154" i="10"/>
  <c r="F155" i="10"/>
  <c r="I155" i="10"/>
  <c r="J155" i="10"/>
  <c r="N155" i="10"/>
  <c r="F156" i="10"/>
  <c r="I156" i="10"/>
  <c r="J156" i="10" s="1"/>
  <c r="N156" i="10"/>
  <c r="F157" i="10"/>
  <c r="I157" i="10"/>
  <c r="J157" i="10"/>
  <c r="N157" i="10"/>
  <c r="F158" i="10"/>
  <c r="I158" i="10"/>
  <c r="J158" i="10"/>
  <c r="N158" i="10"/>
  <c r="F159" i="10"/>
  <c r="I159" i="10"/>
  <c r="J159" i="10"/>
  <c r="N159" i="10"/>
  <c r="F160" i="10"/>
  <c r="I160" i="10"/>
  <c r="J160" i="10" s="1"/>
  <c r="N160" i="10"/>
  <c r="F161" i="10"/>
  <c r="I161" i="10"/>
  <c r="J161" i="10"/>
  <c r="F162" i="10"/>
  <c r="I162" i="10"/>
  <c r="J162" i="10" s="1"/>
  <c r="N162" i="10"/>
  <c r="F163" i="10"/>
  <c r="I163" i="10"/>
  <c r="J163" i="10"/>
  <c r="N163" i="10"/>
  <c r="F164" i="10"/>
  <c r="I164" i="10"/>
  <c r="J164" i="10" s="1"/>
  <c r="N164" i="10"/>
  <c r="F165" i="10"/>
  <c r="I165" i="10"/>
  <c r="J165" i="10" s="1"/>
  <c r="N165" i="10"/>
  <c r="F166" i="10"/>
  <c r="I166" i="10"/>
  <c r="J166" i="10" s="1"/>
  <c r="N166" i="10"/>
  <c r="F167" i="10"/>
  <c r="I167" i="10"/>
  <c r="J167" i="10" s="1"/>
  <c r="N167" i="10"/>
  <c r="F168" i="10"/>
  <c r="I168" i="10"/>
  <c r="J168" i="10"/>
  <c r="N168" i="10"/>
  <c r="F169" i="10"/>
  <c r="I169" i="10"/>
  <c r="J169" i="10"/>
  <c r="F170" i="10"/>
  <c r="I170" i="10"/>
  <c r="J170" i="10"/>
  <c r="N170" i="10"/>
  <c r="F171" i="10"/>
  <c r="I171" i="10"/>
  <c r="J171" i="10" s="1"/>
  <c r="N171" i="10"/>
  <c r="F172" i="10"/>
  <c r="I172" i="10"/>
  <c r="J172" i="10"/>
  <c r="N172" i="10"/>
  <c r="F173" i="10"/>
  <c r="I173" i="10"/>
  <c r="J173" i="10" s="1"/>
  <c r="N173" i="10"/>
  <c r="F174" i="10"/>
  <c r="I174" i="10"/>
  <c r="J174" i="10" s="1"/>
  <c r="N174" i="10"/>
  <c r="F175" i="10"/>
  <c r="I175" i="10"/>
  <c r="J175" i="10"/>
  <c r="N175" i="10"/>
  <c r="F176" i="10"/>
  <c r="I176" i="10"/>
  <c r="J176" i="10"/>
  <c r="N176" i="10"/>
  <c r="F177" i="10"/>
  <c r="I177" i="10"/>
  <c r="J177" i="10"/>
  <c r="F178" i="10"/>
  <c r="I178" i="10"/>
  <c r="J178" i="10"/>
  <c r="N178" i="10"/>
  <c r="F179" i="10"/>
  <c r="I179" i="10"/>
  <c r="J179" i="10" s="1"/>
  <c r="N179" i="10"/>
  <c r="F180" i="10"/>
  <c r="I180" i="10"/>
  <c r="J180" i="10"/>
  <c r="N180" i="10"/>
  <c r="F181" i="10"/>
  <c r="I181" i="10"/>
  <c r="J181" i="10"/>
  <c r="N181" i="10"/>
  <c r="F182" i="10"/>
  <c r="I182" i="10"/>
  <c r="J182" i="10" s="1"/>
  <c r="N182" i="10"/>
  <c r="F183" i="10"/>
  <c r="I183" i="10"/>
  <c r="J183" i="10" s="1"/>
  <c r="N183" i="10"/>
  <c r="F184" i="10"/>
  <c r="I184" i="10"/>
  <c r="J184" i="10" s="1"/>
  <c r="N184" i="10"/>
  <c r="F185" i="10"/>
  <c r="I185" i="10"/>
  <c r="J185" i="10" s="1"/>
  <c r="F186" i="10"/>
  <c r="I186" i="10"/>
  <c r="J186" i="10"/>
  <c r="N186" i="10"/>
  <c r="F187" i="10"/>
  <c r="I187" i="10"/>
  <c r="J187" i="10"/>
  <c r="N187" i="10"/>
  <c r="F188" i="10"/>
  <c r="I188" i="10"/>
  <c r="J188" i="10" s="1"/>
  <c r="N188" i="10"/>
  <c r="F189" i="10"/>
  <c r="I189" i="10"/>
  <c r="J189" i="10"/>
  <c r="N189" i="10"/>
  <c r="F190" i="10"/>
  <c r="I190" i="10"/>
  <c r="J190" i="10"/>
  <c r="N190" i="10"/>
  <c r="F191" i="10"/>
  <c r="I191" i="10"/>
  <c r="J191" i="10" s="1"/>
  <c r="N191" i="10"/>
  <c r="F192" i="10"/>
  <c r="I192" i="10"/>
  <c r="J192" i="10" s="1"/>
  <c r="N192" i="10"/>
  <c r="F193" i="10"/>
  <c r="I193" i="10"/>
  <c r="J193" i="10"/>
  <c r="F194" i="10"/>
  <c r="I194" i="10"/>
  <c r="J194" i="10" s="1"/>
  <c r="N194" i="10"/>
  <c r="F195" i="10"/>
  <c r="I195" i="10"/>
  <c r="J195" i="10"/>
  <c r="N195" i="10"/>
  <c r="F196" i="10"/>
  <c r="I196" i="10"/>
  <c r="J196" i="10"/>
  <c r="N196" i="10"/>
  <c r="F197" i="10"/>
  <c r="I197" i="10"/>
  <c r="J197" i="10" s="1"/>
  <c r="N197" i="10"/>
  <c r="F198" i="10"/>
  <c r="I198" i="10"/>
  <c r="J198" i="10"/>
  <c r="N198" i="10"/>
  <c r="F199" i="10"/>
  <c r="I199" i="10"/>
  <c r="J199" i="10"/>
  <c r="N199" i="10"/>
  <c r="F200" i="10"/>
  <c r="I200" i="10"/>
  <c r="J200" i="10" s="1"/>
  <c r="N200" i="10"/>
  <c r="F201" i="10"/>
  <c r="I201" i="10"/>
  <c r="J201" i="10" s="1"/>
  <c r="F202" i="10"/>
  <c r="I202" i="10"/>
  <c r="J202" i="10" s="1"/>
  <c r="N202" i="10"/>
  <c r="F203" i="10"/>
  <c r="I203" i="10"/>
  <c r="J203" i="10"/>
  <c r="N203" i="10"/>
  <c r="F204" i="10"/>
  <c r="I204" i="10"/>
  <c r="J204" i="10" s="1"/>
  <c r="N204" i="10"/>
  <c r="F205" i="10"/>
  <c r="I205" i="10"/>
  <c r="J205" i="10"/>
  <c r="N205" i="10"/>
  <c r="F206" i="10"/>
  <c r="I206" i="10"/>
  <c r="J206" i="10"/>
  <c r="N206" i="10"/>
  <c r="F207" i="10"/>
  <c r="I207" i="10"/>
  <c r="J207" i="10" s="1"/>
  <c r="N207" i="10"/>
  <c r="F208" i="10"/>
  <c r="I208" i="10"/>
  <c r="J208" i="10" s="1"/>
  <c r="N208" i="10"/>
  <c r="F209" i="10"/>
  <c r="I209" i="10"/>
  <c r="J209" i="10" s="1"/>
  <c r="N209" i="10"/>
  <c r="F210" i="10"/>
  <c r="I210" i="10"/>
  <c r="J210" i="10"/>
  <c r="N210" i="10"/>
  <c r="F211" i="10"/>
  <c r="I211" i="10"/>
  <c r="J211" i="10" s="1"/>
  <c r="N211" i="10"/>
  <c r="F212" i="10"/>
  <c r="I212" i="10"/>
  <c r="J212" i="10" s="1"/>
  <c r="N212" i="10"/>
  <c r="F213" i="10"/>
  <c r="I213" i="10"/>
  <c r="J213" i="10"/>
  <c r="N213" i="10"/>
  <c r="F214" i="10"/>
  <c r="I214" i="10"/>
  <c r="J214" i="10"/>
  <c r="N214" i="10"/>
  <c r="F215" i="10"/>
  <c r="I215" i="10"/>
  <c r="J215" i="10" s="1"/>
  <c r="N215" i="10"/>
  <c r="F216" i="10"/>
  <c r="I216" i="10"/>
  <c r="J216" i="10" s="1"/>
  <c r="N216" i="10"/>
  <c r="F217" i="10"/>
  <c r="I217" i="10"/>
  <c r="J217" i="10" s="1"/>
  <c r="F218" i="10"/>
  <c r="I218" i="10"/>
  <c r="J218" i="10"/>
  <c r="N218" i="10"/>
  <c r="F219" i="10"/>
  <c r="I219" i="10"/>
  <c r="J219" i="10" s="1"/>
  <c r="N219" i="10"/>
  <c r="F220" i="10"/>
  <c r="I220" i="10"/>
  <c r="J220" i="10"/>
  <c r="N220" i="10"/>
  <c r="F221" i="10"/>
  <c r="I221" i="10"/>
  <c r="J221" i="10" s="1"/>
  <c r="N221" i="10"/>
  <c r="F222" i="10"/>
  <c r="I222" i="10"/>
  <c r="J222" i="10"/>
  <c r="N222" i="10"/>
  <c r="F223" i="10"/>
  <c r="I223" i="10"/>
  <c r="J223" i="10" s="1"/>
  <c r="N223" i="10"/>
  <c r="F224" i="10"/>
  <c r="I224" i="10"/>
  <c r="J224" i="10" s="1"/>
  <c r="N224" i="10"/>
  <c r="F225" i="10"/>
  <c r="I225" i="10"/>
  <c r="J225" i="10" s="1"/>
  <c r="F226" i="10"/>
  <c r="I226" i="10"/>
  <c r="J226" i="10"/>
  <c r="N226" i="10"/>
  <c r="F227" i="10"/>
  <c r="I227" i="10"/>
  <c r="J227" i="10" s="1"/>
  <c r="N227" i="10"/>
  <c r="F228" i="10"/>
  <c r="I228" i="10"/>
  <c r="J228" i="10"/>
  <c r="N228" i="10"/>
  <c r="F229" i="10"/>
  <c r="I229" i="10"/>
  <c r="J229" i="10" s="1"/>
  <c r="N229" i="10"/>
  <c r="F230" i="10"/>
  <c r="I230" i="10"/>
  <c r="J230" i="10"/>
  <c r="N230" i="10"/>
  <c r="F231" i="10"/>
  <c r="I231" i="10"/>
  <c r="J231" i="10" s="1"/>
  <c r="N231" i="10"/>
  <c r="F232" i="10"/>
  <c r="I232" i="10"/>
  <c r="J232" i="10" s="1"/>
  <c r="N232" i="10"/>
  <c r="F233" i="10"/>
  <c r="I233" i="10"/>
  <c r="J233" i="10"/>
  <c r="F234" i="10"/>
  <c r="I234" i="10"/>
  <c r="J234" i="10"/>
  <c r="N234" i="10"/>
  <c r="F235" i="10"/>
  <c r="I235" i="10"/>
  <c r="J235" i="10" s="1"/>
  <c r="N235" i="10"/>
  <c r="F236" i="10"/>
  <c r="I236" i="10"/>
  <c r="J236" i="10" s="1"/>
  <c r="N236" i="10"/>
  <c r="F237" i="10"/>
  <c r="I237" i="10"/>
  <c r="J237" i="10"/>
  <c r="N237" i="10"/>
  <c r="F238" i="10"/>
  <c r="I238" i="10"/>
  <c r="J238" i="10"/>
  <c r="N238" i="10"/>
  <c r="F239" i="10"/>
  <c r="I239" i="10"/>
  <c r="J239" i="10" s="1"/>
  <c r="N239" i="10"/>
  <c r="F240" i="10"/>
  <c r="I240" i="10"/>
  <c r="J240" i="10" s="1"/>
  <c r="N240" i="10"/>
  <c r="F241" i="10"/>
  <c r="I241" i="10"/>
  <c r="J241" i="10"/>
  <c r="F242" i="10"/>
  <c r="I242" i="10"/>
  <c r="J242" i="10"/>
  <c r="N242" i="10"/>
  <c r="F243" i="10"/>
  <c r="I243" i="10"/>
  <c r="J243" i="10" s="1"/>
  <c r="N243" i="10"/>
  <c r="F244" i="10"/>
  <c r="I244" i="10"/>
  <c r="J244" i="10"/>
  <c r="N244" i="10"/>
  <c r="F245" i="10"/>
  <c r="I245" i="10"/>
  <c r="J245" i="10"/>
  <c r="N245" i="10"/>
  <c r="F246" i="10"/>
  <c r="I246" i="10"/>
  <c r="J246" i="10"/>
  <c r="N246" i="10"/>
  <c r="F247" i="10"/>
  <c r="I247" i="10"/>
  <c r="J247" i="10" s="1"/>
  <c r="N247" i="10"/>
  <c r="F248" i="10"/>
  <c r="I248" i="10"/>
  <c r="J248" i="10" s="1"/>
  <c r="N248" i="10"/>
  <c r="F249" i="10"/>
  <c r="I249" i="10"/>
  <c r="J249" i="10"/>
  <c r="F250" i="10"/>
  <c r="I250" i="10"/>
  <c r="J250" i="10"/>
  <c r="N250" i="10"/>
  <c r="F251" i="10"/>
  <c r="I251" i="10"/>
  <c r="J251" i="10" s="1"/>
  <c r="N251" i="10"/>
  <c r="F252" i="10"/>
  <c r="I252" i="10"/>
  <c r="J252" i="10" s="1"/>
  <c r="N252" i="10"/>
  <c r="F253" i="10"/>
  <c r="I253" i="10"/>
  <c r="J253" i="10" s="1"/>
  <c r="N253" i="10"/>
  <c r="F254" i="10"/>
  <c r="I254" i="10"/>
  <c r="J254" i="10"/>
  <c r="N254" i="10"/>
  <c r="F255" i="10"/>
  <c r="I255" i="10"/>
  <c r="J255" i="10" s="1"/>
  <c r="N255" i="10"/>
  <c r="F256" i="10"/>
  <c r="I256" i="10"/>
  <c r="J256" i="10" s="1"/>
  <c r="N256" i="10"/>
  <c r="F257" i="10"/>
  <c r="I257" i="10"/>
  <c r="J257" i="10"/>
  <c r="F258" i="10"/>
  <c r="I258" i="10"/>
  <c r="J258" i="10"/>
  <c r="N258" i="10"/>
  <c r="F259" i="10"/>
  <c r="I259" i="10"/>
  <c r="J259" i="10" s="1"/>
  <c r="N259" i="10"/>
  <c r="F260" i="10"/>
  <c r="I260" i="10"/>
  <c r="J260" i="10" s="1"/>
  <c r="N260" i="10"/>
  <c r="F261" i="10"/>
  <c r="I261" i="10"/>
  <c r="J261" i="10" s="1"/>
  <c r="N261" i="10"/>
  <c r="F262" i="10"/>
  <c r="I262" i="10"/>
  <c r="J262" i="10"/>
  <c r="N262" i="10"/>
  <c r="F263" i="10"/>
  <c r="I263" i="10"/>
  <c r="J263" i="10" s="1"/>
  <c r="N263" i="10"/>
  <c r="F264" i="10"/>
  <c r="I264" i="10"/>
  <c r="J264" i="10" s="1"/>
  <c r="N264" i="10"/>
  <c r="F265" i="10"/>
  <c r="I265" i="10"/>
  <c r="J265" i="10"/>
  <c r="F266" i="10"/>
  <c r="I266" i="10"/>
  <c r="J266" i="10"/>
  <c r="N266" i="10"/>
  <c r="F267" i="10"/>
  <c r="I267" i="10"/>
  <c r="J267" i="10"/>
  <c r="N267" i="10"/>
  <c r="F268" i="10"/>
  <c r="I268" i="10"/>
  <c r="J268" i="10"/>
  <c r="N268" i="10"/>
  <c r="F269" i="10"/>
  <c r="I269" i="10"/>
  <c r="J269" i="10" s="1"/>
  <c r="N269" i="10"/>
  <c r="F270" i="10"/>
  <c r="I270" i="10"/>
  <c r="J270" i="10"/>
  <c r="N270" i="10"/>
  <c r="F271" i="10"/>
  <c r="I271" i="10"/>
  <c r="J271" i="10"/>
  <c r="N271" i="10"/>
  <c r="F272" i="10"/>
  <c r="I272" i="10"/>
  <c r="J272" i="10" s="1"/>
  <c r="N272" i="10"/>
  <c r="F273" i="10"/>
  <c r="I273" i="10"/>
  <c r="J273" i="10"/>
  <c r="F274" i="10"/>
  <c r="I274" i="10"/>
  <c r="J274" i="10"/>
  <c r="N274" i="10"/>
  <c r="F275" i="10"/>
  <c r="I275" i="10"/>
  <c r="J275" i="10" s="1"/>
  <c r="N275" i="10"/>
  <c r="F276" i="10"/>
  <c r="I276" i="10"/>
  <c r="J276" i="10" s="1"/>
  <c r="N276" i="10"/>
  <c r="F277" i="10"/>
  <c r="I277" i="10"/>
  <c r="J277" i="10" s="1"/>
  <c r="N277" i="10"/>
  <c r="F278" i="10"/>
  <c r="I278" i="10"/>
  <c r="J278" i="10"/>
  <c r="N278" i="10"/>
  <c r="F279" i="10"/>
  <c r="I279" i="10"/>
  <c r="J279" i="10"/>
  <c r="N279" i="10"/>
  <c r="F280" i="10"/>
  <c r="I280" i="10"/>
  <c r="J280" i="10" s="1"/>
  <c r="N280" i="10"/>
  <c r="F281" i="10"/>
  <c r="I281" i="10"/>
  <c r="J281" i="10"/>
  <c r="F282" i="10"/>
  <c r="I282" i="10"/>
  <c r="J282" i="10"/>
  <c r="N282" i="10"/>
  <c r="F283" i="10"/>
  <c r="I283" i="10"/>
  <c r="J283" i="10"/>
  <c r="N283" i="10"/>
  <c r="F284" i="10"/>
  <c r="I284" i="10"/>
  <c r="J284" i="10" s="1"/>
  <c r="N284" i="10"/>
  <c r="F285" i="10"/>
  <c r="I285" i="10"/>
  <c r="J285" i="10"/>
  <c r="N285" i="10"/>
  <c r="F286" i="10"/>
  <c r="I286" i="10"/>
  <c r="J286" i="10"/>
  <c r="N286" i="10"/>
  <c r="F287" i="10"/>
  <c r="I287" i="10"/>
  <c r="J287" i="10" s="1"/>
  <c r="N287" i="10"/>
  <c r="F288" i="10"/>
  <c r="I288" i="10"/>
  <c r="J288" i="10" s="1"/>
  <c r="N288" i="10"/>
  <c r="F289" i="10"/>
  <c r="I289" i="10"/>
  <c r="J289" i="10" s="1"/>
  <c r="F290" i="10"/>
  <c r="I290" i="10"/>
  <c r="J290" i="10"/>
  <c r="N290" i="10"/>
  <c r="F291" i="10"/>
  <c r="I291" i="10"/>
  <c r="J291" i="10" s="1"/>
  <c r="N291" i="10"/>
  <c r="F292" i="10"/>
  <c r="I292" i="10"/>
  <c r="J292" i="10"/>
  <c r="N292" i="10"/>
  <c r="F293" i="10"/>
  <c r="I293" i="10"/>
  <c r="J293" i="10"/>
  <c r="N293" i="10"/>
  <c r="F294" i="10"/>
  <c r="I294" i="10"/>
  <c r="J294" i="10"/>
  <c r="N294" i="10"/>
  <c r="F295" i="10"/>
  <c r="I295" i="10"/>
  <c r="J295" i="10" s="1"/>
  <c r="N295" i="10"/>
  <c r="F296" i="10"/>
  <c r="I296" i="10"/>
  <c r="J296" i="10" s="1"/>
  <c r="N296" i="10"/>
  <c r="F297" i="10"/>
  <c r="I297" i="10"/>
  <c r="J297" i="10"/>
  <c r="F298" i="10"/>
  <c r="I298" i="10"/>
  <c r="J298" i="10"/>
  <c r="N298" i="10"/>
  <c r="F299" i="10"/>
  <c r="I299" i="10"/>
  <c r="J299" i="10"/>
  <c r="N299" i="10"/>
  <c r="F300" i="10"/>
  <c r="I300" i="10"/>
  <c r="J300" i="10" s="1"/>
  <c r="N300" i="10"/>
  <c r="F301" i="10"/>
  <c r="I301" i="10"/>
  <c r="J301" i="10" s="1"/>
  <c r="N301" i="10"/>
  <c r="F302" i="10"/>
  <c r="I302" i="10"/>
  <c r="J302" i="10"/>
  <c r="N302" i="10"/>
  <c r="F303" i="10"/>
  <c r="I303" i="10"/>
  <c r="J303" i="10" s="1"/>
  <c r="N303" i="10"/>
  <c r="F304" i="10"/>
  <c r="I304" i="10"/>
  <c r="J304" i="10"/>
  <c r="N304" i="10"/>
  <c r="F305" i="10"/>
  <c r="I305" i="10"/>
  <c r="J305" i="10" s="1"/>
  <c r="N305" i="10"/>
  <c r="F306" i="10"/>
  <c r="I306" i="10"/>
  <c r="J306" i="10" s="1"/>
  <c r="N306" i="10"/>
  <c r="F307" i="10"/>
  <c r="I307" i="10"/>
  <c r="J307" i="10"/>
  <c r="N307" i="10"/>
  <c r="F308" i="10"/>
  <c r="I308" i="10"/>
  <c r="J308" i="10" s="1"/>
  <c r="N308" i="10"/>
  <c r="F309" i="10"/>
  <c r="I309" i="10"/>
  <c r="J309" i="10" s="1"/>
  <c r="N309" i="10"/>
  <c r="F310" i="10"/>
  <c r="I310" i="10"/>
  <c r="J310" i="10"/>
  <c r="N310" i="10"/>
  <c r="F311" i="10"/>
  <c r="I311" i="10"/>
  <c r="J311" i="10"/>
  <c r="N311" i="10"/>
  <c r="F312" i="10"/>
  <c r="I312" i="10"/>
  <c r="J312" i="10"/>
  <c r="N312" i="10"/>
  <c r="F313" i="10"/>
  <c r="I313" i="10"/>
  <c r="J313" i="10" s="1"/>
  <c r="F314" i="10"/>
  <c r="I314" i="10"/>
  <c r="J314" i="10" s="1"/>
  <c r="N314" i="10"/>
  <c r="F315" i="10"/>
  <c r="I315" i="10"/>
  <c r="J315" i="10"/>
  <c r="N315" i="10"/>
  <c r="F316" i="10"/>
  <c r="I316" i="10"/>
  <c r="J316" i="10"/>
  <c r="N316" i="10"/>
  <c r="F317" i="10"/>
  <c r="I317" i="10"/>
  <c r="J317" i="10" s="1"/>
  <c r="N317" i="10"/>
  <c r="F318" i="10"/>
  <c r="I318" i="10"/>
  <c r="J318" i="10"/>
  <c r="N318" i="10"/>
  <c r="F319" i="10"/>
  <c r="I319" i="10"/>
  <c r="J319" i="10" s="1"/>
  <c r="N319" i="10"/>
  <c r="F320" i="10"/>
  <c r="I320" i="10"/>
  <c r="J320" i="10"/>
  <c r="N320" i="10"/>
  <c r="F321" i="10"/>
  <c r="I321" i="10"/>
  <c r="J321" i="10"/>
  <c r="F322" i="10"/>
  <c r="I322" i="10"/>
  <c r="J322" i="10"/>
  <c r="N322" i="10"/>
  <c r="F323" i="10"/>
  <c r="I323" i="10"/>
  <c r="J323" i="10"/>
  <c r="N323" i="10"/>
  <c r="F324" i="10"/>
  <c r="I324" i="10"/>
  <c r="J324" i="10" s="1"/>
  <c r="N324" i="10"/>
  <c r="F325" i="10"/>
  <c r="I325" i="10"/>
  <c r="J325" i="10" s="1"/>
  <c r="N325" i="10"/>
  <c r="F326" i="10"/>
  <c r="I326" i="10"/>
  <c r="J326" i="10" s="1"/>
  <c r="N326" i="10"/>
  <c r="F327" i="10"/>
  <c r="I327" i="10"/>
  <c r="J327" i="10" s="1"/>
  <c r="N327" i="10"/>
  <c r="F328" i="10"/>
  <c r="I328" i="10"/>
  <c r="J328" i="10"/>
  <c r="N328" i="10"/>
  <c r="F329" i="10"/>
  <c r="I329" i="10"/>
  <c r="J329" i="10" s="1"/>
  <c r="F330" i="10"/>
  <c r="I330" i="10"/>
  <c r="J330" i="10"/>
  <c r="N330" i="10"/>
  <c r="F331" i="10"/>
  <c r="I331" i="10"/>
  <c r="J331" i="10"/>
  <c r="N331" i="10"/>
  <c r="F332" i="10"/>
  <c r="I332" i="10"/>
  <c r="J332" i="10" s="1"/>
  <c r="N332" i="10"/>
  <c r="F333" i="10"/>
  <c r="I333" i="10"/>
  <c r="J333" i="10" s="1"/>
  <c r="N333" i="10"/>
  <c r="F334" i="10"/>
  <c r="I334" i="10"/>
  <c r="J334" i="10"/>
  <c r="N334" i="10"/>
  <c r="F335" i="10"/>
  <c r="I335" i="10"/>
  <c r="J335" i="10"/>
  <c r="N335" i="10"/>
  <c r="F336" i="10"/>
  <c r="I336" i="10"/>
  <c r="J336" i="10"/>
  <c r="N336" i="10"/>
  <c r="F337" i="10"/>
  <c r="I337" i="10"/>
  <c r="J337" i="10" s="1"/>
  <c r="F338" i="10"/>
  <c r="I338" i="10"/>
  <c r="J338" i="10"/>
  <c r="N338" i="10"/>
  <c r="F339" i="10"/>
  <c r="I339" i="10"/>
  <c r="J339" i="10"/>
  <c r="N339" i="10"/>
  <c r="F340" i="10"/>
  <c r="I340" i="10"/>
  <c r="J340" i="10"/>
  <c r="N340" i="10"/>
  <c r="F341" i="10"/>
  <c r="I341" i="10"/>
  <c r="J341" i="10" s="1"/>
  <c r="N341" i="10"/>
  <c r="F342" i="10"/>
  <c r="I342" i="10"/>
  <c r="J342" i="10" s="1"/>
  <c r="N342" i="10"/>
  <c r="F343" i="10"/>
  <c r="I343" i="10"/>
  <c r="J343" i="10"/>
  <c r="N343" i="10"/>
  <c r="F344" i="10"/>
  <c r="I344" i="10"/>
  <c r="J344" i="10"/>
  <c r="N344" i="10"/>
  <c r="F345" i="10"/>
  <c r="I345" i="10"/>
  <c r="J345" i="10"/>
  <c r="F346" i="10"/>
  <c r="I346" i="10"/>
  <c r="J346" i="10" s="1"/>
  <c r="N346" i="10"/>
  <c r="F347" i="10"/>
  <c r="I347" i="10"/>
  <c r="J347" i="10"/>
  <c r="N347" i="10"/>
  <c r="F348" i="10"/>
  <c r="I348" i="10"/>
  <c r="J348" i="10"/>
  <c r="N348" i="10"/>
  <c r="F349" i="10"/>
  <c r="I349" i="10"/>
  <c r="J349" i="10" s="1"/>
  <c r="N349" i="10"/>
  <c r="F350" i="10"/>
  <c r="I350" i="10"/>
  <c r="J350" i="10" s="1"/>
  <c r="N350" i="10"/>
  <c r="F351" i="10"/>
  <c r="I351" i="10"/>
  <c r="J351" i="10"/>
  <c r="N351" i="10"/>
  <c r="F352" i="10"/>
  <c r="I352" i="10"/>
  <c r="J352" i="10"/>
  <c r="N352" i="10"/>
  <c r="F353" i="10"/>
  <c r="I353" i="10"/>
  <c r="J353" i="10"/>
  <c r="F354" i="10"/>
  <c r="I354" i="10"/>
  <c r="J354" i="10" s="1"/>
  <c r="N354" i="10"/>
  <c r="F355" i="10"/>
  <c r="I355" i="10"/>
  <c r="J355" i="10"/>
  <c r="N355" i="10"/>
  <c r="F356" i="10"/>
  <c r="I356" i="10"/>
  <c r="J356" i="10"/>
  <c r="N356" i="10"/>
  <c r="F357" i="10"/>
  <c r="I357" i="10"/>
  <c r="J357" i="10" s="1"/>
  <c r="N357" i="10"/>
  <c r="F358" i="10"/>
  <c r="I358" i="10"/>
  <c r="J358" i="10"/>
  <c r="N358" i="10"/>
  <c r="F359" i="10"/>
  <c r="I359" i="10"/>
  <c r="J359" i="10" s="1"/>
  <c r="N359" i="10"/>
  <c r="F360" i="10"/>
  <c r="I360" i="10"/>
  <c r="J360" i="10"/>
  <c r="N360" i="10"/>
  <c r="F361" i="10"/>
  <c r="I361" i="10"/>
  <c r="J361" i="10"/>
  <c r="F362" i="10"/>
  <c r="I362" i="10"/>
  <c r="J362" i="10"/>
  <c r="N362" i="10"/>
  <c r="F363" i="10"/>
  <c r="I363" i="10"/>
  <c r="J363" i="10" s="1"/>
  <c r="N363" i="10"/>
  <c r="F364" i="10"/>
  <c r="I364" i="10"/>
  <c r="J364" i="10"/>
  <c r="N364" i="10"/>
  <c r="F365" i="10"/>
  <c r="I365" i="10"/>
  <c r="J365" i="10" s="1"/>
  <c r="N365" i="10"/>
  <c r="F366" i="10"/>
  <c r="I366" i="10"/>
  <c r="J366" i="10"/>
  <c r="N366" i="10"/>
  <c r="F367" i="10"/>
  <c r="I367" i="10"/>
  <c r="J367" i="10" s="1"/>
  <c r="N367" i="10"/>
  <c r="F368" i="10"/>
  <c r="I368" i="10"/>
  <c r="J368" i="10"/>
  <c r="N368" i="10"/>
  <c r="F369" i="10"/>
  <c r="I369" i="10"/>
  <c r="J369" i="10"/>
  <c r="F370" i="10"/>
  <c r="I370" i="10"/>
  <c r="J370" i="10"/>
  <c r="N370" i="10"/>
  <c r="F371" i="10"/>
  <c r="I371" i="10"/>
  <c r="J371" i="10" s="1"/>
  <c r="N371" i="10"/>
  <c r="F372" i="10"/>
  <c r="I372" i="10"/>
  <c r="J372" i="10"/>
  <c r="N372" i="10"/>
  <c r="F373" i="10"/>
  <c r="I373" i="10"/>
  <c r="J373" i="10" s="1"/>
  <c r="N373" i="10"/>
  <c r="F374" i="10"/>
  <c r="I374" i="10"/>
  <c r="J374" i="10" s="1"/>
  <c r="N374" i="10"/>
  <c r="F375" i="10"/>
  <c r="I375" i="10"/>
  <c r="J375" i="10"/>
  <c r="N375" i="10"/>
  <c r="F376" i="10"/>
  <c r="I376" i="10"/>
  <c r="J376" i="10" s="1"/>
  <c r="N376" i="10"/>
  <c r="F377" i="10"/>
  <c r="I377" i="10"/>
  <c r="J377" i="10"/>
  <c r="F378" i="10"/>
  <c r="I378" i="10"/>
  <c r="J378" i="10" s="1"/>
  <c r="N378" i="10"/>
  <c r="F379" i="10"/>
  <c r="I379" i="10"/>
  <c r="J379" i="10" s="1"/>
  <c r="N379" i="10"/>
  <c r="F380" i="10"/>
  <c r="I380" i="10"/>
  <c r="J380" i="10"/>
  <c r="N380" i="10"/>
  <c r="F381" i="10"/>
  <c r="I381" i="10"/>
  <c r="J381" i="10" s="1"/>
  <c r="N381" i="10"/>
  <c r="F382" i="10"/>
  <c r="I382" i="10"/>
  <c r="J382" i="10" s="1"/>
  <c r="N382" i="10"/>
  <c r="F383" i="10"/>
  <c r="I383" i="10"/>
  <c r="J383" i="10"/>
  <c r="N383" i="10"/>
  <c r="F384" i="10"/>
  <c r="I384" i="10"/>
  <c r="J384" i="10" s="1"/>
  <c r="N384" i="10"/>
  <c r="F385" i="10"/>
  <c r="I385" i="10"/>
  <c r="J385" i="10"/>
  <c r="F386" i="10"/>
  <c r="I386" i="10"/>
  <c r="J386" i="10" s="1"/>
  <c r="N386" i="10"/>
  <c r="F387" i="10"/>
  <c r="I387" i="10"/>
  <c r="J387" i="10" s="1"/>
  <c r="N387" i="10"/>
  <c r="F388" i="10"/>
  <c r="I388" i="10"/>
  <c r="J388" i="10"/>
  <c r="N388" i="10"/>
  <c r="F389" i="10"/>
  <c r="I389" i="10"/>
  <c r="J389" i="10"/>
  <c r="N389" i="10"/>
  <c r="F390" i="10"/>
  <c r="I390" i="10"/>
  <c r="J390" i="10" s="1"/>
  <c r="N390" i="10"/>
  <c r="F391" i="10"/>
  <c r="I391" i="10"/>
  <c r="J391" i="10"/>
  <c r="N391" i="10"/>
  <c r="F392" i="10"/>
  <c r="I392" i="10"/>
  <c r="J392" i="10"/>
  <c r="N392" i="10"/>
  <c r="F393" i="10"/>
  <c r="I393" i="10"/>
  <c r="J393" i="10"/>
  <c r="F394" i="10"/>
  <c r="I394" i="10"/>
  <c r="J394" i="10"/>
  <c r="N394" i="10"/>
  <c r="F395" i="10"/>
  <c r="I395" i="10"/>
  <c r="J395" i="10" s="1"/>
  <c r="N395" i="10"/>
  <c r="F396" i="10"/>
  <c r="I396" i="10"/>
  <c r="J396" i="10"/>
  <c r="N396" i="10"/>
  <c r="F397" i="10"/>
  <c r="I397" i="10"/>
  <c r="J397" i="10"/>
  <c r="N397" i="10"/>
  <c r="F398" i="10"/>
  <c r="I398" i="10"/>
  <c r="J398" i="10" s="1"/>
  <c r="N398" i="10"/>
  <c r="F399" i="10"/>
  <c r="I399" i="10"/>
  <c r="J399" i="10"/>
  <c r="N399" i="10"/>
  <c r="F400" i="10"/>
  <c r="I400" i="10"/>
  <c r="J400" i="10"/>
  <c r="N400" i="10"/>
  <c r="F401" i="10"/>
  <c r="I401" i="10"/>
  <c r="J401" i="10"/>
  <c r="N401" i="10"/>
  <c r="F402" i="10"/>
  <c r="I402" i="10"/>
  <c r="J402" i="10"/>
  <c r="N402" i="10"/>
  <c r="F403" i="10"/>
  <c r="I403" i="10"/>
  <c r="J403" i="10" s="1"/>
  <c r="N403" i="10"/>
  <c r="F404" i="10"/>
  <c r="I404" i="10"/>
  <c r="J404" i="10"/>
  <c r="N404" i="10"/>
  <c r="F405" i="10"/>
  <c r="I405" i="10"/>
  <c r="J405" i="10"/>
  <c r="N405" i="10"/>
  <c r="F406" i="10"/>
  <c r="I406" i="10"/>
  <c r="J406" i="10" s="1"/>
  <c r="N406" i="10"/>
  <c r="F407" i="10"/>
  <c r="I407" i="10"/>
  <c r="J407" i="10"/>
  <c r="N407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B377" i="10"/>
  <c r="D377" i="10"/>
  <c r="B378" i="10"/>
  <c r="D378" i="10"/>
  <c r="B379" i="10"/>
  <c r="D379" i="10"/>
  <c r="B380" i="10"/>
  <c r="D380" i="10"/>
  <c r="B381" i="10"/>
  <c r="D381" i="10"/>
  <c r="B382" i="10"/>
  <c r="D382" i="10"/>
  <c r="B383" i="10"/>
  <c r="D383" i="10"/>
  <c r="B384" i="10"/>
  <c r="D384" i="10"/>
  <c r="B385" i="10"/>
  <c r="D385" i="10"/>
  <c r="B386" i="10"/>
  <c r="D386" i="10"/>
  <c r="B387" i="10"/>
  <c r="D387" i="10"/>
  <c r="B388" i="10"/>
  <c r="D388" i="10"/>
  <c r="B389" i="10"/>
  <c r="D389" i="10"/>
  <c r="B390" i="10"/>
  <c r="D390" i="10"/>
  <c r="B391" i="10"/>
  <c r="D391" i="10"/>
  <c r="B392" i="10"/>
  <c r="D392" i="10"/>
  <c r="B393" i="10"/>
  <c r="D393" i="10"/>
  <c r="B394" i="10"/>
  <c r="D394" i="10"/>
  <c r="B395" i="10"/>
  <c r="D395" i="10"/>
  <c r="B396" i="10"/>
  <c r="D396" i="10"/>
  <c r="B397" i="10"/>
  <c r="D397" i="10"/>
  <c r="B398" i="10"/>
  <c r="D398" i="10"/>
  <c r="B399" i="10"/>
  <c r="D399" i="10"/>
  <c r="B400" i="10"/>
  <c r="D400" i="10"/>
  <c r="B401" i="10"/>
  <c r="D401" i="10"/>
  <c r="B402" i="10"/>
  <c r="D402" i="10"/>
  <c r="B403" i="10"/>
  <c r="D403" i="10"/>
  <c r="B404" i="10"/>
  <c r="D404" i="10"/>
  <c r="B405" i="10"/>
  <c r="D405" i="10"/>
  <c r="B406" i="10"/>
  <c r="D406" i="10"/>
  <c r="B407" i="10"/>
  <c r="D407" i="10"/>
  <c r="B187" i="10"/>
  <c r="D187" i="10"/>
  <c r="B188" i="10"/>
  <c r="D188" i="10"/>
  <c r="B189" i="10"/>
  <c r="D189" i="10"/>
  <c r="B190" i="10"/>
  <c r="D190" i="10"/>
  <c r="B191" i="10"/>
  <c r="D191" i="10"/>
  <c r="B192" i="10"/>
  <c r="D192" i="10"/>
  <c r="B193" i="10"/>
  <c r="D193" i="10"/>
  <c r="B194" i="10"/>
  <c r="D194" i="10"/>
  <c r="B195" i="10"/>
  <c r="D195" i="10"/>
  <c r="B196" i="10"/>
  <c r="D196" i="10"/>
  <c r="B197" i="10"/>
  <c r="D197" i="10"/>
  <c r="B198" i="10"/>
  <c r="D198" i="10"/>
  <c r="B199" i="10"/>
  <c r="D199" i="10"/>
  <c r="B200" i="10"/>
  <c r="D200" i="10"/>
  <c r="B201" i="10"/>
  <c r="D201" i="10"/>
  <c r="B202" i="10"/>
  <c r="D202" i="10"/>
  <c r="B203" i="10"/>
  <c r="D203" i="10"/>
  <c r="B204" i="10"/>
  <c r="D204" i="10"/>
  <c r="B205" i="10"/>
  <c r="D205" i="10"/>
  <c r="B206" i="10"/>
  <c r="D206" i="10"/>
  <c r="B207" i="10"/>
  <c r="D207" i="10"/>
  <c r="B208" i="10"/>
  <c r="D208" i="10"/>
  <c r="B209" i="10"/>
  <c r="D209" i="10"/>
  <c r="B210" i="10"/>
  <c r="D210" i="10"/>
  <c r="B211" i="10"/>
  <c r="D211" i="10"/>
  <c r="B212" i="10"/>
  <c r="D212" i="10"/>
  <c r="B213" i="10"/>
  <c r="D213" i="10"/>
  <c r="B214" i="10"/>
  <c r="D214" i="10"/>
  <c r="B215" i="10"/>
  <c r="D215" i="10"/>
  <c r="B216" i="10"/>
  <c r="D216" i="10"/>
  <c r="B217" i="10"/>
  <c r="D217" i="10"/>
  <c r="B218" i="10"/>
  <c r="D218" i="10"/>
  <c r="B219" i="10"/>
  <c r="D219" i="10"/>
  <c r="B220" i="10"/>
  <c r="D220" i="10"/>
  <c r="B221" i="10"/>
  <c r="D221" i="10"/>
  <c r="B222" i="10"/>
  <c r="D222" i="10"/>
  <c r="B223" i="10"/>
  <c r="D223" i="10"/>
  <c r="B224" i="10"/>
  <c r="D224" i="10"/>
  <c r="B225" i="10"/>
  <c r="D225" i="10"/>
  <c r="B226" i="10"/>
  <c r="D226" i="10"/>
  <c r="B227" i="10"/>
  <c r="D227" i="10"/>
  <c r="B228" i="10"/>
  <c r="D228" i="10"/>
  <c r="B229" i="10"/>
  <c r="D229" i="10"/>
  <c r="B230" i="10"/>
  <c r="D230" i="10"/>
  <c r="B231" i="10"/>
  <c r="D231" i="10"/>
  <c r="B232" i="10"/>
  <c r="D232" i="10"/>
  <c r="B233" i="10"/>
  <c r="D233" i="10"/>
  <c r="B234" i="10"/>
  <c r="D234" i="10"/>
  <c r="B235" i="10"/>
  <c r="D235" i="10"/>
  <c r="B236" i="10"/>
  <c r="D236" i="10"/>
  <c r="B237" i="10"/>
  <c r="D237" i="10"/>
  <c r="B238" i="10"/>
  <c r="D238" i="10"/>
  <c r="B239" i="10"/>
  <c r="D239" i="10"/>
  <c r="B240" i="10"/>
  <c r="D240" i="10"/>
  <c r="B241" i="10"/>
  <c r="D241" i="10"/>
  <c r="B242" i="10"/>
  <c r="D242" i="10"/>
  <c r="B243" i="10"/>
  <c r="D243" i="10"/>
  <c r="B244" i="10"/>
  <c r="D244" i="10"/>
  <c r="B245" i="10"/>
  <c r="D245" i="10"/>
  <c r="B246" i="10"/>
  <c r="D246" i="10"/>
  <c r="B247" i="10"/>
  <c r="D247" i="10"/>
  <c r="B248" i="10"/>
  <c r="D248" i="10"/>
  <c r="B249" i="10"/>
  <c r="D249" i="10"/>
  <c r="B250" i="10"/>
  <c r="D250" i="10"/>
  <c r="B251" i="10"/>
  <c r="D251" i="10"/>
  <c r="B252" i="10"/>
  <c r="D252" i="10"/>
  <c r="B253" i="10"/>
  <c r="D253" i="10"/>
  <c r="B254" i="10"/>
  <c r="D254" i="10"/>
  <c r="B255" i="10"/>
  <c r="D255" i="10"/>
  <c r="B256" i="10"/>
  <c r="D256" i="10"/>
  <c r="B257" i="10"/>
  <c r="D257" i="10"/>
  <c r="B258" i="10"/>
  <c r="D258" i="10"/>
  <c r="B259" i="10"/>
  <c r="D259" i="10"/>
  <c r="B260" i="10"/>
  <c r="D260" i="10"/>
  <c r="B261" i="10"/>
  <c r="D261" i="10"/>
  <c r="B262" i="10"/>
  <c r="D262" i="10"/>
  <c r="B263" i="10"/>
  <c r="D263" i="10"/>
  <c r="B264" i="10"/>
  <c r="D264" i="10"/>
  <c r="B265" i="10"/>
  <c r="D265" i="10"/>
  <c r="B266" i="10"/>
  <c r="D266" i="10"/>
  <c r="B267" i="10"/>
  <c r="D267" i="10"/>
  <c r="B268" i="10"/>
  <c r="D268" i="10"/>
  <c r="B269" i="10"/>
  <c r="D269" i="10"/>
  <c r="B270" i="10"/>
  <c r="D270" i="10"/>
  <c r="B271" i="10"/>
  <c r="D271" i="10"/>
  <c r="B272" i="10"/>
  <c r="D272" i="10"/>
  <c r="B273" i="10"/>
  <c r="D273" i="10"/>
  <c r="B274" i="10"/>
  <c r="D274" i="10"/>
  <c r="B275" i="10"/>
  <c r="D275" i="10"/>
  <c r="B276" i="10"/>
  <c r="D276" i="10"/>
  <c r="B277" i="10"/>
  <c r="D277" i="10"/>
  <c r="B278" i="10"/>
  <c r="D278" i="10"/>
  <c r="B279" i="10"/>
  <c r="D279" i="10"/>
  <c r="B280" i="10"/>
  <c r="D280" i="10"/>
  <c r="B281" i="10"/>
  <c r="D281" i="10"/>
  <c r="B282" i="10"/>
  <c r="D282" i="10"/>
  <c r="B283" i="10"/>
  <c r="D283" i="10"/>
  <c r="B284" i="10"/>
  <c r="D284" i="10"/>
  <c r="B285" i="10"/>
  <c r="D285" i="10"/>
  <c r="B286" i="10"/>
  <c r="D286" i="10"/>
  <c r="B287" i="10"/>
  <c r="D287" i="10"/>
  <c r="B288" i="10"/>
  <c r="D288" i="10"/>
  <c r="B289" i="10"/>
  <c r="D289" i="10"/>
  <c r="B290" i="10"/>
  <c r="D290" i="10"/>
  <c r="B291" i="10"/>
  <c r="D291" i="10"/>
  <c r="B292" i="10"/>
  <c r="D292" i="10"/>
  <c r="B293" i="10"/>
  <c r="D293" i="10"/>
  <c r="B294" i="10"/>
  <c r="D294" i="10"/>
  <c r="B295" i="10"/>
  <c r="D295" i="10"/>
  <c r="B296" i="10"/>
  <c r="D296" i="10"/>
  <c r="B297" i="10"/>
  <c r="D297" i="10"/>
  <c r="B298" i="10"/>
  <c r="D298" i="10"/>
  <c r="B299" i="10"/>
  <c r="D299" i="10"/>
  <c r="B300" i="10"/>
  <c r="D300" i="10"/>
  <c r="B301" i="10"/>
  <c r="D301" i="10"/>
  <c r="B302" i="10"/>
  <c r="D302" i="10"/>
  <c r="B303" i="10"/>
  <c r="D303" i="10"/>
  <c r="B304" i="10"/>
  <c r="D304" i="10"/>
  <c r="B305" i="10"/>
  <c r="D305" i="10"/>
  <c r="B306" i="10"/>
  <c r="D306" i="10"/>
  <c r="B307" i="10"/>
  <c r="D307" i="10"/>
  <c r="B308" i="10"/>
  <c r="D308" i="10"/>
  <c r="B309" i="10"/>
  <c r="D309" i="10"/>
  <c r="B310" i="10"/>
  <c r="D310" i="10"/>
  <c r="B311" i="10"/>
  <c r="D311" i="10"/>
  <c r="B312" i="10"/>
  <c r="D312" i="10"/>
  <c r="B313" i="10"/>
  <c r="D313" i="10"/>
  <c r="B314" i="10"/>
  <c r="D314" i="10"/>
  <c r="B315" i="10"/>
  <c r="D315" i="10"/>
  <c r="B316" i="10"/>
  <c r="D316" i="10"/>
  <c r="B317" i="10"/>
  <c r="D317" i="10"/>
  <c r="B318" i="10"/>
  <c r="D318" i="10"/>
  <c r="B319" i="10"/>
  <c r="D319" i="10"/>
  <c r="B320" i="10"/>
  <c r="D320" i="10"/>
  <c r="B321" i="10"/>
  <c r="D321" i="10"/>
  <c r="B322" i="10"/>
  <c r="D322" i="10"/>
  <c r="B323" i="10"/>
  <c r="D323" i="10"/>
  <c r="B324" i="10"/>
  <c r="D324" i="10"/>
  <c r="B325" i="10"/>
  <c r="D325" i="10"/>
  <c r="B326" i="10"/>
  <c r="D326" i="10"/>
  <c r="B327" i="10"/>
  <c r="D327" i="10"/>
  <c r="B328" i="10"/>
  <c r="D328" i="10"/>
  <c r="B329" i="10"/>
  <c r="D329" i="10"/>
  <c r="B330" i="10"/>
  <c r="D330" i="10"/>
  <c r="B331" i="10"/>
  <c r="D331" i="10"/>
  <c r="B332" i="10"/>
  <c r="D332" i="10"/>
  <c r="B333" i="10"/>
  <c r="D333" i="10"/>
  <c r="B334" i="10"/>
  <c r="D334" i="10"/>
  <c r="B335" i="10"/>
  <c r="D335" i="10"/>
  <c r="B336" i="10"/>
  <c r="D336" i="10"/>
  <c r="B337" i="10"/>
  <c r="D337" i="10"/>
  <c r="B338" i="10"/>
  <c r="D338" i="10"/>
  <c r="B339" i="10"/>
  <c r="D339" i="10"/>
  <c r="B340" i="10"/>
  <c r="D340" i="10"/>
  <c r="B341" i="10"/>
  <c r="D341" i="10"/>
  <c r="B342" i="10"/>
  <c r="D342" i="10"/>
  <c r="B343" i="10"/>
  <c r="D343" i="10"/>
  <c r="B344" i="10"/>
  <c r="D344" i="10"/>
  <c r="B345" i="10"/>
  <c r="D345" i="10"/>
  <c r="B346" i="10"/>
  <c r="D346" i="10"/>
  <c r="B347" i="10"/>
  <c r="D347" i="10"/>
  <c r="B348" i="10"/>
  <c r="D348" i="10"/>
  <c r="B349" i="10"/>
  <c r="D349" i="10"/>
  <c r="B350" i="10"/>
  <c r="D350" i="10"/>
  <c r="B351" i="10"/>
  <c r="D351" i="10"/>
  <c r="B352" i="10"/>
  <c r="D352" i="10"/>
  <c r="B353" i="10"/>
  <c r="D353" i="10"/>
  <c r="B354" i="10"/>
  <c r="D354" i="10"/>
  <c r="B355" i="10"/>
  <c r="D355" i="10"/>
  <c r="B356" i="10"/>
  <c r="D356" i="10"/>
  <c r="B357" i="10"/>
  <c r="D357" i="10"/>
  <c r="B358" i="10"/>
  <c r="D358" i="10"/>
  <c r="B359" i="10"/>
  <c r="D359" i="10"/>
  <c r="B360" i="10"/>
  <c r="D360" i="10"/>
  <c r="B361" i="10"/>
  <c r="D361" i="10"/>
  <c r="B362" i="10"/>
  <c r="D362" i="10"/>
  <c r="B363" i="10"/>
  <c r="D363" i="10"/>
  <c r="B364" i="10"/>
  <c r="D364" i="10"/>
  <c r="B365" i="10"/>
  <c r="D365" i="10"/>
  <c r="B366" i="10"/>
  <c r="D366" i="10"/>
  <c r="B367" i="10"/>
  <c r="D367" i="10"/>
  <c r="B368" i="10"/>
  <c r="D368" i="10"/>
  <c r="B369" i="10"/>
  <c r="D369" i="10"/>
  <c r="B370" i="10"/>
  <c r="D370" i="10"/>
  <c r="B371" i="10"/>
  <c r="D371" i="10"/>
  <c r="B372" i="10"/>
  <c r="D372" i="10"/>
  <c r="B373" i="10"/>
  <c r="D373" i="10"/>
  <c r="B374" i="10"/>
  <c r="D374" i="10"/>
  <c r="B375" i="10"/>
  <c r="D375" i="10"/>
  <c r="B376" i="10"/>
  <c r="D376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E9" i="10"/>
  <c r="B9" i="10"/>
  <c r="I10" i="10"/>
  <c r="J10" i="10" s="1"/>
  <c r="F9" i="10"/>
  <c r="A10" i="1"/>
  <c r="C10" i="1"/>
  <c r="A11" i="1"/>
  <c r="C11" i="1"/>
  <c r="A12" i="1"/>
  <c r="C12" i="1"/>
  <c r="A13" i="1"/>
  <c r="B13" i="1" s="1"/>
  <c r="C13" i="1"/>
  <c r="A14" i="1"/>
  <c r="C14" i="1"/>
  <c r="A15" i="1"/>
  <c r="C15" i="1"/>
  <c r="A16" i="1"/>
  <c r="C16" i="1"/>
  <c r="A17" i="1"/>
  <c r="B17" i="1" s="1"/>
  <c r="C17" i="1"/>
  <c r="A18" i="1"/>
  <c r="C18" i="1"/>
  <c r="A19" i="1"/>
  <c r="B19" i="1" s="1"/>
  <c r="C19" i="1"/>
  <c r="A20" i="1"/>
  <c r="C20" i="1"/>
  <c r="A21" i="1"/>
  <c r="B21" i="1" s="1"/>
  <c r="C21" i="1"/>
  <c r="D21" i="1" s="1"/>
  <c r="A22" i="1"/>
  <c r="C22" i="1"/>
  <c r="D22" i="1" s="1"/>
  <c r="A23" i="1"/>
  <c r="B23" i="1" s="1"/>
  <c r="C23" i="1"/>
  <c r="A24" i="1"/>
  <c r="B24" i="1" s="1"/>
  <c r="C24" i="1"/>
  <c r="A25" i="1"/>
  <c r="B25" i="1" s="1"/>
  <c r="C25" i="1"/>
  <c r="A26" i="1"/>
  <c r="C26" i="1"/>
  <c r="A27" i="1"/>
  <c r="B27" i="1" s="1"/>
  <c r="C27" i="1"/>
  <c r="A28" i="1"/>
  <c r="B28" i="1" s="1"/>
  <c r="C28" i="1"/>
  <c r="A29" i="1"/>
  <c r="B29" i="1" s="1"/>
  <c r="C29" i="1"/>
  <c r="A30" i="1"/>
  <c r="C30" i="1"/>
  <c r="D30" i="1" s="1"/>
  <c r="A31" i="1"/>
  <c r="B31" i="1" s="1"/>
  <c r="C31" i="1"/>
  <c r="A32" i="1"/>
  <c r="B32" i="1" s="1"/>
  <c r="C32" i="1"/>
  <c r="A33" i="1"/>
  <c r="B33" i="1" s="1"/>
  <c r="C33" i="1"/>
  <c r="A34" i="1"/>
  <c r="C34" i="1"/>
  <c r="A35" i="1"/>
  <c r="B35" i="1" s="1"/>
  <c r="C35" i="1"/>
  <c r="A36" i="1"/>
  <c r="B36" i="1" s="1"/>
  <c r="C36" i="1"/>
  <c r="A37" i="1"/>
  <c r="B37" i="1" s="1"/>
  <c r="C37" i="1"/>
  <c r="D37" i="1" s="1"/>
  <c r="A38" i="1"/>
  <c r="C38" i="1"/>
  <c r="D38" i="1" s="1"/>
  <c r="A39" i="1"/>
  <c r="B39" i="1" s="1"/>
  <c r="C39" i="1"/>
  <c r="A40" i="1"/>
  <c r="B40" i="1" s="1"/>
  <c r="C40" i="1"/>
  <c r="A41" i="1"/>
  <c r="B41" i="1" s="1"/>
  <c r="C41" i="1"/>
  <c r="C9" i="1"/>
  <c r="A9" i="1"/>
  <c r="B9" i="1" s="1"/>
  <c r="H9" i="10" l="1"/>
  <c r="I9" i="10"/>
  <c r="J9" i="10" s="1"/>
  <c r="F10" i="10"/>
  <c r="N9" i="10"/>
  <c r="I4" i="10" s="1"/>
  <c r="N10" i="10"/>
  <c r="B20" i="1"/>
  <c r="B16" i="1"/>
  <c r="B12" i="1"/>
  <c r="B15" i="1"/>
  <c r="B11" i="1"/>
  <c r="B38" i="1"/>
  <c r="B34" i="1"/>
  <c r="B30" i="1"/>
  <c r="B26" i="1"/>
  <c r="B22" i="1"/>
  <c r="B18" i="1"/>
  <c r="B14" i="1"/>
  <c r="B10" i="1"/>
  <c r="L29" i="1"/>
  <c r="G29" i="1"/>
  <c r="H29" i="1" s="1"/>
  <c r="D9" i="1"/>
  <c r="L9" i="1"/>
  <c r="G9" i="1"/>
  <c r="H9" i="1" s="1"/>
  <c r="G33" i="1"/>
  <c r="H33" i="1" s="1"/>
  <c r="L33" i="1"/>
  <c r="G25" i="1"/>
  <c r="H25" i="1" s="1"/>
  <c r="L25" i="1"/>
  <c r="D13" i="1"/>
  <c r="L13" i="1"/>
  <c r="G13" i="1"/>
  <c r="H13" i="1" s="1"/>
  <c r="D32" i="1"/>
  <c r="G32" i="1"/>
  <c r="H32" i="1" s="1"/>
  <c r="L32" i="1"/>
  <c r="D24" i="1"/>
  <c r="G24" i="1"/>
  <c r="H24" i="1" s="1"/>
  <c r="L24" i="1"/>
  <c r="D20" i="1"/>
  <c r="L20" i="1"/>
  <c r="G20" i="1"/>
  <c r="H20" i="1" s="1"/>
  <c r="D16" i="1"/>
  <c r="G16" i="1"/>
  <c r="H16" i="1" s="1"/>
  <c r="L16" i="1"/>
  <c r="D12" i="1"/>
  <c r="G12" i="1"/>
  <c r="H12" i="1" s="1"/>
  <c r="L12" i="1"/>
  <c r="D33" i="1"/>
  <c r="D17" i="1"/>
  <c r="G17" i="1"/>
  <c r="H17" i="1" s="1"/>
  <c r="L17" i="1"/>
  <c r="D40" i="1"/>
  <c r="G40" i="1"/>
  <c r="H40" i="1" s="1"/>
  <c r="L40" i="1"/>
  <c r="D39" i="1"/>
  <c r="L39" i="1"/>
  <c r="G39" i="1"/>
  <c r="H39" i="1" s="1"/>
  <c r="D31" i="1"/>
  <c r="L31" i="1"/>
  <c r="G31" i="1"/>
  <c r="H31" i="1" s="1"/>
  <c r="D27" i="1"/>
  <c r="G27" i="1"/>
  <c r="H27" i="1" s="1"/>
  <c r="L27" i="1"/>
  <c r="D23" i="1"/>
  <c r="L23" i="1"/>
  <c r="G23" i="1"/>
  <c r="H23" i="1" s="1"/>
  <c r="D19" i="1"/>
  <c r="G19" i="1"/>
  <c r="H19" i="1" s="1"/>
  <c r="L19" i="1"/>
  <c r="D15" i="1"/>
  <c r="L15" i="1"/>
  <c r="G15" i="1"/>
  <c r="H15" i="1" s="1"/>
  <c r="D11" i="1"/>
  <c r="G11" i="1"/>
  <c r="H11" i="1" s="1"/>
  <c r="L11" i="1"/>
  <c r="G41" i="1"/>
  <c r="H41" i="1" s="1"/>
  <c r="L41" i="1"/>
  <c r="G21" i="1"/>
  <c r="H21" i="1" s="1"/>
  <c r="L21" i="1"/>
  <c r="D36" i="1"/>
  <c r="G36" i="1"/>
  <c r="H36" i="1" s="1"/>
  <c r="L36" i="1"/>
  <c r="D35" i="1"/>
  <c r="G35" i="1"/>
  <c r="H35" i="1" s="1"/>
  <c r="L35" i="1"/>
  <c r="D29" i="1"/>
  <c r="L37" i="1"/>
  <c r="G37" i="1"/>
  <c r="H37" i="1" s="1"/>
  <c r="D41" i="1"/>
  <c r="D28" i="1"/>
  <c r="G28" i="1"/>
  <c r="H28" i="1" s="1"/>
  <c r="L28" i="1"/>
  <c r="L38" i="1"/>
  <c r="G38" i="1"/>
  <c r="H38" i="1" s="1"/>
  <c r="D34" i="1"/>
  <c r="G34" i="1"/>
  <c r="H34" i="1" s="1"/>
  <c r="L34" i="1"/>
  <c r="L30" i="1"/>
  <c r="G30" i="1"/>
  <c r="H30" i="1" s="1"/>
  <c r="D26" i="1"/>
  <c r="L26" i="1"/>
  <c r="G26" i="1"/>
  <c r="H26" i="1" s="1"/>
  <c r="L22" i="1"/>
  <c r="G22" i="1"/>
  <c r="H22" i="1" s="1"/>
  <c r="D18" i="1"/>
  <c r="L18" i="1"/>
  <c r="G18" i="1"/>
  <c r="H18" i="1" s="1"/>
  <c r="D14" i="1"/>
  <c r="L14" i="1"/>
  <c r="G14" i="1"/>
  <c r="H14" i="1" s="1"/>
  <c r="D10" i="1"/>
  <c r="G10" i="1"/>
  <c r="H10" i="1" s="1"/>
  <c r="L10" i="1"/>
  <c r="D25" i="1"/>
  <c r="P9" i="10" l="1"/>
  <c r="K3" i="10"/>
  <c r="I9" i="1"/>
  <c r="G3" i="1"/>
  <c r="J3" i="1" s="1"/>
  <c r="H3" i="1"/>
  <c r="M9" i="1"/>
  <c r="G4" i="1"/>
  <c r="H4" i="1"/>
  <c r="E9" i="1"/>
  <c r="G2" i="1"/>
  <c r="H2" i="1"/>
  <c r="H10" i="10" l="1"/>
  <c r="K4" i="10"/>
  <c r="L9" i="10"/>
  <c r="E10" i="1"/>
  <c r="F9" i="1"/>
  <c r="M10" i="1"/>
  <c r="N9" i="1"/>
  <c r="I4" i="1"/>
  <c r="I3" i="1"/>
  <c r="I10" i="1"/>
  <c r="J9" i="1"/>
  <c r="H11" i="10" l="1"/>
  <c r="L11" i="10"/>
  <c r="P11" i="10"/>
  <c r="L10" i="10"/>
  <c r="P10" i="10"/>
  <c r="E11" i="1"/>
  <c r="F10" i="1"/>
  <c r="M11" i="1"/>
  <c r="N10" i="1"/>
  <c r="I11" i="1"/>
  <c r="J10" i="1"/>
  <c r="H12" i="10" l="1"/>
  <c r="L12" i="10"/>
  <c r="P12" i="10"/>
  <c r="E12" i="1"/>
  <c r="F11" i="1"/>
  <c r="M12" i="1"/>
  <c r="N11" i="1"/>
  <c r="I12" i="1"/>
  <c r="J11" i="1"/>
  <c r="H13" i="10" l="1"/>
  <c r="L13" i="10"/>
  <c r="P13" i="10"/>
  <c r="E13" i="1"/>
  <c r="F12" i="1"/>
  <c r="M13" i="1"/>
  <c r="N12" i="1"/>
  <c r="I13" i="1"/>
  <c r="J12" i="1"/>
  <c r="L14" i="10" l="1"/>
  <c r="H14" i="10"/>
  <c r="P14" i="10"/>
  <c r="E14" i="1"/>
  <c r="F13" i="1"/>
  <c r="M14" i="1"/>
  <c r="N13" i="1"/>
  <c r="I14" i="1"/>
  <c r="J13" i="1"/>
  <c r="H15" i="10" l="1"/>
  <c r="L15" i="10"/>
  <c r="P15" i="10"/>
  <c r="E15" i="1"/>
  <c r="F14" i="1"/>
  <c r="M15" i="1"/>
  <c r="N14" i="1"/>
  <c r="I15" i="1"/>
  <c r="J14" i="1"/>
  <c r="H16" i="10" l="1"/>
  <c r="L16" i="10"/>
  <c r="P16" i="10"/>
  <c r="E16" i="1"/>
  <c r="F15" i="1"/>
  <c r="M16" i="1"/>
  <c r="N15" i="1"/>
  <c r="I16" i="1"/>
  <c r="J15" i="1"/>
  <c r="L17" i="10" l="1"/>
  <c r="H17" i="10"/>
  <c r="P17" i="10"/>
  <c r="E17" i="1"/>
  <c r="F16" i="1"/>
  <c r="M17" i="1"/>
  <c r="N16" i="1"/>
  <c r="I17" i="1"/>
  <c r="J16" i="1"/>
  <c r="H18" i="10" l="1"/>
  <c r="L18" i="10"/>
  <c r="P18" i="10"/>
  <c r="E18" i="1"/>
  <c r="F17" i="1"/>
  <c r="M18" i="1"/>
  <c r="N17" i="1"/>
  <c r="I18" i="1"/>
  <c r="J17" i="1"/>
  <c r="H19" i="10" l="1"/>
  <c r="L19" i="10"/>
  <c r="P19" i="10"/>
  <c r="E19" i="1"/>
  <c r="F18" i="1"/>
  <c r="M19" i="1"/>
  <c r="N18" i="1"/>
  <c r="I19" i="1"/>
  <c r="J18" i="1"/>
  <c r="H20" i="10" l="1"/>
  <c r="L20" i="10"/>
  <c r="P20" i="10"/>
  <c r="E20" i="1"/>
  <c r="F19" i="1"/>
  <c r="M20" i="1"/>
  <c r="N19" i="1"/>
  <c r="I20" i="1"/>
  <c r="J19" i="1"/>
  <c r="L21" i="10" l="1"/>
  <c r="H21" i="10"/>
  <c r="P21" i="10"/>
  <c r="E21" i="1"/>
  <c r="F20" i="1"/>
  <c r="M21" i="1"/>
  <c r="N20" i="1"/>
  <c r="I21" i="1"/>
  <c r="J20" i="1"/>
  <c r="H22" i="10" l="1"/>
  <c r="L22" i="10"/>
  <c r="P22" i="10"/>
  <c r="E22" i="1"/>
  <c r="F21" i="1"/>
  <c r="M22" i="1"/>
  <c r="N21" i="1"/>
  <c r="I22" i="1"/>
  <c r="J21" i="1"/>
  <c r="H23" i="10" l="1"/>
  <c r="L23" i="10"/>
  <c r="P23" i="10"/>
  <c r="E23" i="1"/>
  <c r="F22" i="1"/>
  <c r="M23" i="1"/>
  <c r="N22" i="1"/>
  <c r="I23" i="1"/>
  <c r="J22" i="1"/>
  <c r="H24" i="10" l="1"/>
  <c r="L24" i="10"/>
  <c r="P24" i="10"/>
  <c r="E24" i="1"/>
  <c r="F23" i="1"/>
  <c r="M24" i="1"/>
  <c r="N23" i="1"/>
  <c r="I24" i="1"/>
  <c r="J23" i="1"/>
  <c r="H25" i="10" l="1"/>
  <c r="L25" i="10"/>
  <c r="P25" i="10"/>
  <c r="E25" i="1"/>
  <c r="F24" i="1"/>
  <c r="M25" i="1"/>
  <c r="N24" i="1"/>
  <c r="I25" i="1"/>
  <c r="J24" i="1"/>
  <c r="L26" i="10" l="1"/>
  <c r="H26" i="10"/>
  <c r="P26" i="10"/>
  <c r="E26" i="1"/>
  <c r="F25" i="1"/>
  <c r="M26" i="1"/>
  <c r="N25" i="1"/>
  <c r="I26" i="1"/>
  <c r="J25" i="1"/>
  <c r="L27" i="10" l="1"/>
  <c r="H27" i="10"/>
  <c r="P27" i="10"/>
  <c r="E27" i="1"/>
  <c r="F26" i="1"/>
  <c r="M27" i="1"/>
  <c r="N26" i="1"/>
  <c r="I27" i="1"/>
  <c r="J26" i="1"/>
  <c r="L28" i="10" l="1"/>
  <c r="H28" i="10"/>
  <c r="P28" i="10"/>
  <c r="E28" i="1"/>
  <c r="F27" i="1"/>
  <c r="M28" i="1"/>
  <c r="N27" i="1"/>
  <c r="I28" i="1"/>
  <c r="J27" i="1"/>
  <c r="L29" i="10" l="1"/>
  <c r="H29" i="10"/>
  <c r="P29" i="10"/>
  <c r="E29" i="1"/>
  <c r="F28" i="1"/>
  <c r="M29" i="1"/>
  <c r="N28" i="1"/>
  <c r="I29" i="1"/>
  <c r="J28" i="1"/>
  <c r="H30" i="10" l="1"/>
  <c r="L30" i="10"/>
  <c r="P30" i="10"/>
  <c r="E30" i="1"/>
  <c r="F29" i="1"/>
  <c r="M30" i="1"/>
  <c r="N29" i="1"/>
  <c r="I30" i="1"/>
  <c r="J29" i="1"/>
  <c r="H31" i="10" l="1"/>
  <c r="L31" i="10"/>
  <c r="P31" i="10"/>
  <c r="E31" i="1"/>
  <c r="F30" i="1"/>
  <c r="M31" i="1"/>
  <c r="N30" i="1"/>
  <c r="I31" i="1"/>
  <c r="J30" i="1"/>
  <c r="H32" i="10" l="1"/>
  <c r="L32" i="10"/>
  <c r="P32" i="10"/>
  <c r="E32" i="1"/>
  <c r="F31" i="1"/>
  <c r="M32" i="1"/>
  <c r="N31" i="1"/>
  <c r="I32" i="1"/>
  <c r="J31" i="1"/>
  <c r="L33" i="10" l="1"/>
  <c r="H33" i="10"/>
  <c r="P33" i="10"/>
  <c r="E33" i="1"/>
  <c r="F32" i="1"/>
  <c r="M33" i="1"/>
  <c r="N32" i="1"/>
  <c r="I33" i="1"/>
  <c r="J32" i="1"/>
  <c r="H34" i="10" l="1"/>
  <c r="L34" i="10"/>
  <c r="P34" i="10"/>
  <c r="E34" i="1"/>
  <c r="F33" i="1"/>
  <c r="M34" i="1"/>
  <c r="N33" i="1"/>
  <c r="I34" i="1"/>
  <c r="J33" i="1"/>
  <c r="L35" i="10" l="1"/>
  <c r="H35" i="10"/>
  <c r="P35" i="10"/>
  <c r="E35" i="1"/>
  <c r="F34" i="1"/>
  <c r="M35" i="1"/>
  <c r="N34" i="1"/>
  <c r="I35" i="1"/>
  <c r="J34" i="1"/>
  <c r="L36" i="10" l="1"/>
  <c r="H36" i="10"/>
  <c r="P36" i="10"/>
  <c r="E36" i="1"/>
  <c r="F35" i="1"/>
  <c r="M36" i="1"/>
  <c r="N35" i="1"/>
  <c r="I36" i="1"/>
  <c r="J35" i="1"/>
  <c r="L37" i="10" l="1"/>
  <c r="H37" i="10"/>
  <c r="P37" i="10"/>
  <c r="E37" i="1"/>
  <c r="F36" i="1"/>
  <c r="M37" i="1"/>
  <c r="N36" i="1"/>
  <c r="I37" i="1"/>
  <c r="J36" i="1"/>
  <c r="H38" i="10" l="1"/>
  <c r="L38" i="10"/>
  <c r="P38" i="10"/>
  <c r="E38" i="1"/>
  <c r="F37" i="1"/>
  <c r="M38" i="1"/>
  <c r="N37" i="1"/>
  <c r="I38" i="1"/>
  <c r="J37" i="1"/>
  <c r="H39" i="10" l="1"/>
  <c r="L39" i="10"/>
  <c r="P39" i="10"/>
  <c r="E39" i="1"/>
  <c r="F38" i="1"/>
  <c r="M39" i="1"/>
  <c r="N38" i="1"/>
  <c r="I39" i="1"/>
  <c r="J38" i="1"/>
  <c r="H40" i="10" l="1"/>
  <c r="L40" i="10"/>
  <c r="P40" i="10"/>
  <c r="E40" i="1"/>
  <c r="F39" i="1"/>
  <c r="M40" i="1"/>
  <c r="N39" i="1"/>
  <c r="I40" i="1"/>
  <c r="J39" i="1"/>
  <c r="H41" i="10" l="1"/>
  <c r="L41" i="10"/>
  <c r="P41" i="10"/>
  <c r="E41" i="1"/>
  <c r="F41" i="1" s="1"/>
  <c r="F40" i="1"/>
  <c r="M41" i="1"/>
  <c r="N41" i="1" s="1"/>
  <c r="N40" i="1"/>
  <c r="I41" i="1"/>
  <c r="J41" i="1" s="1"/>
  <c r="J40" i="1"/>
  <c r="H42" i="10" l="1"/>
  <c r="L42" i="10"/>
  <c r="P42" i="10"/>
  <c r="H43" i="10" l="1"/>
  <c r="L43" i="10"/>
  <c r="P43" i="10"/>
  <c r="H44" i="10" l="1"/>
  <c r="L44" i="10"/>
  <c r="P44" i="10"/>
  <c r="L45" i="10" l="1"/>
  <c r="H45" i="10"/>
  <c r="P45" i="10"/>
  <c r="H46" i="10" l="1"/>
  <c r="L46" i="10"/>
  <c r="P46" i="10"/>
  <c r="H47" i="10" l="1"/>
  <c r="L47" i="10"/>
  <c r="P47" i="10"/>
  <c r="H48" i="10" l="1"/>
  <c r="L48" i="10"/>
  <c r="P48" i="10"/>
  <c r="H49" i="10" l="1"/>
  <c r="L49" i="10"/>
  <c r="P49" i="10"/>
  <c r="H50" i="10" l="1"/>
  <c r="L50" i="10"/>
  <c r="P50" i="10"/>
  <c r="L51" i="10" l="1"/>
  <c r="H51" i="10"/>
  <c r="P51" i="10"/>
  <c r="H52" i="10" l="1"/>
  <c r="L52" i="10"/>
  <c r="P52" i="10"/>
  <c r="L53" i="10" l="1"/>
  <c r="H53" i="10"/>
  <c r="P53" i="10"/>
  <c r="L54" i="10" l="1"/>
  <c r="H54" i="10"/>
  <c r="P54" i="10"/>
  <c r="L55" i="10" l="1"/>
  <c r="H55" i="10"/>
  <c r="P55" i="10"/>
  <c r="H56" i="10" l="1"/>
  <c r="L56" i="10"/>
  <c r="P56" i="10"/>
  <c r="H57" i="10" l="1"/>
  <c r="L57" i="10"/>
  <c r="P57" i="10"/>
  <c r="H58" i="10" l="1"/>
  <c r="L58" i="10"/>
  <c r="P58" i="10"/>
  <c r="H59" i="10" l="1"/>
  <c r="L59" i="10"/>
  <c r="P59" i="10"/>
  <c r="H60" i="10" l="1"/>
  <c r="L60" i="10"/>
  <c r="P60" i="10"/>
  <c r="L61" i="10" l="1"/>
  <c r="H61" i="10"/>
  <c r="P61" i="10"/>
  <c r="H62" i="10" l="1"/>
  <c r="L62" i="10"/>
  <c r="P62" i="10"/>
  <c r="H63" i="10" l="1"/>
  <c r="L63" i="10"/>
  <c r="P63" i="10"/>
  <c r="H64" i="10" l="1"/>
  <c r="L64" i="10"/>
  <c r="P64" i="10"/>
  <c r="H65" i="10" l="1"/>
  <c r="L65" i="10"/>
  <c r="P65" i="10"/>
  <c r="H66" i="10" l="1"/>
  <c r="L66" i="10"/>
  <c r="P66" i="10"/>
  <c r="L67" i="10" l="1"/>
  <c r="H67" i="10"/>
  <c r="P67" i="10"/>
  <c r="H68" i="10" l="1"/>
  <c r="L68" i="10"/>
  <c r="P68" i="10"/>
  <c r="L69" i="10" l="1"/>
  <c r="H69" i="10"/>
  <c r="P69" i="10"/>
  <c r="H70" i="10" l="1"/>
  <c r="L70" i="10"/>
  <c r="P70" i="10"/>
  <c r="H71" i="10" l="1"/>
  <c r="L71" i="10"/>
  <c r="P71" i="10"/>
  <c r="L72" i="10" l="1"/>
  <c r="H72" i="10"/>
  <c r="P72" i="10"/>
  <c r="H73" i="10" l="1"/>
  <c r="L73" i="10"/>
  <c r="P73" i="10"/>
  <c r="L74" i="10" l="1"/>
  <c r="H74" i="10"/>
  <c r="P74" i="10"/>
  <c r="H75" i="10" l="1"/>
  <c r="L75" i="10"/>
  <c r="P75" i="10"/>
  <c r="L76" i="10" l="1"/>
  <c r="H76" i="10"/>
  <c r="P76" i="10"/>
  <c r="H77" i="10" l="1"/>
  <c r="L77" i="10"/>
  <c r="P77" i="10"/>
  <c r="L78" i="10" l="1"/>
  <c r="H78" i="10"/>
  <c r="P78" i="10"/>
  <c r="L79" i="10" l="1"/>
  <c r="H79" i="10"/>
  <c r="P79" i="10"/>
  <c r="H80" i="10" l="1"/>
  <c r="L80" i="10"/>
  <c r="P80" i="10"/>
  <c r="H81" i="10" l="1"/>
  <c r="L81" i="10"/>
  <c r="P81" i="10"/>
  <c r="H82" i="10" l="1"/>
  <c r="L82" i="10"/>
  <c r="P82" i="10"/>
  <c r="H83" i="10" l="1"/>
  <c r="L83" i="10"/>
  <c r="P83" i="10"/>
  <c r="L84" i="10" l="1"/>
  <c r="H84" i="10"/>
  <c r="P84" i="10"/>
  <c r="H85" i="10" l="1"/>
  <c r="L85" i="10"/>
  <c r="P85" i="10"/>
  <c r="L86" i="10" l="1"/>
  <c r="H86" i="10"/>
  <c r="P86" i="10"/>
  <c r="H87" i="10" l="1"/>
  <c r="L87" i="10"/>
  <c r="P87" i="10"/>
  <c r="H88" i="10" l="1"/>
  <c r="L88" i="10"/>
  <c r="P88" i="10"/>
  <c r="H89" i="10" l="1"/>
  <c r="L89" i="10"/>
  <c r="P89" i="10"/>
  <c r="H90" i="10" l="1"/>
  <c r="L90" i="10"/>
  <c r="P90" i="10"/>
  <c r="H91" i="10" l="1"/>
  <c r="L91" i="10"/>
  <c r="P91" i="10"/>
  <c r="H92" i="10" l="1"/>
  <c r="L92" i="10"/>
  <c r="P92" i="10"/>
  <c r="L93" i="10" l="1"/>
  <c r="H93" i="10"/>
  <c r="P93" i="10"/>
  <c r="H94" i="10" l="1"/>
  <c r="L94" i="10"/>
  <c r="P94" i="10"/>
  <c r="H95" i="10" l="1"/>
  <c r="L95" i="10"/>
  <c r="P95" i="10"/>
  <c r="L96" i="10" l="1"/>
  <c r="H96" i="10"/>
  <c r="P96" i="10"/>
  <c r="H97" i="10" l="1"/>
  <c r="L97" i="10"/>
  <c r="P97" i="10"/>
  <c r="H98" i="10" l="1"/>
  <c r="L98" i="10"/>
  <c r="P98" i="10"/>
  <c r="H99" i="10" l="1"/>
  <c r="L99" i="10"/>
  <c r="P99" i="10"/>
  <c r="L100" i="10" l="1"/>
  <c r="H100" i="10"/>
  <c r="P100" i="10"/>
  <c r="L101" i="10" l="1"/>
  <c r="H101" i="10"/>
  <c r="P101" i="10"/>
  <c r="H102" i="10" l="1"/>
  <c r="L102" i="10"/>
  <c r="P102" i="10"/>
  <c r="H103" i="10" l="1"/>
  <c r="L103" i="10"/>
  <c r="P103" i="10"/>
  <c r="H104" i="10" l="1"/>
  <c r="L104" i="10"/>
  <c r="P104" i="10"/>
  <c r="H105" i="10" l="1"/>
  <c r="L105" i="10"/>
  <c r="P105" i="10"/>
  <c r="L106" i="10" l="1"/>
  <c r="H106" i="10"/>
  <c r="P106" i="10"/>
  <c r="H107" i="10" l="1"/>
  <c r="L107" i="10"/>
  <c r="P107" i="10"/>
  <c r="H108" i="10" l="1"/>
  <c r="L108" i="10"/>
  <c r="P108" i="10"/>
  <c r="H109" i="10" l="1"/>
  <c r="L109" i="10"/>
  <c r="P109" i="10"/>
  <c r="H110" i="10" l="1"/>
  <c r="L110" i="10"/>
  <c r="P110" i="10"/>
  <c r="L111" i="10" l="1"/>
  <c r="H111" i="10"/>
  <c r="P111" i="10"/>
  <c r="L112" i="10" l="1"/>
  <c r="H112" i="10"/>
  <c r="P112" i="10"/>
  <c r="L113" i="10" l="1"/>
  <c r="H113" i="10"/>
  <c r="P113" i="10"/>
  <c r="H114" i="10" l="1"/>
  <c r="L114" i="10"/>
  <c r="P114" i="10"/>
  <c r="H115" i="10" l="1"/>
  <c r="L115" i="10"/>
  <c r="P115" i="10"/>
  <c r="H116" i="10" l="1"/>
  <c r="L116" i="10"/>
  <c r="P116" i="10"/>
  <c r="H117" i="10" l="1"/>
  <c r="L117" i="10"/>
  <c r="P117" i="10"/>
  <c r="H118" i="10" l="1"/>
  <c r="L118" i="10"/>
  <c r="P118" i="10"/>
  <c r="H119" i="10" l="1"/>
  <c r="L119" i="10"/>
  <c r="P119" i="10"/>
  <c r="H120" i="10" l="1"/>
  <c r="L120" i="10"/>
  <c r="P120" i="10"/>
  <c r="H121" i="10" l="1"/>
  <c r="L121" i="10"/>
  <c r="P121" i="10"/>
  <c r="L122" i="10" l="1"/>
  <c r="H122" i="10"/>
  <c r="P122" i="10"/>
  <c r="L123" i="10" l="1"/>
  <c r="H123" i="10"/>
  <c r="P123" i="10"/>
  <c r="H124" i="10" l="1"/>
  <c r="L124" i="10"/>
  <c r="P124" i="10"/>
  <c r="L125" i="10" l="1"/>
  <c r="H125" i="10"/>
  <c r="P125" i="10"/>
  <c r="H126" i="10" l="1"/>
  <c r="L126" i="10"/>
  <c r="P126" i="10"/>
  <c r="L127" i="10" l="1"/>
  <c r="H127" i="10"/>
  <c r="P127" i="10"/>
  <c r="L128" i="10" l="1"/>
  <c r="H128" i="10"/>
  <c r="P128" i="10"/>
  <c r="H129" i="10" l="1"/>
  <c r="L129" i="10"/>
  <c r="P129" i="10"/>
  <c r="H130" i="10" l="1"/>
  <c r="L130" i="10"/>
  <c r="P130" i="10"/>
  <c r="H131" i="10" l="1"/>
  <c r="L131" i="10"/>
  <c r="P131" i="10"/>
  <c r="H132" i="10" l="1"/>
  <c r="L132" i="10"/>
  <c r="P132" i="10"/>
  <c r="H133" i="10" l="1"/>
  <c r="L133" i="10"/>
  <c r="P133" i="10"/>
  <c r="H134" i="10" l="1"/>
  <c r="L134" i="10"/>
  <c r="P134" i="10"/>
  <c r="H135" i="10" l="1"/>
  <c r="L135" i="10"/>
  <c r="P135" i="10"/>
  <c r="H136" i="10" l="1"/>
  <c r="L136" i="10"/>
  <c r="P136" i="10"/>
  <c r="L137" i="10" l="1"/>
  <c r="H137" i="10"/>
  <c r="P137" i="10"/>
  <c r="L138" i="10" l="1"/>
  <c r="H138" i="10"/>
  <c r="P138" i="10"/>
  <c r="H139" i="10" l="1"/>
  <c r="L139" i="10"/>
  <c r="P139" i="10"/>
  <c r="H140" i="10" l="1"/>
  <c r="L140" i="10"/>
  <c r="P140" i="10"/>
  <c r="H141" i="10" l="1"/>
  <c r="L141" i="10"/>
  <c r="P141" i="10"/>
  <c r="H142" i="10" l="1"/>
  <c r="L142" i="10"/>
  <c r="P142" i="10"/>
  <c r="L143" i="10" l="1"/>
  <c r="H143" i="10"/>
  <c r="P143" i="10"/>
  <c r="H144" i="10" l="1"/>
  <c r="L144" i="10"/>
  <c r="P144" i="10"/>
  <c r="H145" i="10" l="1"/>
  <c r="L145" i="10"/>
  <c r="P145" i="10"/>
  <c r="L146" i="10" l="1"/>
  <c r="H146" i="10"/>
  <c r="P146" i="10"/>
  <c r="L147" i="10" l="1"/>
  <c r="H147" i="10"/>
  <c r="P147" i="10"/>
  <c r="H148" i="10" l="1"/>
  <c r="L148" i="10"/>
  <c r="P148" i="10"/>
  <c r="H149" i="10" l="1"/>
  <c r="L149" i="10"/>
  <c r="P149" i="10"/>
  <c r="L150" i="10" l="1"/>
  <c r="H150" i="10"/>
  <c r="P150" i="10"/>
  <c r="H151" i="10" l="1"/>
  <c r="L151" i="10"/>
  <c r="P151" i="10"/>
  <c r="L152" i="10" l="1"/>
  <c r="H152" i="10"/>
  <c r="P152" i="10"/>
  <c r="L153" i="10" l="1"/>
  <c r="H153" i="10"/>
  <c r="P153" i="10"/>
  <c r="H154" i="10" l="1"/>
  <c r="L154" i="10"/>
  <c r="P154" i="10"/>
  <c r="H155" i="10" l="1"/>
  <c r="L155" i="10"/>
  <c r="P155" i="10"/>
  <c r="L156" i="10" l="1"/>
  <c r="H156" i="10"/>
  <c r="P156" i="10"/>
  <c r="H157" i="10" l="1"/>
  <c r="L157" i="10"/>
  <c r="P157" i="10"/>
  <c r="H158" i="10" l="1"/>
  <c r="L158" i="10"/>
  <c r="P158" i="10"/>
  <c r="L159" i="10" l="1"/>
  <c r="H159" i="10"/>
  <c r="P159" i="10"/>
  <c r="L160" i="10" l="1"/>
  <c r="H160" i="10"/>
  <c r="P160" i="10"/>
  <c r="L161" i="10" l="1"/>
  <c r="H161" i="10"/>
  <c r="P161" i="10"/>
  <c r="H162" i="10" l="1"/>
  <c r="L162" i="10"/>
  <c r="P162" i="10"/>
  <c r="H163" i="10" l="1"/>
  <c r="L163" i="10"/>
  <c r="P163" i="10"/>
  <c r="L164" i="10" l="1"/>
  <c r="H164" i="10"/>
  <c r="P164" i="10"/>
  <c r="L165" i="10" l="1"/>
  <c r="H165" i="10"/>
  <c r="P165" i="10"/>
  <c r="H166" i="10" l="1"/>
  <c r="L166" i="10"/>
  <c r="P166" i="10"/>
  <c r="L167" i="10" l="1"/>
  <c r="H167" i="10"/>
  <c r="P167" i="10"/>
  <c r="H168" i="10" l="1"/>
  <c r="L168" i="10"/>
  <c r="P168" i="10"/>
  <c r="H169" i="10" l="1"/>
  <c r="L169" i="10"/>
  <c r="P169" i="10"/>
  <c r="H170" i="10" l="1"/>
  <c r="L170" i="10"/>
  <c r="P170" i="10"/>
  <c r="H171" i="10" l="1"/>
  <c r="L171" i="10"/>
  <c r="P171" i="10"/>
  <c r="H172" i="10" l="1"/>
  <c r="L172" i="10"/>
  <c r="P172" i="10"/>
  <c r="L173" i="10" l="1"/>
  <c r="H173" i="10"/>
  <c r="P173" i="10"/>
  <c r="L174" i="10" l="1"/>
  <c r="H174" i="10"/>
  <c r="P174" i="10"/>
  <c r="H175" i="10" l="1"/>
  <c r="L175" i="10"/>
  <c r="P175" i="10"/>
  <c r="L176" i="10" l="1"/>
  <c r="H176" i="10"/>
  <c r="P176" i="10"/>
  <c r="H177" i="10" l="1"/>
  <c r="L177" i="10"/>
  <c r="P177" i="10"/>
  <c r="L178" i="10" l="1"/>
  <c r="H178" i="10"/>
  <c r="P178" i="10"/>
  <c r="L179" i="10" l="1"/>
  <c r="H179" i="10"/>
  <c r="P179" i="10"/>
  <c r="L180" i="10" l="1"/>
  <c r="H180" i="10"/>
  <c r="P180" i="10"/>
  <c r="H181" i="10" l="1"/>
  <c r="L181" i="10"/>
  <c r="P181" i="10"/>
  <c r="H182" i="10" l="1"/>
  <c r="L182" i="10"/>
  <c r="P182" i="10"/>
  <c r="H183" i="10" l="1"/>
  <c r="L183" i="10"/>
  <c r="P183" i="10"/>
  <c r="H184" i="10" l="1"/>
  <c r="L184" i="10"/>
  <c r="P184" i="10"/>
  <c r="H185" i="10" l="1"/>
  <c r="L185" i="10"/>
  <c r="P185" i="10"/>
  <c r="H186" i="10" l="1"/>
  <c r="L186" i="10"/>
  <c r="P186" i="10"/>
  <c r="H187" i="10" l="1"/>
  <c r="L187" i="10"/>
  <c r="P187" i="10"/>
  <c r="H188" i="10" l="1"/>
  <c r="L188" i="10"/>
  <c r="P188" i="10"/>
  <c r="H189" i="10" l="1"/>
  <c r="L189" i="10"/>
  <c r="P189" i="10"/>
  <c r="L190" i="10" l="1"/>
  <c r="H190" i="10"/>
  <c r="P190" i="10"/>
  <c r="L191" i="10" l="1"/>
  <c r="H191" i="10"/>
  <c r="P191" i="10"/>
  <c r="L192" i="10" l="1"/>
  <c r="H192" i="10"/>
  <c r="P192" i="10"/>
  <c r="L193" i="10" l="1"/>
  <c r="H193" i="10"/>
  <c r="P193" i="10"/>
  <c r="H194" i="10" l="1"/>
  <c r="L194" i="10"/>
  <c r="P194" i="10"/>
  <c r="L195" i="10" l="1"/>
  <c r="H195" i="10"/>
  <c r="P195" i="10"/>
  <c r="H196" i="10" l="1"/>
  <c r="L196" i="10"/>
  <c r="P196" i="10"/>
  <c r="H197" i="10" l="1"/>
  <c r="L197" i="10"/>
  <c r="P197" i="10"/>
  <c r="H198" i="10" l="1"/>
  <c r="L198" i="10"/>
  <c r="P198" i="10"/>
  <c r="H199" i="10" l="1"/>
  <c r="L199" i="10"/>
  <c r="P199" i="10"/>
  <c r="H200" i="10" l="1"/>
  <c r="L200" i="10"/>
  <c r="P200" i="10"/>
  <c r="L201" i="10" l="1"/>
  <c r="H201" i="10"/>
  <c r="P201" i="10"/>
  <c r="H202" i="10" l="1"/>
  <c r="L202" i="10"/>
  <c r="P202" i="10"/>
  <c r="L203" i="10" l="1"/>
  <c r="H203" i="10"/>
  <c r="P203" i="10"/>
  <c r="H204" i="10" l="1"/>
  <c r="L204" i="10"/>
  <c r="P204" i="10"/>
  <c r="H205" i="10" l="1"/>
  <c r="L205" i="10"/>
  <c r="P205" i="10"/>
  <c r="H206" i="10" l="1"/>
  <c r="L206" i="10"/>
  <c r="P206" i="10"/>
  <c r="H207" i="10" l="1"/>
  <c r="L207" i="10"/>
  <c r="P207" i="10"/>
  <c r="L208" i="10" l="1"/>
  <c r="H208" i="10"/>
  <c r="P208" i="10"/>
  <c r="H209" i="10" l="1"/>
  <c r="L209" i="10"/>
  <c r="P209" i="10"/>
  <c r="H210" i="10" l="1"/>
  <c r="L210" i="10"/>
  <c r="P210" i="10"/>
  <c r="H211" i="10" l="1"/>
  <c r="L211" i="10"/>
  <c r="P211" i="10"/>
  <c r="L212" i="10" l="1"/>
  <c r="H212" i="10"/>
  <c r="P212" i="10"/>
  <c r="H213" i="10" l="1"/>
  <c r="L213" i="10"/>
  <c r="P213" i="10"/>
  <c r="H214" i="10" l="1"/>
  <c r="L214" i="10"/>
  <c r="P214" i="10"/>
  <c r="H215" i="10" l="1"/>
  <c r="L215" i="10"/>
  <c r="P215" i="10"/>
  <c r="L216" i="10" l="1"/>
  <c r="H216" i="10"/>
  <c r="P216" i="10"/>
  <c r="L217" i="10" l="1"/>
  <c r="H217" i="10"/>
  <c r="P217" i="10"/>
  <c r="L218" i="10" l="1"/>
  <c r="H218" i="10"/>
  <c r="P218" i="10"/>
  <c r="H219" i="10" l="1"/>
  <c r="L219" i="10"/>
  <c r="P219" i="10"/>
  <c r="H220" i="10" l="1"/>
  <c r="L220" i="10"/>
  <c r="P220" i="10"/>
  <c r="L221" i="10" l="1"/>
  <c r="H221" i="10"/>
  <c r="P221" i="10"/>
  <c r="H222" i="10" l="1"/>
  <c r="L222" i="10"/>
  <c r="P222" i="10"/>
  <c r="H223" i="10" l="1"/>
  <c r="L223" i="10"/>
  <c r="P223" i="10"/>
  <c r="L224" i="10" l="1"/>
  <c r="H224" i="10"/>
  <c r="P224" i="10"/>
  <c r="L225" i="10" l="1"/>
  <c r="H225" i="10"/>
  <c r="P225" i="10"/>
  <c r="H226" i="10" l="1"/>
  <c r="L226" i="10"/>
  <c r="P226" i="10"/>
  <c r="H227" i="10" l="1"/>
  <c r="L227" i="10"/>
  <c r="P227" i="10"/>
  <c r="H228" i="10" l="1"/>
  <c r="L228" i="10"/>
  <c r="P228" i="10"/>
  <c r="H229" i="10" l="1"/>
  <c r="L229" i="10"/>
  <c r="P229" i="10"/>
  <c r="H230" i="10" l="1"/>
  <c r="L230" i="10"/>
  <c r="P230" i="10"/>
  <c r="H231" i="10" l="1"/>
  <c r="L231" i="10"/>
  <c r="P231" i="10"/>
  <c r="H232" i="10" l="1"/>
  <c r="L232" i="10"/>
  <c r="P232" i="10"/>
  <c r="L233" i="10" l="1"/>
  <c r="H233" i="10"/>
  <c r="P233" i="10"/>
  <c r="H234" i="10" l="1"/>
  <c r="L234" i="10"/>
  <c r="P234" i="10"/>
  <c r="L235" i="10" l="1"/>
  <c r="H235" i="10"/>
  <c r="P235" i="10"/>
  <c r="H236" i="10" l="1"/>
  <c r="L236" i="10"/>
  <c r="P236" i="10"/>
  <c r="H237" i="10" l="1"/>
  <c r="L237" i="10"/>
  <c r="P237" i="10"/>
  <c r="H238" i="10" l="1"/>
  <c r="L238" i="10"/>
  <c r="P238" i="10"/>
  <c r="H239" i="10" l="1"/>
  <c r="L239" i="10"/>
  <c r="P239" i="10"/>
  <c r="H240" i="10" l="1"/>
  <c r="L240" i="10"/>
  <c r="P240" i="10"/>
  <c r="L241" i="10" l="1"/>
  <c r="H241" i="10"/>
  <c r="P241" i="10"/>
  <c r="H242" i="10" l="1"/>
  <c r="L242" i="10"/>
  <c r="P242" i="10"/>
  <c r="H243" i="10" l="1"/>
  <c r="L243" i="10"/>
  <c r="P243" i="10"/>
  <c r="H244" i="10" l="1"/>
  <c r="L244" i="10"/>
  <c r="P244" i="10"/>
  <c r="H245" i="10" l="1"/>
  <c r="L245" i="10"/>
  <c r="P245" i="10"/>
  <c r="H246" i="10" l="1"/>
  <c r="L246" i="10"/>
  <c r="P246" i="10"/>
  <c r="H247" i="10" l="1"/>
  <c r="L247" i="10"/>
  <c r="P247" i="10"/>
  <c r="H248" i="10" l="1"/>
  <c r="L248" i="10"/>
  <c r="P248" i="10"/>
  <c r="L249" i="10" l="1"/>
  <c r="H249" i="10"/>
  <c r="P249" i="10"/>
  <c r="L250" i="10" l="1"/>
  <c r="H250" i="10"/>
  <c r="P250" i="10"/>
  <c r="H251" i="10" l="1"/>
  <c r="L251" i="10"/>
  <c r="P251" i="10"/>
  <c r="H252" i="10" l="1"/>
  <c r="L252" i="10"/>
  <c r="P252" i="10"/>
  <c r="H253" i="10" l="1"/>
  <c r="L253" i="10"/>
  <c r="P253" i="10"/>
  <c r="H254" i="10" l="1"/>
  <c r="L254" i="10"/>
  <c r="P254" i="10"/>
  <c r="H255" i="10" l="1"/>
  <c r="L255" i="10"/>
  <c r="P255" i="10"/>
  <c r="H256" i="10" l="1"/>
  <c r="L256" i="10"/>
  <c r="P256" i="10"/>
  <c r="H257" i="10" l="1"/>
  <c r="L257" i="10"/>
  <c r="P257" i="10"/>
  <c r="H258" i="10" l="1"/>
  <c r="L258" i="10"/>
  <c r="P258" i="10"/>
  <c r="H259" i="10" l="1"/>
  <c r="L259" i="10"/>
  <c r="P259" i="10"/>
  <c r="L260" i="10" l="1"/>
  <c r="H260" i="10"/>
  <c r="P260" i="10"/>
  <c r="H261" i="10" l="1"/>
  <c r="L261" i="10"/>
  <c r="P261" i="10"/>
  <c r="H262" i="10" l="1"/>
  <c r="L262" i="10"/>
  <c r="P262" i="10"/>
  <c r="L263" i="10" l="1"/>
  <c r="H263" i="10"/>
  <c r="P263" i="10"/>
  <c r="L264" i="10" l="1"/>
  <c r="H264" i="10"/>
  <c r="P264" i="10"/>
  <c r="H265" i="10" l="1"/>
  <c r="L265" i="10"/>
  <c r="P265" i="10"/>
  <c r="L266" i="10" l="1"/>
  <c r="H266" i="10"/>
  <c r="P266" i="10"/>
  <c r="L267" i="10" l="1"/>
  <c r="H267" i="10"/>
  <c r="P267" i="10"/>
  <c r="H268" i="10" l="1"/>
  <c r="L268" i="10"/>
  <c r="P268" i="10"/>
  <c r="H269" i="10" l="1"/>
  <c r="L269" i="10"/>
  <c r="P269" i="10"/>
  <c r="H270" i="10" l="1"/>
  <c r="L270" i="10"/>
  <c r="P270" i="10"/>
  <c r="L271" i="10" l="1"/>
  <c r="H271" i="10"/>
  <c r="P271" i="10"/>
  <c r="H272" i="10" l="1"/>
  <c r="L272" i="10"/>
  <c r="P272" i="10"/>
  <c r="L273" i="10" l="1"/>
  <c r="H273" i="10"/>
  <c r="P273" i="10"/>
  <c r="H274" i="10" l="1"/>
  <c r="L274" i="10"/>
  <c r="P274" i="10"/>
  <c r="L275" i="10" l="1"/>
  <c r="H275" i="10"/>
  <c r="P275" i="10"/>
  <c r="H276" i="10" l="1"/>
  <c r="L276" i="10"/>
  <c r="P276" i="10"/>
  <c r="H277" i="10" l="1"/>
  <c r="L277" i="10"/>
  <c r="P277" i="10"/>
  <c r="L278" i="10" l="1"/>
  <c r="H278" i="10"/>
  <c r="P278" i="10"/>
  <c r="H279" i="10" l="1"/>
  <c r="L279" i="10"/>
  <c r="P279" i="10"/>
  <c r="H280" i="10" l="1"/>
  <c r="L280" i="10"/>
  <c r="P280" i="10"/>
  <c r="L281" i="10" l="1"/>
  <c r="H281" i="10"/>
  <c r="P281" i="10"/>
  <c r="H282" i="10" l="1"/>
  <c r="L282" i="10"/>
  <c r="P282" i="10"/>
  <c r="H283" i="10" l="1"/>
  <c r="L283" i="10"/>
  <c r="P283" i="10"/>
  <c r="L284" i="10" l="1"/>
  <c r="H284" i="10"/>
  <c r="P284" i="10"/>
  <c r="H285" i="10" l="1"/>
  <c r="L285" i="10"/>
  <c r="P285" i="10"/>
  <c r="H286" i="10" l="1"/>
  <c r="L286" i="10"/>
  <c r="P286" i="10"/>
  <c r="L287" i="10" l="1"/>
  <c r="H287" i="10"/>
  <c r="P287" i="10"/>
  <c r="H288" i="10" l="1"/>
  <c r="L288" i="10"/>
  <c r="P288" i="10"/>
  <c r="L289" i="10" l="1"/>
  <c r="H289" i="10"/>
  <c r="P289" i="10"/>
  <c r="L290" i="10" l="1"/>
  <c r="H290" i="10"/>
  <c r="P290" i="10"/>
  <c r="H291" i="10" l="1"/>
  <c r="L291" i="10"/>
  <c r="P291" i="10"/>
  <c r="L292" i="10" l="1"/>
  <c r="H292" i="10"/>
  <c r="P292" i="10"/>
  <c r="H293" i="10" l="1"/>
  <c r="L293" i="10"/>
  <c r="P293" i="10"/>
  <c r="H294" i="10" l="1"/>
  <c r="L294" i="10"/>
  <c r="P294" i="10"/>
  <c r="H295" i="10" l="1"/>
  <c r="L295" i="10"/>
  <c r="P295" i="10"/>
  <c r="H296" i="10" l="1"/>
  <c r="L296" i="10"/>
  <c r="P296" i="10"/>
  <c r="H297" i="10" l="1"/>
  <c r="L297" i="10"/>
  <c r="P297" i="10"/>
  <c r="H298" i="10" l="1"/>
  <c r="L298" i="10"/>
  <c r="P298" i="10"/>
  <c r="H299" i="10" l="1"/>
  <c r="L299" i="10"/>
  <c r="P299" i="10"/>
  <c r="H300" i="10" l="1"/>
  <c r="L300" i="10"/>
  <c r="P300" i="10"/>
  <c r="L301" i="10" l="1"/>
  <c r="H301" i="10"/>
  <c r="P301" i="10"/>
  <c r="H302" i="10" l="1"/>
  <c r="L302" i="10"/>
  <c r="P302" i="10"/>
  <c r="H303" i="10" l="1"/>
  <c r="L303" i="10"/>
  <c r="P303" i="10"/>
  <c r="L304" i="10" l="1"/>
  <c r="H304" i="10"/>
  <c r="P304" i="10"/>
  <c r="L305" i="10" l="1"/>
  <c r="H305" i="10"/>
  <c r="P305" i="10"/>
  <c r="H306" i="10" l="1"/>
  <c r="L306" i="10"/>
  <c r="P306" i="10"/>
  <c r="H307" i="10" l="1"/>
  <c r="L307" i="10"/>
  <c r="P307" i="10"/>
  <c r="H308" i="10" l="1"/>
  <c r="L308" i="10"/>
  <c r="P308" i="10"/>
  <c r="H309" i="10" l="1"/>
  <c r="L309" i="10"/>
  <c r="P309" i="10"/>
  <c r="H310" i="10" l="1"/>
  <c r="L310" i="10"/>
  <c r="P310" i="10"/>
  <c r="L311" i="10" l="1"/>
  <c r="H311" i="10"/>
  <c r="P311" i="10"/>
  <c r="H312" i="10" l="1"/>
  <c r="L312" i="10"/>
  <c r="P312" i="10"/>
  <c r="H313" i="10" l="1"/>
  <c r="L313" i="10"/>
  <c r="P313" i="10"/>
  <c r="L314" i="10" l="1"/>
  <c r="H314" i="10"/>
  <c r="P314" i="10"/>
  <c r="H315" i="10" l="1"/>
  <c r="L315" i="10"/>
  <c r="P315" i="10"/>
  <c r="H316" i="10" l="1"/>
  <c r="L316" i="10"/>
  <c r="P316" i="10"/>
  <c r="H317" i="10" l="1"/>
  <c r="L317" i="10"/>
  <c r="P317" i="10"/>
  <c r="L318" i="10" l="1"/>
  <c r="H318" i="10"/>
  <c r="P318" i="10"/>
  <c r="H319" i="10" l="1"/>
  <c r="L319" i="10"/>
  <c r="P319" i="10"/>
  <c r="H320" i="10" l="1"/>
  <c r="L320" i="10"/>
  <c r="P320" i="10"/>
  <c r="H321" i="10" l="1"/>
  <c r="L321" i="10"/>
  <c r="P321" i="10"/>
  <c r="L322" i="10" l="1"/>
  <c r="H322" i="10"/>
  <c r="P322" i="10"/>
  <c r="H323" i="10" l="1"/>
  <c r="L323" i="10"/>
  <c r="P323" i="10"/>
  <c r="L324" i="10" l="1"/>
  <c r="H324" i="10"/>
  <c r="P324" i="10"/>
  <c r="L325" i="10" l="1"/>
  <c r="H325" i="10"/>
  <c r="P325" i="10"/>
  <c r="L326" i="10" l="1"/>
  <c r="H326" i="10"/>
  <c r="P326" i="10"/>
  <c r="L327" i="10" l="1"/>
  <c r="H327" i="10"/>
  <c r="P327" i="10"/>
  <c r="H328" i="10" l="1"/>
  <c r="L328" i="10"/>
  <c r="P328" i="10"/>
  <c r="H329" i="10" l="1"/>
  <c r="L329" i="10"/>
  <c r="P329" i="10"/>
  <c r="H330" i="10" l="1"/>
  <c r="L330" i="10"/>
  <c r="P330" i="10"/>
  <c r="L331" i="10" l="1"/>
  <c r="H331" i="10"/>
  <c r="P331" i="10"/>
  <c r="L332" i="10" l="1"/>
  <c r="H332" i="10"/>
  <c r="P332" i="10"/>
  <c r="L333" i="10" l="1"/>
  <c r="H333" i="10"/>
  <c r="P333" i="10"/>
  <c r="L334" i="10" l="1"/>
  <c r="H334" i="10"/>
  <c r="P334" i="10"/>
  <c r="H335" i="10" l="1"/>
  <c r="L335" i="10"/>
  <c r="P335" i="10"/>
  <c r="H336" i="10" l="1"/>
  <c r="L336" i="10"/>
  <c r="P336" i="10"/>
  <c r="H337" i="10" l="1"/>
  <c r="L337" i="10"/>
  <c r="P337" i="10"/>
  <c r="H338" i="10" l="1"/>
  <c r="L338" i="10"/>
  <c r="P338" i="10"/>
  <c r="H339" i="10" l="1"/>
  <c r="L339" i="10"/>
  <c r="P339" i="10"/>
  <c r="H340" i="10" l="1"/>
  <c r="L340" i="10"/>
  <c r="P340" i="10"/>
  <c r="L341" i="10" l="1"/>
  <c r="H341" i="10"/>
  <c r="P341" i="10"/>
  <c r="L342" i="10" l="1"/>
  <c r="H342" i="10"/>
  <c r="P342" i="10"/>
  <c r="L343" i="10" l="1"/>
  <c r="H343" i="10"/>
  <c r="P343" i="10"/>
  <c r="H344" i="10" l="1"/>
  <c r="L344" i="10"/>
  <c r="P344" i="10"/>
  <c r="L345" i="10" l="1"/>
  <c r="H345" i="10"/>
  <c r="P345" i="10"/>
  <c r="H346" i="10" l="1"/>
  <c r="L346" i="10"/>
  <c r="P346" i="10"/>
  <c r="H347" i="10" l="1"/>
  <c r="L347" i="10"/>
  <c r="P347" i="10"/>
  <c r="H348" i="10" l="1"/>
  <c r="L348" i="10"/>
  <c r="P348" i="10"/>
  <c r="H349" i="10" l="1"/>
  <c r="L349" i="10"/>
  <c r="P349" i="10"/>
  <c r="H350" i="10" l="1"/>
  <c r="L350" i="10"/>
  <c r="P350" i="10"/>
  <c r="H351" i="10" l="1"/>
  <c r="L351" i="10"/>
  <c r="P351" i="10"/>
  <c r="H352" i="10" l="1"/>
  <c r="L352" i="10"/>
  <c r="P352" i="10"/>
  <c r="H353" i="10" l="1"/>
  <c r="L353" i="10"/>
  <c r="P353" i="10"/>
  <c r="H354" i="10" l="1"/>
  <c r="L354" i="10"/>
  <c r="P354" i="10"/>
  <c r="L355" i="10" l="1"/>
  <c r="H355" i="10"/>
  <c r="P355" i="10"/>
  <c r="H356" i="10" l="1"/>
  <c r="L356" i="10"/>
  <c r="P356" i="10"/>
  <c r="H357" i="10" l="1"/>
  <c r="L357" i="10"/>
  <c r="P357" i="10"/>
  <c r="L358" i="10" l="1"/>
  <c r="H358" i="10"/>
  <c r="P358" i="10"/>
  <c r="H359" i="10" l="1"/>
  <c r="L359" i="10"/>
  <c r="P359" i="10"/>
  <c r="H360" i="10" l="1"/>
  <c r="L360" i="10"/>
  <c r="P360" i="10"/>
  <c r="L361" i="10" l="1"/>
  <c r="H361" i="10"/>
  <c r="P361" i="10"/>
  <c r="L362" i="10" l="1"/>
  <c r="H362" i="10"/>
  <c r="P362" i="10"/>
  <c r="H363" i="10" l="1"/>
  <c r="L363" i="10"/>
  <c r="P363" i="10"/>
  <c r="H364" i="10" l="1"/>
  <c r="L364" i="10"/>
  <c r="P364" i="10"/>
  <c r="H365" i="10" l="1"/>
  <c r="L365" i="10"/>
  <c r="P365" i="10"/>
  <c r="H366" i="10" l="1"/>
  <c r="L366" i="10"/>
  <c r="P366" i="10"/>
  <c r="H367" i="10" l="1"/>
  <c r="L367" i="10"/>
  <c r="P367" i="10"/>
  <c r="H368" i="10" l="1"/>
  <c r="L368" i="10"/>
  <c r="P368" i="10"/>
  <c r="L369" i="10" l="1"/>
  <c r="H369" i="10"/>
  <c r="P369" i="10"/>
  <c r="L370" i="10" l="1"/>
  <c r="H370" i="10"/>
  <c r="P370" i="10"/>
  <c r="H371" i="10" l="1"/>
  <c r="L371" i="10"/>
  <c r="P371" i="10"/>
  <c r="L372" i="10" l="1"/>
  <c r="H372" i="10"/>
  <c r="P372" i="10"/>
  <c r="H373" i="10" l="1"/>
  <c r="L373" i="10"/>
  <c r="P373" i="10"/>
  <c r="H374" i="10" l="1"/>
  <c r="L374" i="10"/>
  <c r="P374" i="10"/>
  <c r="L375" i="10" l="1"/>
  <c r="H375" i="10"/>
  <c r="P375" i="10"/>
  <c r="H376" i="10" l="1"/>
  <c r="L376" i="10"/>
  <c r="P376" i="10"/>
  <c r="H377" i="10" l="1"/>
  <c r="L377" i="10"/>
  <c r="P377" i="10"/>
  <c r="H378" i="10" l="1"/>
  <c r="L378" i="10"/>
  <c r="P378" i="10"/>
  <c r="H379" i="10" l="1"/>
  <c r="L379" i="10"/>
  <c r="P379" i="10"/>
  <c r="H380" i="10" l="1"/>
  <c r="L380" i="10"/>
  <c r="P380" i="10"/>
  <c r="H381" i="10" l="1"/>
  <c r="L381" i="10"/>
  <c r="P381" i="10"/>
  <c r="H382" i="10" l="1"/>
  <c r="L382" i="10"/>
  <c r="P382" i="10"/>
  <c r="L383" i="10" l="1"/>
  <c r="H383" i="10"/>
  <c r="P383" i="10"/>
  <c r="H384" i="10" l="1"/>
  <c r="L384" i="10"/>
  <c r="P384" i="10"/>
  <c r="H385" i="10" l="1"/>
  <c r="L385" i="10"/>
  <c r="P385" i="10"/>
  <c r="L386" i="10" l="1"/>
  <c r="H386" i="10"/>
  <c r="P386" i="10"/>
  <c r="H387" i="10" l="1"/>
  <c r="L387" i="10"/>
  <c r="P387" i="10"/>
  <c r="H388" i="10" l="1"/>
  <c r="L388" i="10"/>
  <c r="P388" i="10"/>
  <c r="H389" i="10" l="1"/>
  <c r="L389" i="10"/>
  <c r="P389" i="10"/>
  <c r="H390" i="10" l="1"/>
  <c r="L390" i="10"/>
  <c r="P390" i="10"/>
  <c r="L391" i="10" l="1"/>
  <c r="H391" i="10"/>
  <c r="P391" i="10"/>
  <c r="L392" i="10" l="1"/>
  <c r="H392" i="10"/>
  <c r="P392" i="10"/>
  <c r="H393" i="10" l="1"/>
  <c r="L393" i="10"/>
  <c r="P393" i="10"/>
  <c r="L394" i="10" l="1"/>
  <c r="H394" i="10"/>
  <c r="P394" i="10"/>
  <c r="H395" i="10" l="1"/>
  <c r="L395" i="10"/>
  <c r="P395" i="10"/>
  <c r="H396" i="10" l="1"/>
  <c r="L396" i="10"/>
  <c r="P396" i="10"/>
  <c r="L397" i="10" l="1"/>
  <c r="H397" i="10"/>
  <c r="P397" i="10"/>
  <c r="L398" i="10" l="1"/>
  <c r="H398" i="10"/>
  <c r="P398" i="10"/>
  <c r="L399" i="10" l="1"/>
  <c r="H399" i="10"/>
  <c r="P399" i="10"/>
  <c r="H400" i="10" l="1"/>
  <c r="L400" i="10"/>
  <c r="P400" i="10"/>
  <c r="H401" i="10" l="1"/>
  <c r="L401" i="10"/>
  <c r="P401" i="10"/>
  <c r="H402" i="10" l="1"/>
  <c r="L402" i="10"/>
  <c r="P402" i="10"/>
  <c r="H403" i="10" l="1"/>
  <c r="L403" i="10"/>
  <c r="P403" i="10"/>
  <c r="L404" i="10" l="1"/>
  <c r="H404" i="10"/>
  <c r="P404" i="10"/>
  <c r="H405" i="10" l="1"/>
  <c r="L405" i="10"/>
  <c r="P405" i="10"/>
  <c r="H406" i="10" l="1"/>
  <c r="L406" i="10"/>
  <c r="P407" i="10"/>
  <c r="P406" i="10"/>
  <c r="L407" i="10" l="1"/>
  <c r="H407" i="10"/>
</calcChain>
</file>

<file path=xl/sharedStrings.xml><?xml version="1.0" encoding="utf-8"?>
<sst xmlns="http://schemas.openxmlformats.org/spreadsheetml/2006/main" count="620" uniqueCount="582">
  <si>
    <t>Title</t>
  </si>
  <si>
    <t>CPI ANNUAL RATE 00: ALL ITEMS 2015=100</t>
  </si>
  <si>
    <t>CDID</t>
  </si>
  <si>
    <t>D7G7</t>
  </si>
  <si>
    <t>Source dataset ID</t>
  </si>
  <si>
    <t>MM23</t>
  </si>
  <si>
    <t>PreUnit</t>
  </si>
  <si>
    <t>Unit</t>
  </si>
  <si>
    <t>%</t>
  </si>
  <si>
    <t>Release date</t>
  </si>
  <si>
    <t>Next release</t>
  </si>
  <si>
    <t>Important notes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</si>
  <si>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</si>
  <si>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</si>
  <si>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</si>
  <si>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</si>
  <si>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</si>
  <si>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</si>
  <si>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</si>
  <si>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</si>
  <si>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</si>
  <si>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</si>
  <si>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</si>
  <si>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</si>
  <si>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</si>
  <si>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</si>
  <si>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</si>
  <si>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</si>
  <si>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</si>
  <si>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</si>
  <si>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</si>
  <si>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</si>
  <si>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</si>
  <si>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</si>
  <si>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</si>
  <si>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</si>
  <si>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</si>
  <si>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</si>
  <si>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</si>
  <si>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</si>
  <si>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</si>
  <si>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</si>
  <si>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</si>
  <si>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</si>
  <si>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</si>
  <si>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</si>
  <si>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</si>
  <si>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</si>
  <si>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</si>
  <si>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</si>
  <si>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</si>
  <si>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</si>
  <si>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</si>
  <si>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</si>
  <si>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</si>
  <si>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</si>
  <si>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</si>
  <si>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</si>
  <si>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</si>
  <si>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</si>
  <si>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</si>
  <si>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</si>
  <si>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</si>
  <si>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</si>
  <si>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</si>
  <si>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</si>
  <si>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</si>
  <si>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</si>
  <si>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</si>
  <si>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</si>
  <si>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</si>
  <si>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</si>
  <si>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</si>
  <si>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</si>
  <si>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</si>
  <si>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</si>
  <si>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</si>
  <si>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</si>
  <si>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</si>
  <si>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</si>
  <si>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</si>
  <si>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</si>
  <si>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</si>
  <si>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</si>
  <si>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</si>
  <si>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</si>
  <si>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</si>
  <si>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</si>
  <si>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</si>
  <si>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</si>
  <si>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</si>
  <si>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</si>
  <si>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</si>
  <si>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</si>
  <si>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</si>
  <si>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</si>
  <si>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</si>
  <si>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</si>
  <si>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</si>
  <si>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</si>
  <si>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</si>
  <si>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</si>
  <si>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</si>
  <si>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</si>
  <si>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</si>
  <si>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</si>
  <si>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</si>
  <si>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</si>
  <si>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</si>
  <si>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</si>
  <si>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</si>
  <si>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</si>
  <si>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</si>
  <si>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</si>
  <si>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</si>
  <si>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</si>
  <si>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</si>
  <si>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</si>
  <si>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</si>
  <si>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</si>
  <si>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</si>
  <si>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</si>
  <si>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</si>
  <si>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</si>
  <si>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</si>
  <si>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</si>
  <si>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</si>
  <si>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</si>
  <si>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</si>
  <si>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</si>
  <si>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</si>
  <si>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</si>
  <si>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</si>
  <si>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</si>
  <si>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</si>
  <si>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</si>
  <si>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</si>
  <si>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</si>
  <si>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</si>
  <si>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</si>
  <si>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</si>
  <si>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</si>
  <si>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</si>
  <si>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</si>
  <si>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</si>
  <si>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1989 JAN</t>
  </si>
  <si>
    <t>1989 FEB</t>
  </si>
  <si>
    <t>1989 MAR</t>
  </si>
  <si>
    <t>1989 APR</t>
  </si>
  <si>
    <t>1989 MAY</t>
  </si>
  <si>
    <t>1989 JUN</t>
  </si>
  <si>
    <t>1989 JUL</t>
  </si>
  <si>
    <t>1989 AUG</t>
  </si>
  <si>
    <t>1989 SEP</t>
  </si>
  <si>
    <t>1989 OCT</t>
  </si>
  <si>
    <t>1989 NOV</t>
  </si>
  <si>
    <t>1989 DEC</t>
  </si>
  <si>
    <t>1990 JAN</t>
  </si>
  <si>
    <t>1990 FEB</t>
  </si>
  <si>
    <t>1990 MAR</t>
  </si>
  <si>
    <t>1990 APR</t>
  </si>
  <si>
    <t>1990 MAY</t>
  </si>
  <si>
    <t>1990 JUN</t>
  </si>
  <si>
    <t>1990 JUL</t>
  </si>
  <si>
    <t>1990 AUG</t>
  </si>
  <si>
    <t>1990 SEP</t>
  </si>
  <si>
    <t>1990 OCT</t>
  </si>
  <si>
    <t>1990 NOV</t>
  </si>
  <si>
    <t>1990 DEC</t>
  </si>
  <si>
    <t>1991 JAN</t>
  </si>
  <si>
    <t>1991 FEB</t>
  </si>
  <si>
    <t>1991 MAR</t>
  </si>
  <si>
    <t>1991 APR</t>
  </si>
  <si>
    <t>1991 MAY</t>
  </si>
  <si>
    <t>1991 JUN</t>
  </si>
  <si>
    <t>1991 JUL</t>
  </si>
  <si>
    <t>1991 AUG</t>
  </si>
  <si>
    <t>1991 SEP</t>
  </si>
  <si>
    <t>1991 OCT</t>
  </si>
  <si>
    <t>1991 NOV</t>
  </si>
  <si>
    <t>1991 DEC</t>
  </si>
  <si>
    <t>1992 JAN</t>
  </si>
  <si>
    <t>1992 FEB</t>
  </si>
  <si>
    <t>1992 MAR</t>
  </si>
  <si>
    <t>1992 APR</t>
  </si>
  <si>
    <t>1992 MAY</t>
  </si>
  <si>
    <t>1992 JUN</t>
  </si>
  <si>
    <t>1992 JUL</t>
  </si>
  <si>
    <t>1992 AUG</t>
  </si>
  <si>
    <t>1992 SEP</t>
  </si>
  <si>
    <t>1992 OCT</t>
  </si>
  <si>
    <t>1992 NOV</t>
  </si>
  <si>
    <t>1992 DEC</t>
  </si>
  <si>
    <t>1993 JAN</t>
  </si>
  <si>
    <t>1993 FEB</t>
  </si>
  <si>
    <t>1993 MAR</t>
  </si>
  <si>
    <t>1993 APR</t>
  </si>
  <si>
    <t>1993 MAY</t>
  </si>
  <si>
    <t>1993 JUN</t>
  </si>
  <si>
    <t>1993 JUL</t>
  </si>
  <si>
    <t>1993 AUG</t>
  </si>
  <si>
    <t>1993 SEP</t>
  </si>
  <si>
    <t>1993 OCT</t>
  </si>
  <si>
    <t>1993 NOV</t>
  </si>
  <si>
    <t>1993 DEC</t>
  </si>
  <si>
    <t>1994 JAN</t>
  </si>
  <si>
    <t>1994 FEB</t>
  </si>
  <si>
    <t>1994 MAR</t>
  </si>
  <si>
    <t>1994 APR</t>
  </si>
  <si>
    <t>1994 MAY</t>
  </si>
  <si>
    <t>1994 JUN</t>
  </si>
  <si>
    <t>1994 JUL</t>
  </si>
  <si>
    <t>1994 AUG</t>
  </si>
  <si>
    <t>1994 SEP</t>
  </si>
  <si>
    <t>1994 OCT</t>
  </si>
  <si>
    <t>1994 NOV</t>
  </si>
  <si>
    <t>1994 DEC</t>
  </si>
  <si>
    <t>1995 JAN</t>
  </si>
  <si>
    <t>1995 FEB</t>
  </si>
  <si>
    <t>1995 MAR</t>
  </si>
  <si>
    <t>1995 APR</t>
  </si>
  <si>
    <t>1995 MAY</t>
  </si>
  <si>
    <t>1995 JUN</t>
  </si>
  <si>
    <t>1995 JUL</t>
  </si>
  <si>
    <t>1995 AUG</t>
  </si>
  <si>
    <t>1995 SEP</t>
  </si>
  <si>
    <t>1995 OCT</t>
  </si>
  <si>
    <t>1995 NOV</t>
  </si>
  <si>
    <t>1995 DEC</t>
  </si>
  <si>
    <t>1996 JAN</t>
  </si>
  <si>
    <t>1996 FEB</t>
  </si>
  <si>
    <t>1996 MAR</t>
  </si>
  <si>
    <t>1996 APR</t>
  </si>
  <si>
    <t>1996 MAY</t>
  </si>
  <si>
    <t>1996 JUN</t>
  </si>
  <si>
    <t>1996 JUL</t>
  </si>
  <si>
    <t>1996 AUG</t>
  </si>
  <si>
    <t>1996 SEP</t>
  </si>
  <si>
    <t>1996 OCT</t>
  </si>
  <si>
    <t>1996 NOV</t>
  </si>
  <si>
    <t>1996 DEC</t>
  </si>
  <si>
    <t>1997 JAN</t>
  </si>
  <si>
    <t>1997 FEB</t>
  </si>
  <si>
    <t>1997 MAR</t>
  </si>
  <si>
    <t>1997 APR</t>
  </si>
  <si>
    <t>1997 MAY</t>
  </si>
  <si>
    <t>1997 JUN</t>
  </si>
  <si>
    <t>1997 JUL</t>
  </si>
  <si>
    <t>1997 AUG</t>
  </si>
  <si>
    <t>1997 SEP</t>
  </si>
  <si>
    <t>1997 OCT</t>
  </si>
  <si>
    <t>1997 NOV</t>
  </si>
  <si>
    <t>1997 DEC</t>
  </si>
  <si>
    <t>1998 JAN</t>
  </si>
  <si>
    <t>1998 FEB</t>
  </si>
  <si>
    <t>1998 MAR</t>
  </si>
  <si>
    <t>1998 APR</t>
  </si>
  <si>
    <t>1998 MAY</t>
  </si>
  <si>
    <t>1998 JUN</t>
  </si>
  <si>
    <t>1998 JUL</t>
  </si>
  <si>
    <t>1998 AUG</t>
  </si>
  <si>
    <t>1998 SEP</t>
  </si>
  <si>
    <t>1998 OCT</t>
  </si>
  <si>
    <t>1998 NOV</t>
  </si>
  <si>
    <t>1998 DEC</t>
  </si>
  <si>
    <t>1999 JAN</t>
  </si>
  <si>
    <t>1999 FEB</t>
  </si>
  <si>
    <t>1999 MAR</t>
  </si>
  <si>
    <t>1999 APR</t>
  </si>
  <si>
    <t>1999 MAY</t>
  </si>
  <si>
    <t>1999 JUN</t>
  </si>
  <si>
    <t>1999 JUL</t>
  </si>
  <si>
    <t>1999 AUG</t>
  </si>
  <si>
    <t>1999 SEP</t>
  </si>
  <si>
    <t>1999 OCT</t>
  </si>
  <si>
    <t>1999 NOV</t>
  </si>
  <si>
    <t>1999 DEC</t>
  </si>
  <si>
    <t>2000 JAN</t>
  </si>
  <si>
    <t>2000 FEB</t>
  </si>
  <si>
    <t>2000 MAR</t>
  </si>
  <si>
    <t>2000 APR</t>
  </si>
  <si>
    <t>2000 MAY</t>
  </si>
  <si>
    <t>2000 JUN</t>
  </si>
  <si>
    <t>2000 JUL</t>
  </si>
  <si>
    <t>2000 AUG</t>
  </si>
  <si>
    <t>2000 SEP</t>
  </si>
  <si>
    <t>2000 OCT</t>
  </si>
  <si>
    <t>2000 NOV</t>
  </si>
  <si>
    <t>2000 DEC</t>
  </si>
  <si>
    <t>2001 JAN</t>
  </si>
  <si>
    <t>2001 FEB</t>
  </si>
  <si>
    <t>2001 MAR</t>
  </si>
  <si>
    <t>2001 APR</t>
  </si>
  <si>
    <t>2001 MAY</t>
  </si>
  <si>
    <t>2001 JUN</t>
  </si>
  <si>
    <t>2001 JUL</t>
  </si>
  <si>
    <t>2001 AUG</t>
  </si>
  <si>
    <t>2001 SEP</t>
  </si>
  <si>
    <t>2001 OCT</t>
  </si>
  <si>
    <t>2001 NOV</t>
  </si>
  <si>
    <t>2001 DEC</t>
  </si>
  <si>
    <t>2002 JAN</t>
  </si>
  <si>
    <t>2002 FEB</t>
  </si>
  <si>
    <t>2002 MAR</t>
  </si>
  <si>
    <t>2002 APR</t>
  </si>
  <si>
    <t>2002 MAY</t>
  </si>
  <si>
    <t>2002 JUN</t>
  </si>
  <si>
    <t>2002 JUL</t>
  </si>
  <si>
    <t>2002 AUG</t>
  </si>
  <si>
    <t>2002 SEP</t>
  </si>
  <si>
    <t>2002 OCT</t>
  </si>
  <si>
    <t>2002 NOV</t>
  </si>
  <si>
    <t>2002 DEC</t>
  </si>
  <si>
    <t>2003 JAN</t>
  </si>
  <si>
    <t>2003 FEB</t>
  </si>
  <si>
    <t>2003 MAR</t>
  </si>
  <si>
    <t>2003 APR</t>
  </si>
  <si>
    <t>2003 MAY</t>
  </si>
  <si>
    <t>2003 JUN</t>
  </si>
  <si>
    <t>2003 JUL</t>
  </si>
  <si>
    <t>2003 AUG</t>
  </si>
  <si>
    <t>2003 SEP</t>
  </si>
  <si>
    <t>2003 OCT</t>
  </si>
  <si>
    <t>2003 NOV</t>
  </si>
  <si>
    <t>2003 DEC</t>
  </si>
  <si>
    <t>2004 JAN</t>
  </si>
  <si>
    <t>2004 FEB</t>
  </si>
  <si>
    <t>2004 MAR</t>
  </si>
  <si>
    <t>2004 APR</t>
  </si>
  <si>
    <t>2004 MAY</t>
  </si>
  <si>
    <t>2004 JUN</t>
  </si>
  <si>
    <t>2004 JUL</t>
  </si>
  <si>
    <t>2004 AUG</t>
  </si>
  <si>
    <t>2004 SEP</t>
  </si>
  <si>
    <t>2004 OCT</t>
  </si>
  <si>
    <t>2004 NOV</t>
  </si>
  <si>
    <t>2004 DEC</t>
  </si>
  <si>
    <t>2005 JAN</t>
  </si>
  <si>
    <t>2005 FEB</t>
  </si>
  <si>
    <t>2005 MAR</t>
  </si>
  <si>
    <t>2005 APR</t>
  </si>
  <si>
    <t>2005 MAY</t>
  </si>
  <si>
    <t>2005 JUN</t>
  </si>
  <si>
    <t>2005 JUL</t>
  </si>
  <si>
    <t>2005 AUG</t>
  </si>
  <si>
    <t>2005 SEP</t>
  </si>
  <si>
    <t>2005 OCT</t>
  </si>
  <si>
    <t>2005 NOV</t>
  </si>
  <si>
    <t>2005 DEC</t>
  </si>
  <si>
    <t>2006 JAN</t>
  </si>
  <si>
    <t>2006 FEB</t>
  </si>
  <si>
    <t>2006 MAR</t>
  </si>
  <si>
    <t>2006 APR</t>
  </si>
  <si>
    <t>2006 MAY</t>
  </si>
  <si>
    <t>2006 JUN</t>
  </si>
  <si>
    <t>2006 JUL</t>
  </si>
  <si>
    <t>2006 AUG</t>
  </si>
  <si>
    <t>2006 SEP</t>
  </si>
  <si>
    <t>2006 OCT</t>
  </si>
  <si>
    <t>2006 NOV</t>
  </si>
  <si>
    <t>2006 DEC</t>
  </si>
  <si>
    <t>2007 JAN</t>
  </si>
  <si>
    <t>2007 FEB</t>
  </si>
  <si>
    <t>2007 MAR</t>
  </si>
  <si>
    <t>2007 APR</t>
  </si>
  <si>
    <t>2007 MAY</t>
  </si>
  <si>
    <t>2007 JUN</t>
  </si>
  <si>
    <t>2007 JUL</t>
  </si>
  <si>
    <t>2007 AUG</t>
  </si>
  <si>
    <t>2007 SEP</t>
  </si>
  <si>
    <t>2007 OCT</t>
  </si>
  <si>
    <t>2007 NOV</t>
  </si>
  <si>
    <t>2007 DEC</t>
  </si>
  <si>
    <t>2008 JAN</t>
  </si>
  <si>
    <t>2008 FEB</t>
  </si>
  <si>
    <t>2008 MAR</t>
  </si>
  <si>
    <t>2008 APR</t>
  </si>
  <si>
    <t>2008 MAY</t>
  </si>
  <si>
    <t>2008 JUN</t>
  </si>
  <si>
    <t>2008 JUL</t>
  </si>
  <si>
    <t>2008 AUG</t>
  </si>
  <si>
    <t>2008 SEP</t>
  </si>
  <si>
    <t>2008 OCT</t>
  </si>
  <si>
    <t>2008 NOV</t>
  </si>
  <si>
    <t>2008 DEC</t>
  </si>
  <si>
    <t>2009 JAN</t>
  </si>
  <si>
    <t>2009 FEB</t>
  </si>
  <si>
    <t>2009 MAR</t>
  </si>
  <si>
    <t>2009 APR</t>
  </si>
  <si>
    <t>2009 MAY</t>
  </si>
  <si>
    <t>2009 JUN</t>
  </si>
  <si>
    <t>2009 JUL</t>
  </si>
  <si>
    <t>2009 AUG</t>
  </si>
  <si>
    <t>2009 SEP</t>
  </si>
  <si>
    <t>2009 OCT</t>
  </si>
  <si>
    <t>2009 NOV</t>
  </si>
  <si>
    <t>2009 DEC</t>
  </si>
  <si>
    <t>2010 JAN</t>
  </si>
  <si>
    <t>2010 FEB</t>
  </si>
  <si>
    <t>2010 MAR</t>
  </si>
  <si>
    <t>2010 APR</t>
  </si>
  <si>
    <t>2010 MAY</t>
  </si>
  <si>
    <t>2010 JUN</t>
  </si>
  <si>
    <t>2010 JUL</t>
  </si>
  <si>
    <t>2010 AUG</t>
  </si>
  <si>
    <t>2010 SEP</t>
  </si>
  <si>
    <t>2010 OCT</t>
  </si>
  <si>
    <t>2010 NOV</t>
  </si>
  <si>
    <t>2010 DEC</t>
  </si>
  <si>
    <t>2011 JAN</t>
  </si>
  <si>
    <t>2011 FEB</t>
  </si>
  <si>
    <t>2011 MAR</t>
  </si>
  <si>
    <t>2011 APR</t>
  </si>
  <si>
    <t>2011 MAY</t>
  </si>
  <si>
    <t>2011 JUN</t>
  </si>
  <si>
    <t>2011 JUL</t>
  </si>
  <si>
    <t>2011 AUG</t>
  </si>
  <si>
    <t>2011 SEP</t>
  </si>
  <si>
    <t>2011 OCT</t>
  </si>
  <si>
    <t>2011 NOV</t>
  </si>
  <si>
    <t>2011 DEC</t>
  </si>
  <si>
    <t>2012 JAN</t>
  </si>
  <si>
    <t>2012 FEB</t>
  </si>
  <si>
    <t>2012 MAR</t>
  </si>
  <si>
    <t>2012 APR</t>
  </si>
  <si>
    <t>2012 MAY</t>
  </si>
  <si>
    <t>2012 JUN</t>
  </si>
  <si>
    <t>2012 JUL</t>
  </si>
  <si>
    <t>2012 AUG</t>
  </si>
  <si>
    <t>2012 SEP</t>
  </si>
  <si>
    <t>2012 OCT</t>
  </si>
  <si>
    <t>2012 NOV</t>
  </si>
  <si>
    <t>2012 DEC</t>
  </si>
  <si>
    <t>2013 JAN</t>
  </si>
  <si>
    <t>2013 FEB</t>
  </si>
  <si>
    <t>2013 MAR</t>
  </si>
  <si>
    <t>2013 APR</t>
  </si>
  <si>
    <t>2013 MAY</t>
  </si>
  <si>
    <t>2013 JUN</t>
  </si>
  <si>
    <t>2013 JUL</t>
  </si>
  <si>
    <t>2013 AUG</t>
  </si>
  <si>
    <t>2013 SEP</t>
  </si>
  <si>
    <t>2013 OCT</t>
  </si>
  <si>
    <t>2013 NOV</t>
  </si>
  <si>
    <t>2013 DEC</t>
  </si>
  <si>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</si>
  <si>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</si>
  <si>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</si>
  <si>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</si>
  <si>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</si>
  <si>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</si>
  <si>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</si>
  <si>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</si>
  <si>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</si>
  <si>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</si>
  <si>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</si>
  <si>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</si>
  <si>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</si>
  <si>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</si>
  <si>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</si>
  <si>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</si>
  <si>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</si>
  <si>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</si>
  <si>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</si>
  <si>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</si>
  <si>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</si>
  <si>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</si>
  <si>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</si>
  <si>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</si>
  <si>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</si>
  <si>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</si>
  <si>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</si>
  <si>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</si>
  <si>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</si>
  <si>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</si>
  <si>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</si>
  <si>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</si>
  <si>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</si>
  <si>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</si>
  <si>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</si>
  <si>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</si>
  <si>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</si>
  <si>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</si>
  <si>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</si>
  <si>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</si>
  <si>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</si>
  <si>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</si>
  <si>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</si>
  <si>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</si>
  <si>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</si>
  <si>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</si>
  <si>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</si>
  <si>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</si>
  <si>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</si>
  <si>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</si>
  <si>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</si>
  <si>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</si>
  <si>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</si>
  <si>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</si>
  <si>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</si>
  <si>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</si>
  <si>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</si>
  <si>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</si>
  <si>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</si>
  <si>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</si>
  <si>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</si>
  <si>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</si>
  <si>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</si>
  <si>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</si>
  <si>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</si>
  <si>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</si>
  <si>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</si>
  <si>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</si>
  <si>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</si>
  <si>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</si>
  <si>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</si>
  <si>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</si>
  <si>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2020 JAN</t>
  </si>
  <si>
    <t>2020 FEB</t>
  </si>
  <si>
    <t>2020 MAR</t>
  </si>
  <si>
    <t>2020 APR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</si>
  <si>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</si>
  <si>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</si>
  <si>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</si>
  <si>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</si>
  <si>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</si>
  <si>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</si>
  <si>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</si>
  <si>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</si>
  <si>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2021 JAN</t>
  </si>
  <si>
    <t>2021 FEB</t>
  </si>
  <si>
    <t>2021 MAR</t>
  </si>
  <si>
    <t>2021 APR</t>
  </si>
  <si>
    <t>2021 MAY</t>
  </si>
  <si>
    <t>2021 JUN</t>
  </si>
  <si>
    <t>2021 JUL</t>
  </si>
  <si>
    <t>2021 AUG</t>
  </si>
  <si>
    <t>2021 SEP</t>
  </si>
  <si>
    <t>2021 OCT</t>
  </si>
  <si>
    <t>2021 NOV</t>
  </si>
  <si>
    <t>2021 DEC</t>
  </si>
  <si>
    <t>2022 JAN</t>
  </si>
  <si>
    <t>2022 FEB</t>
  </si>
  <si>
    <t>2022 MAR</t>
  </si>
  <si>
    <t>https://www.ons.gov.uk/economy/inflationandpriceindices/timeseries/d7g7/mm23</t>
  </si>
  <si>
    <t>Accessed 30 April 2022</t>
  </si>
  <si>
    <t>Year</t>
  </si>
  <si>
    <t xml:space="preserve">CPI hard cap </t>
  </si>
  <si>
    <t xml:space="preserve">1+CPI </t>
  </si>
  <si>
    <t>Cumulative</t>
  </si>
  <si>
    <t>UUK Hard cap</t>
  </si>
  <si>
    <t>No CPI cap</t>
  </si>
  <si>
    <t>CPI soft cap</t>
  </si>
  <si>
    <t>1+CPI hard cap</t>
  </si>
  <si>
    <t>cumulative (1+CPI hard cap)</t>
  </si>
  <si>
    <t>1+CPI soft cap</t>
  </si>
  <si>
    <t>cumulative (1+CPI soft cap)</t>
  </si>
  <si>
    <t xml:space="preserve">UUK CPI hard cap </t>
  </si>
  <si>
    <t>pre-cuts CPI soft cap</t>
  </si>
  <si>
    <t>Pre-cuts soft cap lower</t>
  </si>
  <si>
    <t>Pre-cuts soft cap upper</t>
  </si>
  <si>
    <t>Inputs</t>
  </si>
  <si>
    <t>Results</t>
  </si>
  <si>
    <t>no CPI cap</t>
  </si>
  <si>
    <t>Mean</t>
  </si>
  <si>
    <t>Stdev</t>
  </si>
  <si>
    <t>Hard CPI cap</t>
  </si>
  <si>
    <t>soft cap</t>
  </si>
  <si>
    <t>relative to CPI</t>
  </si>
  <si>
    <t xml:space="preserve">relative CPI </t>
  </si>
  <si>
    <t>ONS CPI</t>
  </si>
  <si>
    <t>Year from 0</t>
  </si>
  <si>
    <t>Annual Devaluation relative no cap</t>
  </si>
  <si>
    <t>Annual Devaluation relative soft cap</t>
  </si>
  <si>
    <t>month</t>
  </si>
  <si>
    <t>Year mod 12</t>
  </si>
  <si>
    <t>Deval over 40 yrs rel CPI</t>
  </si>
  <si>
    <t>Deval over 40 years rel soft-cap</t>
  </si>
  <si>
    <t>Deval over 20 yrs rel CPI</t>
  </si>
  <si>
    <t>Deval over 20 years rel soft-cap</t>
  </si>
  <si>
    <t>Deval over 60 yrs rel CPI</t>
  </si>
  <si>
    <t>Deval over 60 years rel soft-cap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</si>
</sst>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14" fontId="3" fillId="0" borderId="0" xfId="0" applyNumberFormat="1" applyFont="1"/>
    <xf numFmtId="15" fontId="3" fillId="0" borderId="0" xfId="0" applyNumberFormat="1" applyFont="1"/>
    <xf numFmtId="10" fontId="0" fillId="0" borderId="0" xfId="0" applyNumberFormat="1"/>
    <xf numFmtId="164" fontId="0" fillId="0" borderId="0" xfId="1" applyNumberFormat="1" applyFont="1"/>
    <xf numFmtId="164" fontId="0" fillId="0" borderId="1" xfId="1" applyNumberFormat="1" applyFont="1" applyBorder="1" applyAlignment="1">
      <alignment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0" fontId="0" fillId="0" borderId="7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164" fontId="0" fillId="0" borderId="0" xfId="1" applyNumberFormat="1" applyFont="1" applyBorder="1" applyAlignment="1">
      <alignment horizontal="center" wrapText="1"/>
    </xf>
    <xf numFmtId="164" fontId="0" fillId="0" borderId="0" xfId="1" applyNumberFormat="1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164" fontId="0" fillId="0" borderId="10" xfId="1" applyNumberFormat="1" applyFont="1" applyBorder="1" applyAlignment="1">
      <alignment wrapText="1"/>
    </xf>
    <xf numFmtId="164" fontId="0" fillId="0" borderId="11" xfId="1" applyNumberFormat="1" applyFont="1" applyBorder="1" applyAlignment="1">
      <alignment wrapText="1"/>
    </xf>
    <xf numFmtId="164" fontId="0" fillId="0" borderId="0" xfId="1" applyNumberFormat="1" applyFont="1" applyAlignment="1">
      <alignment wrapText="1"/>
    </xf>
    <xf numFmtId="0" fontId="0" fillId="0" borderId="0" xfId="0" applyAlignment="1">
      <alignment wrapText="1"/>
    </xf>
    <xf numFmtId="0" fontId="0" fillId="0" borderId="0" xfId="0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165" fontId="0" fillId="0" borderId="0" xfId="0" applyNumberFormat="1" applyBorder="1"/>
    <xf numFmtId="9" fontId="0" fillId="0" borderId="0" xfId="1" applyNumberFormat="1" applyFont="1" applyBorder="1"/>
    <xf numFmtId="10" fontId="0" fillId="0" borderId="12" xfId="1" applyNumberFormat="1" applyFont="1" applyBorder="1"/>
    <xf numFmtId="10" fontId="0" fillId="0" borderId="12" xfId="0" applyNumberFormat="1" applyBorder="1"/>
    <xf numFmtId="0" fontId="0" fillId="0" borderId="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3" xfId="0" applyBorder="1"/>
    <xf numFmtId="10" fontId="0" fillId="0" borderId="1" xfId="0" applyNumberFormat="1" applyBorder="1"/>
    <xf numFmtId="0" fontId="0" fillId="0" borderId="16" xfId="0" applyBorder="1"/>
    <xf numFmtId="0" fontId="0" fillId="0" borderId="17" xfId="0" applyBorder="1"/>
    <xf numFmtId="10" fontId="0" fillId="0" borderId="16" xfId="0" applyNumberFormat="1" applyBorder="1"/>
    <xf numFmtId="10" fontId="0" fillId="0" borderId="17" xfId="0" applyNumberFormat="1" applyBorder="1"/>
    <xf numFmtId="10" fontId="0" fillId="0" borderId="18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0" fillId="0" borderId="18" xfId="0" applyBorder="1"/>
    <xf numFmtId="10" fontId="0" fillId="0" borderId="24" xfId="1" applyNumberFormat="1" applyFont="1" applyBorder="1"/>
    <xf numFmtId="10" fontId="0" fillId="0" borderId="24" xfId="0" applyNumberFormat="1" applyBorder="1"/>
    <xf numFmtId="10" fontId="0" fillId="0" borderId="13" xfId="1" applyNumberFormat="1" applyFont="1" applyBorder="1"/>
    <xf numFmtId="0" fontId="2" fillId="0" borderId="22" xfId="0" applyFont="1" applyBorder="1" applyAlignment="1">
      <alignment wrapText="1"/>
    </xf>
    <xf numFmtId="0" fontId="2" fillId="0" borderId="25" xfId="0" applyFont="1" applyBorder="1" applyAlignment="1">
      <alignment wrapText="1"/>
    </xf>
    <xf numFmtId="0" fontId="2" fillId="0" borderId="23" xfId="0" applyFont="1" applyBorder="1" applyAlignment="1">
      <alignment wrapText="1"/>
    </xf>
    <xf numFmtId="164" fontId="0" fillId="0" borderId="26" xfId="1" applyNumberFormat="1" applyFont="1" applyBorder="1" applyAlignment="1">
      <alignment wrapText="1"/>
    </xf>
    <xf numFmtId="0" fontId="2" fillId="0" borderId="27" xfId="0" applyFont="1" applyBorder="1" applyAlignment="1">
      <alignment wrapText="1"/>
    </xf>
    <xf numFmtId="164" fontId="0" fillId="0" borderId="28" xfId="1" applyNumberFormat="1" applyFont="1" applyBorder="1"/>
    <xf numFmtId="164" fontId="0" fillId="0" borderId="29" xfId="1" applyNumberFormat="1" applyFont="1" applyBorder="1"/>
    <xf numFmtId="164" fontId="0" fillId="0" borderId="30" xfId="1" applyNumberFormat="1" applyFont="1" applyBorder="1"/>
    <xf numFmtId="164" fontId="0" fillId="0" borderId="17" xfId="1" applyNumberFormat="1" applyFont="1" applyBorder="1"/>
    <xf numFmtId="164" fontId="0" fillId="0" borderId="31" xfId="1" applyNumberFormat="1" applyFont="1" applyBorder="1"/>
    <xf numFmtId="0" fontId="0" fillId="0" borderId="32" xfId="0" applyBorder="1" applyAlignment="1">
      <alignment horizontal="right"/>
    </xf>
    <xf numFmtId="164" fontId="0" fillId="0" borderId="33" xfId="1" applyNumberFormat="1" applyFont="1" applyBorder="1"/>
    <xf numFmtId="0" fontId="2" fillId="0" borderId="34" xfId="0" applyFont="1" applyBorder="1" applyAlignment="1">
      <alignment wrapText="1"/>
    </xf>
    <xf numFmtId="10" fontId="0" fillId="0" borderId="10" xfId="1" applyNumberFormat="1" applyFont="1" applyBorder="1"/>
    <xf numFmtId="10" fontId="0" fillId="0" borderId="35" xfId="1" applyNumberFormat="1" applyFont="1" applyBorder="1"/>
    <xf numFmtId="0" fontId="2" fillId="0" borderId="36" xfId="0" applyFont="1" applyBorder="1" applyAlignment="1">
      <alignment wrapText="1"/>
    </xf>
    <xf numFmtId="10" fontId="0" fillId="0" borderId="1" xfId="1" applyNumberFormat="1" applyFont="1" applyBorder="1"/>
    <xf numFmtId="10" fontId="0" fillId="0" borderId="37" xfId="1" applyNumberFormat="1" applyFont="1" applyBorder="1"/>
    <xf numFmtId="0" fontId="2" fillId="0" borderId="38" xfId="0" applyFont="1" applyBorder="1" applyAlignment="1">
      <alignment wrapText="1"/>
    </xf>
    <xf numFmtId="0" fontId="0" fillId="0" borderId="39" xfId="0" applyBorder="1"/>
    <xf numFmtId="0" fontId="0" fillId="0" borderId="40" xfId="0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0" fillId="0" borderId="10" xfId="1" applyNumberFormat="1" applyFont="1" applyBorder="1" applyAlignment="1">
      <alignment horizontal="center" wrapText="1"/>
    </xf>
    <xf numFmtId="164" fontId="0" fillId="0" borderId="11" xfId="1" applyNumberFormat="1" applyFont="1" applyBorder="1" applyAlignment="1">
      <alignment horizontal="center" wrapText="1"/>
    </xf>
    <xf numFmtId="164" fontId="0" fillId="0" borderId="1" xfId="1" applyNumberFormat="1" applyFont="1" applyBorder="1" applyAlignment="1">
      <alignment horizontal="center" wrapText="1"/>
    </xf>
    <xf numFmtId="164" fontId="0" fillId="0" borderId="7" xfId="1" applyNumberFormat="1" applyFont="1" applyBorder="1" applyAlignment="1">
      <alignment horizontal="center" wrapText="1"/>
    </xf>
    <xf numFmtId="164" fontId="0" fillId="0" borderId="8" xfId="1" applyNumberFormat="1" applyFont="1" applyBorder="1" applyAlignment="1">
      <alignment horizontal="center" wrapText="1"/>
    </xf>
    <xf numFmtId="164" fontId="0" fillId="0" borderId="9" xfId="1" applyNumberFormat="1" applyFont="1" applyBorder="1" applyAlignment="1">
      <alignment horizont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chemeClr val="tx1"/>
                </a:solidFill>
              </a:rPr>
              <a:t>Illustrative USS DB pension</a:t>
            </a:r>
            <a:r>
              <a:rPr lang="en-GB" sz="2000" baseline="0">
                <a:solidFill>
                  <a:schemeClr val="tx1"/>
                </a:solidFill>
              </a:rPr>
              <a:t> devaluation over 33 year period, by month </a:t>
            </a:r>
          </a:p>
          <a:p>
            <a:pPr>
              <a:defRPr>
                <a:solidFill>
                  <a:schemeClr val="tx1"/>
                </a:solidFill>
              </a:defRPr>
            </a:pPr>
            <a:r>
              <a:rPr lang="en-GB" sz="1600" baseline="0">
                <a:solidFill>
                  <a:schemeClr val="tx1"/>
                </a:solidFill>
              </a:rPr>
              <a:t>from 'soft-cap' and 'hard-cap' indexation </a:t>
            </a:r>
            <a:r>
              <a:rPr lang="en-GB" sz="1600" b="0" i="0" u="none" strike="noStrike" baseline="0">
                <a:solidFill>
                  <a:schemeClr val="tx1"/>
                </a:solidFill>
                <a:effectLst/>
              </a:rPr>
              <a:t>applied to ONS historic annual CPI 1989-2021 </a:t>
            </a:r>
            <a:endParaRPr lang="en-GB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CPI 1989-2021</c:v>
          </c:tx>
          <c:spPr>
            <a:ln w="317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Analysis_month!$D$9:$D$407</c:f>
              <c:numCache>
                <c:formatCode>0.0</c:formatCode>
                <c:ptCount val="399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</c:numCache>
            </c:numRef>
          </c:xVal>
          <c:yVal>
            <c:numRef>
              <c:f>Analysis_month!$E$9:$E$407</c:f>
              <c:numCache>
                <c:formatCode>0.0%</c:formatCode>
                <c:ptCount val="399"/>
                <c:pt idx="0">
                  <c:v>4.9000000000000002E-2</c:v>
                </c:pt>
                <c:pt idx="1">
                  <c:v>0.05</c:v>
                </c:pt>
                <c:pt idx="2">
                  <c:v>0.05</c:v>
                </c:pt>
                <c:pt idx="3">
                  <c:v>5.2999999999999999E-2</c:v>
                </c:pt>
                <c:pt idx="4">
                  <c:v>5.2999999999999999E-2</c:v>
                </c:pt>
                <c:pt idx="5">
                  <c:v>5.2000000000000005E-2</c:v>
                </c:pt>
                <c:pt idx="6">
                  <c:v>5.2000000000000005E-2</c:v>
                </c:pt>
                <c:pt idx="7">
                  <c:v>0.05</c:v>
                </c:pt>
                <c:pt idx="8">
                  <c:v>5.2000000000000005E-2</c:v>
                </c:pt>
                <c:pt idx="9">
                  <c:v>5.5E-2</c:v>
                </c:pt>
                <c:pt idx="10">
                  <c:v>5.5E-2</c:v>
                </c:pt>
                <c:pt idx="11">
                  <c:v>5.5E-2</c:v>
                </c:pt>
                <c:pt idx="12">
                  <c:v>5.7000000000000002E-2</c:v>
                </c:pt>
                <c:pt idx="13">
                  <c:v>5.9000000000000004E-2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6.9000000000000006E-2</c:v>
                </c:pt>
                <c:pt idx="18">
                  <c:v>6.8000000000000005E-2</c:v>
                </c:pt>
                <c:pt idx="19">
                  <c:v>7.6999999999999999E-2</c:v>
                </c:pt>
                <c:pt idx="20">
                  <c:v>8.1000000000000003E-2</c:v>
                </c:pt>
                <c:pt idx="21">
                  <c:v>8.1000000000000003E-2</c:v>
                </c:pt>
                <c:pt idx="22">
                  <c:v>7.8E-2</c:v>
                </c:pt>
                <c:pt idx="23">
                  <c:v>7.5999999999999998E-2</c:v>
                </c:pt>
                <c:pt idx="24">
                  <c:v>7.0999999999999994E-2</c:v>
                </c:pt>
                <c:pt idx="25">
                  <c:v>7.0000000000000007E-2</c:v>
                </c:pt>
                <c:pt idx="26">
                  <c:v>6.9000000000000006E-2</c:v>
                </c:pt>
                <c:pt idx="27">
                  <c:v>8.4000000000000005E-2</c:v>
                </c:pt>
                <c:pt idx="28">
                  <c:v>8.199999999999999E-2</c:v>
                </c:pt>
                <c:pt idx="29">
                  <c:v>8.4000000000000005E-2</c:v>
                </c:pt>
                <c:pt idx="30">
                  <c:v>8.3000000000000004E-2</c:v>
                </c:pt>
                <c:pt idx="31">
                  <c:v>7.9000000000000001E-2</c:v>
                </c:pt>
                <c:pt idx="32">
                  <c:v>7.0999999999999994E-2</c:v>
                </c:pt>
                <c:pt idx="33">
                  <c:v>6.8000000000000005E-2</c:v>
                </c:pt>
                <c:pt idx="34">
                  <c:v>7.0999999999999994E-2</c:v>
                </c:pt>
                <c:pt idx="35">
                  <c:v>7.2000000000000008E-2</c:v>
                </c:pt>
                <c:pt idx="36">
                  <c:v>7.0000000000000007E-2</c:v>
                </c:pt>
                <c:pt idx="37">
                  <c:v>6.9000000000000006E-2</c:v>
                </c:pt>
                <c:pt idx="38">
                  <c:v>7.0999999999999994E-2</c:v>
                </c:pt>
                <c:pt idx="39">
                  <c:v>4.7E-2</c:v>
                </c:pt>
                <c:pt idx="40">
                  <c:v>4.2999999999999997E-2</c:v>
                </c:pt>
                <c:pt idx="41">
                  <c:v>3.7999999999999999E-2</c:v>
                </c:pt>
                <c:pt idx="42">
                  <c:v>3.6000000000000004E-2</c:v>
                </c:pt>
                <c:pt idx="43">
                  <c:v>0.03</c:v>
                </c:pt>
                <c:pt idx="44">
                  <c:v>0.03</c:v>
                </c:pt>
                <c:pt idx="45">
                  <c:v>2.8999999999999998E-2</c:v>
                </c:pt>
                <c:pt idx="46">
                  <c:v>2.6000000000000002E-2</c:v>
                </c:pt>
                <c:pt idx="47">
                  <c:v>2.6000000000000002E-2</c:v>
                </c:pt>
                <c:pt idx="48">
                  <c:v>2.2000000000000002E-2</c:v>
                </c:pt>
                <c:pt idx="49">
                  <c:v>2.4E-2</c:v>
                </c:pt>
                <c:pt idx="50">
                  <c:v>2.5000000000000001E-2</c:v>
                </c:pt>
                <c:pt idx="51">
                  <c:v>2.5000000000000001E-2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2.6000000000000002E-2</c:v>
                </c:pt>
                <c:pt idx="55">
                  <c:v>2.8999999999999998E-2</c:v>
                </c:pt>
                <c:pt idx="56">
                  <c:v>3.1E-2</c:v>
                </c:pt>
                <c:pt idx="57">
                  <c:v>2.6000000000000002E-2</c:v>
                </c:pt>
                <c:pt idx="58">
                  <c:v>2.3E-2</c:v>
                </c:pt>
                <c:pt idx="59">
                  <c:v>2.4E-2</c:v>
                </c:pt>
                <c:pt idx="60">
                  <c:v>2.7000000000000003E-2</c:v>
                </c:pt>
                <c:pt idx="61">
                  <c:v>2.5000000000000001E-2</c:v>
                </c:pt>
                <c:pt idx="62">
                  <c:v>2.2000000000000002E-2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1.7000000000000001E-2</c:v>
                </c:pt>
                <c:pt idx="67">
                  <c:v>1.9E-2</c:v>
                </c:pt>
                <c:pt idx="68">
                  <c:v>1.4999999999999999E-2</c:v>
                </c:pt>
                <c:pt idx="69">
                  <c:v>1.4999999999999999E-2</c:v>
                </c:pt>
                <c:pt idx="70">
                  <c:v>1.8000000000000002E-2</c:v>
                </c:pt>
                <c:pt idx="71">
                  <c:v>0.02</c:v>
                </c:pt>
                <c:pt idx="72">
                  <c:v>2.4E-2</c:v>
                </c:pt>
                <c:pt idx="73">
                  <c:v>2.4E-2</c:v>
                </c:pt>
                <c:pt idx="74">
                  <c:v>2.6000000000000002E-2</c:v>
                </c:pt>
                <c:pt idx="75">
                  <c:v>2.3E-2</c:v>
                </c:pt>
                <c:pt idx="76">
                  <c:v>2.5000000000000001E-2</c:v>
                </c:pt>
                <c:pt idx="77">
                  <c:v>2.6000000000000002E-2</c:v>
                </c:pt>
                <c:pt idx="78">
                  <c:v>2.7000000000000003E-2</c:v>
                </c:pt>
                <c:pt idx="79">
                  <c:v>2.6000000000000002E-2</c:v>
                </c:pt>
                <c:pt idx="80">
                  <c:v>0.03</c:v>
                </c:pt>
                <c:pt idx="81">
                  <c:v>2.8999999999999998E-2</c:v>
                </c:pt>
                <c:pt idx="82">
                  <c:v>2.7999999999999997E-2</c:v>
                </c:pt>
                <c:pt idx="83">
                  <c:v>0.03</c:v>
                </c:pt>
                <c:pt idx="84">
                  <c:v>2.6000000000000002E-2</c:v>
                </c:pt>
                <c:pt idx="85">
                  <c:v>2.7000000000000003E-2</c:v>
                </c:pt>
                <c:pt idx="86">
                  <c:v>2.6000000000000002E-2</c:v>
                </c:pt>
                <c:pt idx="87">
                  <c:v>2.5000000000000001E-2</c:v>
                </c:pt>
                <c:pt idx="88">
                  <c:v>2.3E-2</c:v>
                </c:pt>
                <c:pt idx="89">
                  <c:v>2.3E-2</c:v>
                </c:pt>
                <c:pt idx="90">
                  <c:v>2.2000000000000002E-2</c:v>
                </c:pt>
                <c:pt idx="91">
                  <c:v>2.3E-2</c:v>
                </c:pt>
                <c:pt idx="92">
                  <c:v>2.3E-2</c:v>
                </c:pt>
                <c:pt idx="93">
                  <c:v>2.5000000000000001E-2</c:v>
                </c:pt>
                <c:pt idx="94">
                  <c:v>2.6000000000000002E-2</c:v>
                </c:pt>
                <c:pt idx="95">
                  <c:v>2.3E-2</c:v>
                </c:pt>
                <c:pt idx="96">
                  <c:v>2.1000000000000001E-2</c:v>
                </c:pt>
                <c:pt idx="97">
                  <c:v>1.9E-2</c:v>
                </c:pt>
                <c:pt idx="98">
                  <c:v>1.7000000000000001E-2</c:v>
                </c:pt>
                <c:pt idx="99">
                  <c:v>1.6E-2</c:v>
                </c:pt>
                <c:pt idx="100">
                  <c:v>1.6E-2</c:v>
                </c:pt>
                <c:pt idx="101">
                  <c:v>1.7000000000000001E-2</c:v>
                </c:pt>
                <c:pt idx="102">
                  <c:v>0.02</c:v>
                </c:pt>
                <c:pt idx="103">
                  <c:v>0.02</c:v>
                </c:pt>
                <c:pt idx="104">
                  <c:v>1.8000000000000002E-2</c:v>
                </c:pt>
                <c:pt idx="105">
                  <c:v>1.9E-2</c:v>
                </c:pt>
                <c:pt idx="106">
                  <c:v>1.9E-2</c:v>
                </c:pt>
                <c:pt idx="107">
                  <c:v>1.7000000000000001E-2</c:v>
                </c:pt>
                <c:pt idx="108">
                  <c:v>1.4999999999999999E-2</c:v>
                </c:pt>
                <c:pt idx="109">
                  <c:v>1.6E-2</c:v>
                </c:pt>
                <c:pt idx="110">
                  <c:v>1.7000000000000001E-2</c:v>
                </c:pt>
                <c:pt idx="111">
                  <c:v>1.8000000000000002E-2</c:v>
                </c:pt>
                <c:pt idx="112">
                  <c:v>0.02</c:v>
                </c:pt>
                <c:pt idx="113">
                  <c:v>1.7000000000000001E-2</c:v>
                </c:pt>
                <c:pt idx="114">
                  <c:v>1.3999999999999999E-2</c:v>
                </c:pt>
                <c:pt idx="115">
                  <c:v>1.3000000000000001E-2</c:v>
                </c:pt>
                <c:pt idx="116">
                  <c:v>1.3999999999999999E-2</c:v>
                </c:pt>
                <c:pt idx="117">
                  <c:v>1.3999999999999999E-2</c:v>
                </c:pt>
                <c:pt idx="118">
                  <c:v>1.3999999999999999E-2</c:v>
                </c:pt>
                <c:pt idx="119">
                  <c:v>1.6E-2</c:v>
                </c:pt>
                <c:pt idx="120">
                  <c:v>1.6E-2</c:v>
                </c:pt>
                <c:pt idx="121">
                  <c:v>1.3999999999999999E-2</c:v>
                </c:pt>
                <c:pt idx="122">
                  <c:v>1.7000000000000001E-2</c:v>
                </c:pt>
                <c:pt idx="123">
                  <c:v>1.4999999999999999E-2</c:v>
                </c:pt>
                <c:pt idx="124">
                  <c:v>1.3000000000000001E-2</c:v>
                </c:pt>
                <c:pt idx="125">
                  <c:v>1.3000000000000001E-2</c:v>
                </c:pt>
                <c:pt idx="126">
                  <c:v>1.3000000000000001E-2</c:v>
                </c:pt>
                <c:pt idx="127">
                  <c:v>1.2E-2</c:v>
                </c:pt>
                <c:pt idx="128">
                  <c:v>1.2E-2</c:v>
                </c:pt>
                <c:pt idx="129">
                  <c:v>1.1000000000000001E-2</c:v>
                </c:pt>
                <c:pt idx="130">
                  <c:v>1.2E-2</c:v>
                </c:pt>
                <c:pt idx="131">
                  <c:v>1.1000000000000001E-2</c:v>
                </c:pt>
                <c:pt idx="132">
                  <c:v>8.0000000000000002E-3</c:v>
                </c:pt>
                <c:pt idx="133">
                  <c:v>9.0000000000000011E-3</c:v>
                </c:pt>
                <c:pt idx="134">
                  <c:v>6.0000000000000001E-3</c:v>
                </c:pt>
                <c:pt idx="135">
                  <c:v>6.0000000000000001E-3</c:v>
                </c:pt>
                <c:pt idx="136">
                  <c:v>5.0000000000000001E-3</c:v>
                </c:pt>
                <c:pt idx="137">
                  <c:v>8.0000000000000002E-3</c:v>
                </c:pt>
                <c:pt idx="138">
                  <c:v>9.0000000000000011E-3</c:v>
                </c:pt>
                <c:pt idx="139">
                  <c:v>6.0000000000000001E-3</c:v>
                </c:pt>
                <c:pt idx="140">
                  <c:v>0.01</c:v>
                </c:pt>
                <c:pt idx="141">
                  <c:v>0.01</c:v>
                </c:pt>
                <c:pt idx="142">
                  <c:v>1.1000000000000001E-2</c:v>
                </c:pt>
                <c:pt idx="143">
                  <c:v>8.0000000000000002E-3</c:v>
                </c:pt>
                <c:pt idx="144">
                  <c:v>9.0000000000000011E-3</c:v>
                </c:pt>
                <c:pt idx="145">
                  <c:v>8.0000000000000002E-3</c:v>
                </c:pt>
                <c:pt idx="146">
                  <c:v>9.0000000000000011E-3</c:v>
                </c:pt>
                <c:pt idx="147">
                  <c:v>1.2E-2</c:v>
                </c:pt>
                <c:pt idx="148">
                  <c:v>1.7000000000000001E-2</c:v>
                </c:pt>
                <c:pt idx="149">
                  <c:v>1.7000000000000001E-2</c:v>
                </c:pt>
                <c:pt idx="150">
                  <c:v>1.3999999999999999E-2</c:v>
                </c:pt>
                <c:pt idx="151">
                  <c:v>1.8000000000000002E-2</c:v>
                </c:pt>
                <c:pt idx="152">
                  <c:v>1.3000000000000001E-2</c:v>
                </c:pt>
                <c:pt idx="153">
                  <c:v>1.2E-2</c:v>
                </c:pt>
                <c:pt idx="154">
                  <c:v>8.0000000000000002E-3</c:v>
                </c:pt>
                <c:pt idx="155">
                  <c:v>1.1000000000000001E-2</c:v>
                </c:pt>
                <c:pt idx="156">
                  <c:v>1.6E-2</c:v>
                </c:pt>
                <c:pt idx="157">
                  <c:v>1.4999999999999999E-2</c:v>
                </c:pt>
                <c:pt idx="158">
                  <c:v>1.4999999999999999E-2</c:v>
                </c:pt>
                <c:pt idx="159">
                  <c:v>1.3999999999999999E-2</c:v>
                </c:pt>
                <c:pt idx="160">
                  <c:v>8.0000000000000002E-3</c:v>
                </c:pt>
                <c:pt idx="161">
                  <c:v>6.0000000000000001E-3</c:v>
                </c:pt>
                <c:pt idx="162">
                  <c:v>1.1000000000000001E-2</c:v>
                </c:pt>
                <c:pt idx="163">
                  <c:v>0.01</c:v>
                </c:pt>
                <c:pt idx="164">
                  <c:v>0.01</c:v>
                </c:pt>
                <c:pt idx="165">
                  <c:v>1.3999999999999999E-2</c:v>
                </c:pt>
                <c:pt idx="166">
                  <c:v>1.4999999999999999E-2</c:v>
                </c:pt>
                <c:pt idx="167">
                  <c:v>1.7000000000000001E-2</c:v>
                </c:pt>
                <c:pt idx="168">
                  <c:v>1.3000000000000001E-2</c:v>
                </c:pt>
                <c:pt idx="169">
                  <c:v>1.6E-2</c:v>
                </c:pt>
                <c:pt idx="170">
                  <c:v>1.4999999999999999E-2</c:v>
                </c:pt>
                <c:pt idx="171">
                  <c:v>1.3999999999999999E-2</c:v>
                </c:pt>
                <c:pt idx="172">
                  <c:v>1.3000000000000001E-2</c:v>
                </c:pt>
                <c:pt idx="173">
                  <c:v>1.1000000000000001E-2</c:v>
                </c:pt>
                <c:pt idx="174">
                  <c:v>1.3000000000000001E-2</c:v>
                </c:pt>
                <c:pt idx="175">
                  <c:v>1.3999999999999999E-2</c:v>
                </c:pt>
                <c:pt idx="176">
                  <c:v>1.3999999999999999E-2</c:v>
                </c:pt>
                <c:pt idx="177">
                  <c:v>1.3999999999999999E-2</c:v>
                </c:pt>
                <c:pt idx="178">
                  <c:v>1.3000000000000001E-2</c:v>
                </c:pt>
                <c:pt idx="179">
                  <c:v>1.3000000000000001E-2</c:v>
                </c:pt>
                <c:pt idx="180">
                  <c:v>1.3999999999999999E-2</c:v>
                </c:pt>
                <c:pt idx="181">
                  <c:v>1.3000000000000001E-2</c:v>
                </c:pt>
                <c:pt idx="182">
                  <c:v>1.1000000000000001E-2</c:v>
                </c:pt>
                <c:pt idx="183">
                  <c:v>1.1000000000000001E-2</c:v>
                </c:pt>
                <c:pt idx="184">
                  <c:v>1.4999999999999999E-2</c:v>
                </c:pt>
                <c:pt idx="185">
                  <c:v>1.6E-2</c:v>
                </c:pt>
                <c:pt idx="186">
                  <c:v>1.3999999999999999E-2</c:v>
                </c:pt>
                <c:pt idx="187">
                  <c:v>1.3000000000000001E-2</c:v>
                </c:pt>
                <c:pt idx="188">
                  <c:v>1.1000000000000001E-2</c:v>
                </c:pt>
                <c:pt idx="189">
                  <c:v>1.2E-2</c:v>
                </c:pt>
                <c:pt idx="190">
                  <c:v>1.4999999999999999E-2</c:v>
                </c:pt>
                <c:pt idx="191">
                  <c:v>1.7000000000000001E-2</c:v>
                </c:pt>
                <c:pt idx="192">
                  <c:v>1.6E-2</c:v>
                </c:pt>
                <c:pt idx="193">
                  <c:v>1.7000000000000001E-2</c:v>
                </c:pt>
                <c:pt idx="194">
                  <c:v>1.9E-2</c:v>
                </c:pt>
                <c:pt idx="195">
                  <c:v>1.9E-2</c:v>
                </c:pt>
                <c:pt idx="196">
                  <c:v>1.9E-2</c:v>
                </c:pt>
                <c:pt idx="197">
                  <c:v>0.02</c:v>
                </c:pt>
                <c:pt idx="198">
                  <c:v>2.3E-2</c:v>
                </c:pt>
                <c:pt idx="199">
                  <c:v>2.4E-2</c:v>
                </c:pt>
                <c:pt idx="200">
                  <c:v>2.5000000000000001E-2</c:v>
                </c:pt>
                <c:pt idx="201">
                  <c:v>2.3E-2</c:v>
                </c:pt>
                <c:pt idx="202">
                  <c:v>2.1000000000000001E-2</c:v>
                </c:pt>
                <c:pt idx="203">
                  <c:v>1.9E-2</c:v>
                </c:pt>
                <c:pt idx="204">
                  <c:v>1.9E-2</c:v>
                </c:pt>
                <c:pt idx="205">
                  <c:v>0.02</c:v>
                </c:pt>
                <c:pt idx="206">
                  <c:v>1.8000000000000002E-2</c:v>
                </c:pt>
                <c:pt idx="207">
                  <c:v>0.02</c:v>
                </c:pt>
                <c:pt idx="208">
                  <c:v>2.2000000000000002E-2</c:v>
                </c:pt>
                <c:pt idx="209">
                  <c:v>2.5000000000000001E-2</c:v>
                </c:pt>
                <c:pt idx="210">
                  <c:v>2.4E-2</c:v>
                </c:pt>
                <c:pt idx="211">
                  <c:v>2.5000000000000001E-2</c:v>
                </c:pt>
                <c:pt idx="212">
                  <c:v>2.4E-2</c:v>
                </c:pt>
                <c:pt idx="213">
                  <c:v>2.4E-2</c:v>
                </c:pt>
                <c:pt idx="214">
                  <c:v>2.7000000000000003E-2</c:v>
                </c:pt>
                <c:pt idx="215">
                  <c:v>0.03</c:v>
                </c:pt>
                <c:pt idx="216">
                  <c:v>2.7000000000000003E-2</c:v>
                </c:pt>
                <c:pt idx="217">
                  <c:v>2.7999999999999997E-2</c:v>
                </c:pt>
                <c:pt idx="218">
                  <c:v>3.1E-2</c:v>
                </c:pt>
                <c:pt idx="219">
                  <c:v>2.7999999999999997E-2</c:v>
                </c:pt>
                <c:pt idx="220">
                  <c:v>2.5000000000000001E-2</c:v>
                </c:pt>
                <c:pt idx="221">
                  <c:v>2.4E-2</c:v>
                </c:pt>
                <c:pt idx="222">
                  <c:v>1.9E-2</c:v>
                </c:pt>
                <c:pt idx="223">
                  <c:v>1.8000000000000002E-2</c:v>
                </c:pt>
                <c:pt idx="224">
                  <c:v>1.8000000000000002E-2</c:v>
                </c:pt>
                <c:pt idx="225">
                  <c:v>2.1000000000000001E-2</c:v>
                </c:pt>
                <c:pt idx="226">
                  <c:v>2.1000000000000001E-2</c:v>
                </c:pt>
                <c:pt idx="227">
                  <c:v>2.1000000000000001E-2</c:v>
                </c:pt>
                <c:pt idx="228">
                  <c:v>2.2000000000000002E-2</c:v>
                </c:pt>
                <c:pt idx="229">
                  <c:v>2.5000000000000001E-2</c:v>
                </c:pt>
                <c:pt idx="230">
                  <c:v>2.5000000000000001E-2</c:v>
                </c:pt>
                <c:pt idx="231">
                  <c:v>0.03</c:v>
                </c:pt>
                <c:pt idx="232">
                  <c:v>3.3000000000000002E-2</c:v>
                </c:pt>
                <c:pt idx="233">
                  <c:v>3.7999999999999999E-2</c:v>
                </c:pt>
                <c:pt idx="234">
                  <c:v>4.4000000000000004E-2</c:v>
                </c:pt>
                <c:pt idx="235">
                  <c:v>4.7E-2</c:v>
                </c:pt>
                <c:pt idx="236">
                  <c:v>5.2000000000000005E-2</c:v>
                </c:pt>
                <c:pt idx="237">
                  <c:v>4.4999999999999998E-2</c:v>
                </c:pt>
                <c:pt idx="238">
                  <c:v>4.0999999999999995E-2</c:v>
                </c:pt>
                <c:pt idx="239">
                  <c:v>3.1E-2</c:v>
                </c:pt>
                <c:pt idx="240">
                  <c:v>0.03</c:v>
                </c:pt>
                <c:pt idx="241">
                  <c:v>3.2000000000000001E-2</c:v>
                </c:pt>
                <c:pt idx="242">
                  <c:v>2.8999999999999998E-2</c:v>
                </c:pt>
                <c:pt idx="243">
                  <c:v>2.3E-2</c:v>
                </c:pt>
                <c:pt idx="244">
                  <c:v>2.2000000000000002E-2</c:v>
                </c:pt>
                <c:pt idx="245">
                  <c:v>1.8000000000000002E-2</c:v>
                </c:pt>
                <c:pt idx="246">
                  <c:v>1.8000000000000002E-2</c:v>
                </c:pt>
                <c:pt idx="247">
                  <c:v>1.6E-2</c:v>
                </c:pt>
                <c:pt idx="248">
                  <c:v>1.1000000000000001E-2</c:v>
                </c:pt>
                <c:pt idx="249">
                  <c:v>1.4999999999999999E-2</c:v>
                </c:pt>
                <c:pt idx="250">
                  <c:v>1.9E-2</c:v>
                </c:pt>
                <c:pt idx="251">
                  <c:v>2.8999999999999998E-2</c:v>
                </c:pt>
                <c:pt idx="252">
                  <c:v>3.5000000000000003E-2</c:v>
                </c:pt>
                <c:pt idx="253">
                  <c:v>0.03</c:v>
                </c:pt>
                <c:pt idx="254">
                  <c:v>3.4000000000000002E-2</c:v>
                </c:pt>
                <c:pt idx="255">
                  <c:v>3.7000000000000005E-2</c:v>
                </c:pt>
                <c:pt idx="256">
                  <c:v>3.4000000000000002E-2</c:v>
                </c:pt>
                <c:pt idx="257">
                  <c:v>3.2000000000000001E-2</c:v>
                </c:pt>
                <c:pt idx="258">
                  <c:v>3.1E-2</c:v>
                </c:pt>
                <c:pt idx="259">
                  <c:v>3.1E-2</c:v>
                </c:pt>
                <c:pt idx="260">
                  <c:v>3.1E-2</c:v>
                </c:pt>
                <c:pt idx="261">
                  <c:v>3.2000000000000001E-2</c:v>
                </c:pt>
                <c:pt idx="262">
                  <c:v>3.3000000000000002E-2</c:v>
                </c:pt>
                <c:pt idx="263">
                  <c:v>3.7000000000000005E-2</c:v>
                </c:pt>
                <c:pt idx="264">
                  <c:v>0.04</c:v>
                </c:pt>
                <c:pt idx="265">
                  <c:v>4.4000000000000004E-2</c:v>
                </c:pt>
                <c:pt idx="266">
                  <c:v>0.04</c:v>
                </c:pt>
                <c:pt idx="267">
                  <c:v>4.4999999999999998E-2</c:v>
                </c:pt>
                <c:pt idx="268">
                  <c:v>4.4999999999999998E-2</c:v>
                </c:pt>
                <c:pt idx="269">
                  <c:v>4.2000000000000003E-2</c:v>
                </c:pt>
                <c:pt idx="270">
                  <c:v>4.4000000000000004E-2</c:v>
                </c:pt>
                <c:pt idx="271">
                  <c:v>4.4999999999999998E-2</c:v>
                </c:pt>
                <c:pt idx="272">
                  <c:v>5.2000000000000005E-2</c:v>
                </c:pt>
                <c:pt idx="273">
                  <c:v>0.05</c:v>
                </c:pt>
                <c:pt idx="274">
                  <c:v>4.8000000000000001E-2</c:v>
                </c:pt>
                <c:pt idx="275">
                  <c:v>4.2000000000000003E-2</c:v>
                </c:pt>
                <c:pt idx="276">
                  <c:v>3.6000000000000004E-2</c:v>
                </c:pt>
                <c:pt idx="277">
                  <c:v>3.4000000000000002E-2</c:v>
                </c:pt>
                <c:pt idx="278">
                  <c:v>3.5000000000000003E-2</c:v>
                </c:pt>
                <c:pt idx="279">
                  <c:v>0.03</c:v>
                </c:pt>
                <c:pt idx="280">
                  <c:v>2.7999999999999997E-2</c:v>
                </c:pt>
                <c:pt idx="281">
                  <c:v>2.4E-2</c:v>
                </c:pt>
                <c:pt idx="282">
                  <c:v>2.6000000000000002E-2</c:v>
                </c:pt>
                <c:pt idx="283">
                  <c:v>2.5000000000000001E-2</c:v>
                </c:pt>
                <c:pt idx="284">
                  <c:v>2.2000000000000002E-2</c:v>
                </c:pt>
                <c:pt idx="285">
                  <c:v>2.7000000000000003E-2</c:v>
                </c:pt>
                <c:pt idx="286">
                  <c:v>2.7000000000000003E-2</c:v>
                </c:pt>
                <c:pt idx="287">
                  <c:v>2.7000000000000003E-2</c:v>
                </c:pt>
                <c:pt idx="288">
                  <c:v>2.7000000000000003E-2</c:v>
                </c:pt>
                <c:pt idx="289">
                  <c:v>2.7999999999999997E-2</c:v>
                </c:pt>
                <c:pt idx="290">
                  <c:v>2.7999999999999997E-2</c:v>
                </c:pt>
                <c:pt idx="291">
                  <c:v>2.4E-2</c:v>
                </c:pt>
                <c:pt idx="292">
                  <c:v>2.7000000000000003E-2</c:v>
                </c:pt>
                <c:pt idx="293">
                  <c:v>2.8999999999999998E-2</c:v>
                </c:pt>
                <c:pt idx="294">
                  <c:v>2.7999999999999997E-2</c:v>
                </c:pt>
                <c:pt idx="295">
                  <c:v>2.7000000000000003E-2</c:v>
                </c:pt>
                <c:pt idx="296">
                  <c:v>2.7000000000000003E-2</c:v>
                </c:pt>
                <c:pt idx="297">
                  <c:v>2.2000000000000002E-2</c:v>
                </c:pt>
                <c:pt idx="298">
                  <c:v>2.1000000000000001E-2</c:v>
                </c:pt>
                <c:pt idx="299">
                  <c:v>0.02</c:v>
                </c:pt>
                <c:pt idx="300">
                  <c:v>1.9E-2</c:v>
                </c:pt>
                <c:pt idx="301">
                  <c:v>1.7000000000000001E-2</c:v>
                </c:pt>
                <c:pt idx="302">
                  <c:v>1.6E-2</c:v>
                </c:pt>
                <c:pt idx="303">
                  <c:v>1.8000000000000002E-2</c:v>
                </c:pt>
                <c:pt idx="304">
                  <c:v>1.4999999999999999E-2</c:v>
                </c:pt>
                <c:pt idx="305">
                  <c:v>1.9E-2</c:v>
                </c:pt>
                <c:pt idx="306">
                  <c:v>1.6E-2</c:v>
                </c:pt>
                <c:pt idx="307">
                  <c:v>1.4999999999999999E-2</c:v>
                </c:pt>
                <c:pt idx="308">
                  <c:v>1.2E-2</c:v>
                </c:pt>
                <c:pt idx="309">
                  <c:v>1.3000000000000001E-2</c:v>
                </c:pt>
                <c:pt idx="310">
                  <c:v>0.01</c:v>
                </c:pt>
                <c:pt idx="311">
                  <c:v>5.0000000000000001E-3</c:v>
                </c:pt>
                <c:pt idx="312">
                  <c:v>3.0000000000000001E-3</c:v>
                </c:pt>
                <c:pt idx="313">
                  <c:v>0</c:v>
                </c:pt>
                <c:pt idx="314">
                  <c:v>0</c:v>
                </c:pt>
                <c:pt idx="315">
                  <c:v>-1E-3</c:v>
                </c:pt>
                <c:pt idx="316">
                  <c:v>1E-3</c:v>
                </c:pt>
                <c:pt idx="317">
                  <c:v>0</c:v>
                </c:pt>
                <c:pt idx="318">
                  <c:v>1E-3</c:v>
                </c:pt>
                <c:pt idx="319">
                  <c:v>0</c:v>
                </c:pt>
                <c:pt idx="320">
                  <c:v>-1E-3</c:v>
                </c:pt>
                <c:pt idx="321">
                  <c:v>-1E-3</c:v>
                </c:pt>
                <c:pt idx="322">
                  <c:v>1E-3</c:v>
                </c:pt>
                <c:pt idx="323">
                  <c:v>2E-3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5.0000000000000001E-3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5.0000000000000001E-3</c:v>
                </c:pt>
                <c:pt idx="330">
                  <c:v>6.0000000000000001E-3</c:v>
                </c:pt>
                <c:pt idx="331">
                  <c:v>6.0000000000000001E-3</c:v>
                </c:pt>
                <c:pt idx="332">
                  <c:v>0.01</c:v>
                </c:pt>
                <c:pt idx="333">
                  <c:v>9.0000000000000011E-3</c:v>
                </c:pt>
                <c:pt idx="334">
                  <c:v>1.2E-2</c:v>
                </c:pt>
                <c:pt idx="335">
                  <c:v>1.6E-2</c:v>
                </c:pt>
                <c:pt idx="336">
                  <c:v>1.8000000000000002E-2</c:v>
                </c:pt>
                <c:pt idx="337">
                  <c:v>2.3E-2</c:v>
                </c:pt>
                <c:pt idx="338">
                  <c:v>2.3E-2</c:v>
                </c:pt>
                <c:pt idx="339">
                  <c:v>2.7000000000000003E-2</c:v>
                </c:pt>
                <c:pt idx="340">
                  <c:v>2.8999999999999998E-2</c:v>
                </c:pt>
                <c:pt idx="341">
                  <c:v>2.6000000000000002E-2</c:v>
                </c:pt>
                <c:pt idx="342">
                  <c:v>2.6000000000000002E-2</c:v>
                </c:pt>
                <c:pt idx="343">
                  <c:v>2.8999999999999998E-2</c:v>
                </c:pt>
                <c:pt idx="344">
                  <c:v>0.03</c:v>
                </c:pt>
                <c:pt idx="345">
                  <c:v>0.03</c:v>
                </c:pt>
                <c:pt idx="346">
                  <c:v>3.1E-2</c:v>
                </c:pt>
                <c:pt idx="347">
                  <c:v>0.03</c:v>
                </c:pt>
                <c:pt idx="348">
                  <c:v>0.03</c:v>
                </c:pt>
                <c:pt idx="349">
                  <c:v>2.7000000000000003E-2</c:v>
                </c:pt>
                <c:pt idx="350">
                  <c:v>2.5000000000000001E-2</c:v>
                </c:pt>
                <c:pt idx="351">
                  <c:v>2.4E-2</c:v>
                </c:pt>
                <c:pt idx="352">
                  <c:v>2.4E-2</c:v>
                </c:pt>
                <c:pt idx="353">
                  <c:v>2.4E-2</c:v>
                </c:pt>
                <c:pt idx="354">
                  <c:v>2.5000000000000001E-2</c:v>
                </c:pt>
                <c:pt idx="355">
                  <c:v>2.7000000000000003E-2</c:v>
                </c:pt>
                <c:pt idx="356">
                  <c:v>2.4E-2</c:v>
                </c:pt>
                <c:pt idx="357">
                  <c:v>2.4E-2</c:v>
                </c:pt>
                <c:pt idx="358">
                  <c:v>2.3E-2</c:v>
                </c:pt>
                <c:pt idx="359">
                  <c:v>2.1000000000000001E-2</c:v>
                </c:pt>
                <c:pt idx="360">
                  <c:v>1.8000000000000002E-2</c:v>
                </c:pt>
                <c:pt idx="361">
                  <c:v>1.9E-2</c:v>
                </c:pt>
                <c:pt idx="362">
                  <c:v>1.9E-2</c:v>
                </c:pt>
                <c:pt idx="363">
                  <c:v>2.1000000000000001E-2</c:v>
                </c:pt>
                <c:pt idx="364">
                  <c:v>0.02</c:v>
                </c:pt>
                <c:pt idx="365">
                  <c:v>0.02</c:v>
                </c:pt>
                <c:pt idx="366">
                  <c:v>2.1000000000000001E-2</c:v>
                </c:pt>
                <c:pt idx="367">
                  <c:v>1.7000000000000001E-2</c:v>
                </c:pt>
                <c:pt idx="368">
                  <c:v>1.7000000000000001E-2</c:v>
                </c:pt>
                <c:pt idx="369">
                  <c:v>1.4999999999999999E-2</c:v>
                </c:pt>
                <c:pt idx="370">
                  <c:v>1.4999999999999999E-2</c:v>
                </c:pt>
                <c:pt idx="371">
                  <c:v>1.3000000000000001E-2</c:v>
                </c:pt>
                <c:pt idx="372">
                  <c:v>1.8000000000000002E-2</c:v>
                </c:pt>
                <c:pt idx="373">
                  <c:v>1.7000000000000001E-2</c:v>
                </c:pt>
                <c:pt idx="374">
                  <c:v>1.4999999999999999E-2</c:v>
                </c:pt>
                <c:pt idx="375">
                  <c:v>8.0000000000000002E-3</c:v>
                </c:pt>
                <c:pt idx="376">
                  <c:v>5.0000000000000001E-3</c:v>
                </c:pt>
                <c:pt idx="377">
                  <c:v>6.0000000000000001E-3</c:v>
                </c:pt>
                <c:pt idx="378">
                  <c:v>0.01</c:v>
                </c:pt>
                <c:pt idx="379">
                  <c:v>2E-3</c:v>
                </c:pt>
                <c:pt idx="380">
                  <c:v>5.0000000000000001E-3</c:v>
                </c:pt>
                <c:pt idx="381">
                  <c:v>6.9999999999999993E-3</c:v>
                </c:pt>
                <c:pt idx="382">
                  <c:v>3.0000000000000001E-3</c:v>
                </c:pt>
                <c:pt idx="383">
                  <c:v>6.0000000000000001E-3</c:v>
                </c:pt>
                <c:pt idx="384">
                  <c:v>6.9999999999999993E-3</c:v>
                </c:pt>
                <c:pt idx="385">
                  <c:v>4.0000000000000001E-3</c:v>
                </c:pt>
                <c:pt idx="386">
                  <c:v>6.9999999999999993E-3</c:v>
                </c:pt>
                <c:pt idx="387">
                  <c:v>1.4999999999999999E-2</c:v>
                </c:pt>
                <c:pt idx="388">
                  <c:v>2.1000000000000001E-2</c:v>
                </c:pt>
                <c:pt idx="389">
                  <c:v>2.5000000000000001E-2</c:v>
                </c:pt>
                <c:pt idx="390">
                  <c:v>0.02</c:v>
                </c:pt>
                <c:pt idx="391">
                  <c:v>3.2000000000000001E-2</c:v>
                </c:pt>
                <c:pt idx="392">
                  <c:v>3.1E-2</c:v>
                </c:pt>
                <c:pt idx="393">
                  <c:v>4.2000000000000003E-2</c:v>
                </c:pt>
                <c:pt idx="394">
                  <c:v>5.0999999999999997E-2</c:v>
                </c:pt>
                <c:pt idx="395">
                  <c:v>5.4000000000000006E-2</c:v>
                </c:pt>
                <c:pt idx="396">
                  <c:v>5.5E-2</c:v>
                </c:pt>
                <c:pt idx="397">
                  <c:v>6.2E-2</c:v>
                </c:pt>
                <c:pt idx="398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60-3149-BEDB-09FFD05DD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156144"/>
        <c:axId val="1058157792"/>
      </c:scatterChart>
      <c:scatterChart>
        <c:scatterStyle val="lineMarker"/>
        <c:varyColors val="0"/>
        <c:ser>
          <c:idx val="0"/>
          <c:order val="0"/>
          <c:tx>
            <c:v>no CPI cap</c:v>
          </c:tx>
          <c:spPr>
            <a:ln w="381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Analysis_month!$D$9:$D$407</c:f>
              <c:numCache>
                <c:formatCode>0.0</c:formatCode>
                <c:ptCount val="399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</c:numCache>
            </c:numRef>
          </c:xVal>
          <c:yVal>
            <c:numRef>
              <c:f>Analysis_month!$H$9:$H$407</c:f>
              <c:numCache>
                <c:formatCode>0.0%</c:formatCode>
                <c:ptCount val="3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0-3149-BEDB-09FFD05DD3D3}"/>
            </c:ext>
          </c:extLst>
        </c:ser>
        <c:ser>
          <c:idx val="2"/>
          <c:order val="1"/>
          <c:tx>
            <c:v>'soft-cap' pre-UUK cuts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Analysis_month!$D$9:$D$407</c:f>
              <c:numCache>
                <c:formatCode>0.0</c:formatCode>
                <c:ptCount val="399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</c:numCache>
            </c:numRef>
          </c:xVal>
          <c:yVal>
            <c:numRef>
              <c:f>Analysis_month!$P$9:$P$407</c:f>
              <c:numCache>
                <c:formatCode>0.0%</c:formatCode>
                <c:ptCount val="3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0.99988121397301721</c:v>
                </c:pt>
                <c:pt idx="4">
                  <c:v>0.9997624420561545</c:v>
                </c:pt>
                <c:pt idx="5">
                  <c:v>0.99968321215427391</c:v>
                </c:pt>
                <c:pt idx="6">
                  <c:v>0.99960398853126242</c:v>
                </c:pt>
                <c:pt idx="7">
                  <c:v>0.99960398853126231</c:v>
                </c:pt>
                <c:pt idx="8">
                  <c:v>0.99952477118662186</c:v>
                </c:pt>
                <c:pt idx="9">
                  <c:v>0.99932717797979842</c:v>
                </c:pt>
                <c:pt idx="10">
                  <c:v>0.99912962383461335</c:v>
                </c:pt>
                <c:pt idx="11">
                  <c:v>0.99893210874334482</c:v>
                </c:pt>
                <c:pt idx="12">
                  <c:v>0.99865604600518931</c:v>
                </c:pt>
                <c:pt idx="13">
                  <c:v>0.99830172365487746</c:v>
                </c:pt>
                <c:pt idx="14">
                  <c:v>0.99790845851004595</c:v>
                </c:pt>
                <c:pt idx="15">
                  <c:v>0.99735970291174192</c:v>
                </c:pt>
                <c:pt idx="16">
                  <c:v>0.99665659003772111</c:v>
                </c:pt>
                <c:pt idx="17">
                  <c:v>0.99591547503336419</c:v>
                </c:pt>
                <c:pt idx="18">
                  <c:v>0.99521338030275885</c:v>
                </c:pt>
                <c:pt idx="19">
                  <c:v>0.99416779128740485</c:v>
                </c:pt>
                <c:pt idx="20">
                  <c:v>0.99297199975028239</c:v>
                </c:pt>
                <c:pt idx="21">
                  <c:v>0.99177764651906042</c:v>
                </c:pt>
                <c:pt idx="22">
                  <c:v>0.99069785156682888</c:v>
                </c:pt>
                <c:pt idx="23">
                  <c:v>0.98969483537075875</c:v>
                </c:pt>
                <c:pt idx="24">
                  <c:v>0.98888260493816038</c:v>
                </c:pt>
                <c:pt idx="25">
                  <c:v>0.98810912835056874</c:v>
                </c:pt>
                <c:pt idx="26">
                  <c:v>0.98737436924870503</c:v>
                </c:pt>
                <c:pt idx="27">
                  <c:v>0.98607461229968207</c:v>
                </c:pt>
                <c:pt idx="28">
                  <c:v>0.98485117220999085</c:v>
                </c:pt>
                <c:pt idx="29">
                  <c:v>0.98355473673961569</c:v>
                </c:pt>
                <c:pt idx="30">
                  <c:v>0.98229718888084783</c:v>
                </c:pt>
                <c:pt idx="31">
                  <c:v>0.98119031538415535</c:v>
                </c:pt>
                <c:pt idx="32">
                  <c:v>0.98038506450697227</c:v>
                </c:pt>
                <c:pt idx="33">
                  <c:v>0.97969391831534236</c:v>
                </c:pt>
                <c:pt idx="34">
                  <c:v>0.9788898955129105</c:v>
                </c:pt>
                <c:pt idx="35">
                  <c:v>0.9780488845701385</c:v>
                </c:pt>
                <c:pt idx="36">
                  <c:v>0.97728388181859094</c:v>
                </c:pt>
                <c:pt idx="37">
                  <c:v>0.97655717238269146</c:v>
                </c:pt>
                <c:pt idx="38">
                  <c:v>0.97575572386923681</c:v>
                </c:pt>
                <c:pt idx="39">
                  <c:v>0.97575572386923681</c:v>
                </c:pt>
                <c:pt idx="40">
                  <c:v>0.97575572386923681</c:v>
                </c:pt>
                <c:pt idx="41">
                  <c:v>0.97575572386923681</c:v>
                </c:pt>
                <c:pt idx="42">
                  <c:v>0.97575572386923681</c:v>
                </c:pt>
                <c:pt idx="43">
                  <c:v>0.9757557238692367</c:v>
                </c:pt>
                <c:pt idx="44">
                  <c:v>0.97575572386923692</c:v>
                </c:pt>
                <c:pt idx="45">
                  <c:v>0.97575572386923692</c:v>
                </c:pt>
                <c:pt idx="46">
                  <c:v>0.97575572386923692</c:v>
                </c:pt>
                <c:pt idx="47">
                  <c:v>0.97575572386923715</c:v>
                </c:pt>
                <c:pt idx="48">
                  <c:v>0.97575572386923703</c:v>
                </c:pt>
                <c:pt idx="49">
                  <c:v>0.97575572386923703</c:v>
                </c:pt>
                <c:pt idx="50">
                  <c:v>0.97575572386923703</c:v>
                </c:pt>
                <c:pt idx="51">
                  <c:v>0.97575572386923715</c:v>
                </c:pt>
                <c:pt idx="52">
                  <c:v>0.97575572386923703</c:v>
                </c:pt>
                <c:pt idx="53">
                  <c:v>0.97575572386923703</c:v>
                </c:pt>
                <c:pt idx="54">
                  <c:v>0.97575572386923715</c:v>
                </c:pt>
                <c:pt idx="55">
                  <c:v>0.97575572386923715</c:v>
                </c:pt>
                <c:pt idx="56">
                  <c:v>0.97575572386923715</c:v>
                </c:pt>
                <c:pt idx="57">
                  <c:v>0.97575572386923715</c:v>
                </c:pt>
                <c:pt idx="58">
                  <c:v>0.97575572386923715</c:v>
                </c:pt>
                <c:pt idx="59">
                  <c:v>0.97575572386923715</c:v>
                </c:pt>
                <c:pt idx="60">
                  <c:v>0.97575572386923703</c:v>
                </c:pt>
                <c:pt idx="61">
                  <c:v>0.97575572386923703</c:v>
                </c:pt>
                <c:pt idx="62">
                  <c:v>0.97575572386923703</c:v>
                </c:pt>
                <c:pt idx="63">
                  <c:v>0.97575572386923715</c:v>
                </c:pt>
                <c:pt idx="64">
                  <c:v>0.97575572386923715</c:v>
                </c:pt>
                <c:pt idx="65">
                  <c:v>0.97575572386923703</c:v>
                </c:pt>
                <c:pt idx="66">
                  <c:v>0.97575572386923703</c:v>
                </c:pt>
                <c:pt idx="67">
                  <c:v>0.97575572386923703</c:v>
                </c:pt>
                <c:pt idx="68">
                  <c:v>0.97575572386923715</c:v>
                </c:pt>
                <c:pt idx="69">
                  <c:v>0.97575572386923703</c:v>
                </c:pt>
                <c:pt idx="70">
                  <c:v>0.97575572386923703</c:v>
                </c:pt>
                <c:pt idx="71">
                  <c:v>0.97575572386923692</c:v>
                </c:pt>
                <c:pt idx="72">
                  <c:v>0.97575572386923692</c:v>
                </c:pt>
                <c:pt idx="73">
                  <c:v>0.97575572386923692</c:v>
                </c:pt>
                <c:pt idx="74">
                  <c:v>0.97575572386923681</c:v>
                </c:pt>
                <c:pt idx="75">
                  <c:v>0.97575572386923692</c:v>
                </c:pt>
                <c:pt idx="76">
                  <c:v>0.97575572386923681</c:v>
                </c:pt>
                <c:pt idx="77">
                  <c:v>0.97575572386923681</c:v>
                </c:pt>
                <c:pt idx="78">
                  <c:v>0.97575572386923681</c:v>
                </c:pt>
                <c:pt idx="79">
                  <c:v>0.97575572386923681</c:v>
                </c:pt>
                <c:pt idx="80">
                  <c:v>0.97575572386923681</c:v>
                </c:pt>
                <c:pt idx="81">
                  <c:v>0.97575572386923681</c:v>
                </c:pt>
                <c:pt idx="82">
                  <c:v>0.9757557238692367</c:v>
                </c:pt>
                <c:pt idx="83">
                  <c:v>0.97575572386923659</c:v>
                </c:pt>
                <c:pt idx="84">
                  <c:v>0.9757557238692367</c:v>
                </c:pt>
                <c:pt idx="85">
                  <c:v>0.9757557238692367</c:v>
                </c:pt>
                <c:pt idx="86">
                  <c:v>0.97575572386923681</c:v>
                </c:pt>
                <c:pt idx="87">
                  <c:v>0.97575572386923681</c:v>
                </c:pt>
                <c:pt idx="88">
                  <c:v>0.97575572386923692</c:v>
                </c:pt>
                <c:pt idx="89">
                  <c:v>0.97575572386923681</c:v>
                </c:pt>
                <c:pt idx="90">
                  <c:v>0.97575572386923692</c:v>
                </c:pt>
                <c:pt idx="91">
                  <c:v>0.97575572386923692</c:v>
                </c:pt>
                <c:pt idx="92">
                  <c:v>0.97575572386923692</c:v>
                </c:pt>
                <c:pt idx="93">
                  <c:v>0.97575572386923681</c:v>
                </c:pt>
                <c:pt idx="94">
                  <c:v>0.9757557238692367</c:v>
                </c:pt>
                <c:pt idx="95">
                  <c:v>0.97575572386923659</c:v>
                </c:pt>
                <c:pt idx="96">
                  <c:v>0.97575572386923681</c:v>
                </c:pt>
                <c:pt idx="97">
                  <c:v>0.9757557238692367</c:v>
                </c:pt>
                <c:pt idx="98">
                  <c:v>0.9757557238692367</c:v>
                </c:pt>
                <c:pt idx="99">
                  <c:v>0.97575572386923681</c:v>
                </c:pt>
                <c:pt idx="100">
                  <c:v>0.9757557238692367</c:v>
                </c:pt>
                <c:pt idx="101">
                  <c:v>0.9757557238692367</c:v>
                </c:pt>
                <c:pt idx="102">
                  <c:v>0.9757557238692367</c:v>
                </c:pt>
                <c:pt idx="103">
                  <c:v>0.97575572386923659</c:v>
                </c:pt>
                <c:pt idx="104">
                  <c:v>0.9757557238692367</c:v>
                </c:pt>
                <c:pt idx="105">
                  <c:v>0.97575572386923659</c:v>
                </c:pt>
                <c:pt idx="106">
                  <c:v>0.97575572386923659</c:v>
                </c:pt>
                <c:pt idx="107">
                  <c:v>0.9757557238692367</c:v>
                </c:pt>
                <c:pt idx="108">
                  <c:v>0.97575572386923659</c:v>
                </c:pt>
                <c:pt idx="109">
                  <c:v>0.97575572386923659</c:v>
                </c:pt>
                <c:pt idx="110">
                  <c:v>0.97575572386923659</c:v>
                </c:pt>
                <c:pt idx="111">
                  <c:v>0.97575572386923659</c:v>
                </c:pt>
                <c:pt idx="112">
                  <c:v>0.97575572386923659</c:v>
                </c:pt>
                <c:pt idx="113">
                  <c:v>0.97575572386923659</c:v>
                </c:pt>
                <c:pt idx="114">
                  <c:v>0.97575572386923659</c:v>
                </c:pt>
                <c:pt idx="115">
                  <c:v>0.97575572386923659</c:v>
                </c:pt>
                <c:pt idx="116">
                  <c:v>0.97575572386923659</c:v>
                </c:pt>
                <c:pt idx="117">
                  <c:v>0.9757557238692367</c:v>
                </c:pt>
                <c:pt idx="118">
                  <c:v>0.97575572386923659</c:v>
                </c:pt>
                <c:pt idx="119">
                  <c:v>0.97575572386923648</c:v>
                </c:pt>
                <c:pt idx="120">
                  <c:v>0.97575572386923637</c:v>
                </c:pt>
                <c:pt idx="121">
                  <c:v>0.97575572386923648</c:v>
                </c:pt>
                <c:pt idx="122">
                  <c:v>0.97575572386923648</c:v>
                </c:pt>
                <c:pt idx="123">
                  <c:v>0.97575572386923659</c:v>
                </c:pt>
                <c:pt idx="124">
                  <c:v>0.97575572386923659</c:v>
                </c:pt>
                <c:pt idx="125">
                  <c:v>0.9757557238692367</c:v>
                </c:pt>
                <c:pt idx="126">
                  <c:v>0.97575572386923681</c:v>
                </c:pt>
                <c:pt idx="127">
                  <c:v>0.97575572386923681</c:v>
                </c:pt>
                <c:pt idx="128">
                  <c:v>0.97575572386923692</c:v>
                </c:pt>
                <c:pt idx="129">
                  <c:v>0.97575572386923692</c:v>
                </c:pt>
                <c:pt idx="130">
                  <c:v>0.97575572386923703</c:v>
                </c:pt>
                <c:pt idx="131">
                  <c:v>0.97575572386923715</c:v>
                </c:pt>
                <c:pt idx="132">
                  <c:v>0.97575572386923726</c:v>
                </c:pt>
                <c:pt idx="133">
                  <c:v>0.97575572386923726</c:v>
                </c:pt>
                <c:pt idx="134">
                  <c:v>0.97575572386923737</c:v>
                </c:pt>
                <c:pt idx="135">
                  <c:v>0.97575572386923737</c:v>
                </c:pt>
                <c:pt idx="136">
                  <c:v>0.97575572386923737</c:v>
                </c:pt>
                <c:pt idx="137">
                  <c:v>0.97575572386923737</c:v>
                </c:pt>
                <c:pt idx="138">
                  <c:v>0.97575572386923748</c:v>
                </c:pt>
                <c:pt idx="139">
                  <c:v>0.97575572386923748</c:v>
                </c:pt>
                <c:pt idx="140">
                  <c:v>0.97575572386923748</c:v>
                </c:pt>
                <c:pt idx="141">
                  <c:v>0.97575572386923726</c:v>
                </c:pt>
                <c:pt idx="142">
                  <c:v>0.97575572386923737</c:v>
                </c:pt>
                <c:pt idx="143">
                  <c:v>0.97575572386923737</c:v>
                </c:pt>
                <c:pt idx="144">
                  <c:v>0.97575572386923748</c:v>
                </c:pt>
                <c:pt idx="145">
                  <c:v>0.97575572386923737</c:v>
                </c:pt>
                <c:pt idx="146">
                  <c:v>0.97575572386923737</c:v>
                </c:pt>
                <c:pt idx="147">
                  <c:v>0.97575572386923737</c:v>
                </c:pt>
                <c:pt idx="148">
                  <c:v>0.97575572386923737</c:v>
                </c:pt>
                <c:pt idx="149">
                  <c:v>0.97575572386923737</c:v>
                </c:pt>
                <c:pt idx="150">
                  <c:v>0.97575572386923737</c:v>
                </c:pt>
                <c:pt idx="151">
                  <c:v>0.97575572386923737</c:v>
                </c:pt>
                <c:pt idx="152">
                  <c:v>0.97575572386923737</c:v>
                </c:pt>
                <c:pt idx="153">
                  <c:v>0.97575572386923748</c:v>
                </c:pt>
                <c:pt idx="154">
                  <c:v>0.97575572386923748</c:v>
                </c:pt>
                <c:pt idx="155">
                  <c:v>0.97575572386923748</c:v>
                </c:pt>
                <c:pt idx="156">
                  <c:v>0.97575572386923759</c:v>
                </c:pt>
                <c:pt idx="157">
                  <c:v>0.97575572386923748</c:v>
                </c:pt>
                <c:pt idx="158">
                  <c:v>0.97575572386923759</c:v>
                </c:pt>
                <c:pt idx="159">
                  <c:v>0.9757557238692377</c:v>
                </c:pt>
                <c:pt idx="160">
                  <c:v>0.97575572386923759</c:v>
                </c:pt>
                <c:pt idx="161">
                  <c:v>0.97575572386923759</c:v>
                </c:pt>
                <c:pt idx="162">
                  <c:v>0.97575572386923759</c:v>
                </c:pt>
                <c:pt idx="163">
                  <c:v>0.97575572386923759</c:v>
                </c:pt>
                <c:pt idx="164">
                  <c:v>0.97575572386923759</c:v>
                </c:pt>
                <c:pt idx="165">
                  <c:v>0.97575572386923748</c:v>
                </c:pt>
                <c:pt idx="166">
                  <c:v>0.97575572386923748</c:v>
                </c:pt>
                <c:pt idx="167">
                  <c:v>0.97575572386923748</c:v>
                </c:pt>
                <c:pt idx="168">
                  <c:v>0.97575572386923759</c:v>
                </c:pt>
                <c:pt idx="169">
                  <c:v>0.97575572386923759</c:v>
                </c:pt>
                <c:pt idx="170">
                  <c:v>0.9757557238692377</c:v>
                </c:pt>
                <c:pt idx="171">
                  <c:v>0.9757557238692377</c:v>
                </c:pt>
                <c:pt idx="172">
                  <c:v>0.9757557238692377</c:v>
                </c:pt>
                <c:pt idx="173">
                  <c:v>0.9757557238692377</c:v>
                </c:pt>
                <c:pt idx="174">
                  <c:v>0.97575572386923759</c:v>
                </c:pt>
                <c:pt idx="175">
                  <c:v>0.97575572386923781</c:v>
                </c:pt>
                <c:pt idx="176">
                  <c:v>0.9757557238692377</c:v>
                </c:pt>
                <c:pt idx="177">
                  <c:v>0.9757557238692377</c:v>
                </c:pt>
                <c:pt idx="178">
                  <c:v>0.97575572386923781</c:v>
                </c:pt>
                <c:pt idx="179">
                  <c:v>0.97575572386923781</c:v>
                </c:pt>
                <c:pt idx="180">
                  <c:v>0.97575572386923781</c:v>
                </c:pt>
                <c:pt idx="181">
                  <c:v>0.97575572386923781</c:v>
                </c:pt>
                <c:pt idx="182">
                  <c:v>0.9757557238692377</c:v>
                </c:pt>
                <c:pt idx="183">
                  <c:v>0.9757557238692377</c:v>
                </c:pt>
                <c:pt idx="184">
                  <c:v>0.9757557238692377</c:v>
                </c:pt>
                <c:pt idx="185">
                  <c:v>0.9757557238692377</c:v>
                </c:pt>
                <c:pt idx="186">
                  <c:v>0.97575572386923759</c:v>
                </c:pt>
                <c:pt idx="187">
                  <c:v>0.97575572386923759</c:v>
                </c:pt>
                <c:pt idx="188">
                  <c:v>0.97575572386923759</c:v>
                </c:pt>
                <c:pt idx="189">
                  <c:v>0.97575572386923748</c:v>
                </c:pt>
                <c:pt idx="190">
                  <c:v>0.97575572386923748</c:v>
                </c:pt>
                <c:pt idx="191">
                  <c:v>0.97575572386923737</c:v>
                </c:pt>
                <c:pt idx="192">
                  <c:v>0.97575572386923737</c:v>
                </c:pt>
                <c:pt idx="193">
                  <c:v>0.97575572386923726</c:v>
                </c:pt>
                <c:pt idx="194">
                  <c:v>0.97575572386923726</c:v>
                </c:pt>
                <c:pt idx="195">
                  <c:v>0.97575572386923726</c:v>
                </c:pt>
                <c:pt idx="196">
                  <c:v>0.97575572386923726</c:v>
                </c:pt>
                <c:pt idx="197">
                  <c:v>0.97575572386923726</c:v>
                </c:pt>
                <c:pt idx="198">
                  <c:v>0.97575572386923715</c:v>
                </c:pt>
                <c:pt idx="199">
                  <c:v>0.97575572386923715</c:v>
                </c:pt>
                <c:pt idx="200">
                  <c:v>0.97575572386923726</c:v>
                </c:pt>
                <c:pt idx="201">
                  <c:v>0.97575572386923737</c:v>
                </c:pt>
                <c:pt idx="202">
                  <c:v>0.97575572386923737</c:v>
                </c:pt>
                <c:pt idx="203">
                  <c:v>0.97575572386923737</c:v>
                </c:pt>
                <c:pt idx="204">
                  <c:v>0.97575572386923737</c:v>
                </c:pt>
                <c:pt idx="205">
                  <c:v>0.97575572386923726</c:v>
                </c:pt>
                <c:pt idx="206">
                  <c:v>0.97575572386923715</c:v>
                </c:pt>
                <c:pt idx="207">
                  <c:v>0.97575572386923715</c:v>
                </c:pt>
                <c:pt idx="208">
                  <c:v>0.97575572386923715</c:v>
                </c:pt>
                <c:pt idx="209">
                  <c:v>0.97575572386923703</c:v>
                </c:pt>
                <c:pt idx="210">
                  <c:v>0.97575572386923715</c:v>
                </c:pt>
                <c:pt idx="211">
                  <c:v>0.97575572386923715</c:v>
                </c:pt>
                <c:pt idx="212">
                  <c:v>0.97575572386923726</c:v>
                </c:pt>
                <c:pt idx="213">
                  <c:v>0.97575572386923726</c:v>
                </c:pt>
                <c:pt idx="214">
                  <c:v>0.97575572386923726</c:v>
                </c:pt>
                <c:pt idx="215">
                  <c:v>0.97575572386923726</c:v>
                </c:pt>
                <c:pt idx="216">
                  <c:v>0.97575572386923726</c:v>
                </c:pt>
                <c:pt idx="217">
                  <c:v>0.97575572386923726</c:v>
                </c:pt>
                <c:pt idx="218">
                  <c:v>0.97575572386923726</c:v>
                </c:pt>
                <c:pt idx="219">
                  <c:v>0.97575572386923737</c:v>
                </c:pt>
                <c:pt idx="220">
                  <c:v>0.97575572386923726</c:v>
                </c:pt>
                <c:pt idx="221">
                  <c:v>0.97575572386923726</c:v>
                </c:pt>
                <c:pt idx="222">
                  <c:v>0.97575572386923726</c:v>
                </c:pt>
                <c:pt idx="223">
                  <c:v>0.97575572386923715</c:v>
                </c:pt>
                <c:pt idx="224">
                  <c:v>0.97575572386923703</c:v>
                </c:pt>
                <c:pt idx="225">
                  <c:v>0.97575572386923703</c:v>
                </c:pt>
                <c:pt idx="226">
                  <c:v>0.97575572386923692</c:v>
                </c:pt>
                <c:pt idx="227">
                  <c:v>0.97575572386923681</c:v>
                </c:pt>
                <c:pt idx="228">
                  <c:v>0.97575572386923681</c:v>
                </c:pt>
                <c:pt idx="229">
                  <c:v>0.9757557238692367</c:v>
                </c:pt>
                <c:pt idx="230">
                  <c:v>0.97575572386923681</c:v>
                </c:pt>
                <c:pt idx="231">
                  <c:v>0.9757557238692367</c:v>
                </c:pt>
                <c:pt idx="232">
                  <c:v>0.9757557238692367</c:v>
                </c:pt>
                <c:pt idx="233">
                  <c:v>0.9757557238692367</c:v>
                </c:pt>
                <c:pt idx="234">
                  <c:v>0.9757557238692367</c:v>
                </c:pt>
                <c:pt idx="235">
                  <c:v>0.97575572386923681</c:v>
                </c:pt>
                <c:pt idx="236">
                  <c:v>0.97567839646923693</c:v>
                </c:pt>
                <c:pt idx="237">
                  <c:v>0.97567839646923682</c:v>
                </c:pt>
                <c:pt idx="238">
                  <c:v>0.97567839646923693</c:v>
                </c:pt>
                <c:pt idx="239">
                  <c:v>0.97567839646923693</c:v>
                </c:pt>
                <c:pt idx="240">
                  <c:v>0.97567839646923704</c:v>
                </c:pt>
                <c:pt idx="241">
                  <c:v>0.97567839646923704</c:v>
                </c:pt>
                <c:pt idx="242">
                  <c:v>0.97567839646923704</c:v>
                </c:pt>
                <c:pt idx="243">
                  <c:v>0.97567839646923704</c:v>
                </c:pt>
                <c:pt idx="244">
                  <c:v>0.97567839646923715</c:v>
                </c:pt>
                <c:pt idx="245">
                  <c:v>0.97567839646923715</c:v>
                </c:pt>
                <c:pt idx="246">
                  <c:v>0.97567839646923704</c:v>
                </c:pt>
                <c:pt idx="247">
                  <c:v>0.97567839646923715</c:v>
                </c:pt>
                <c:pt idx="248">
                  <c:v>0.97567839646923715</c:v>
                </c:pt>
                <c:pt idx="249">
                  <c:v>0.97567839646923715</c:v>
                </c:pt>
                <c:pt idx="250">
                  <c:v>0.97567839646923726</c:v>
                </c:pt>
                <c:pt idx="251">
                  <c:v>0.97567839646923726</c:v>
                </c:pt>
                <c:pt idx="252">
                  <c:v>0.97567839646923726</c:v>
                </c:pt>
                <c:pt idx="253">
                  <c:v>0.97567839646923726</c:v>
                </c:pt>
                <c:pt idx="254">
                  <c:v>0.97567839646923726</c:v>
                </c:pt>
                <c:pt idx="255">
                  <c:v>0.97567839646923726</c:v>
                </c:pt>
                <c:pt idx="256">
                  <c:v>0.97567839646923726</c:v>
                </c:pt>
                <c:pt idx="257">
                  <c:v>0.97567839646923726</c:v>
                </c:pt>
                <c:pt idx="258">
                  <c:v>0.97567839646923726</c:v>
                </c:pt>
                <c:pt idx="259">
                  <c:v>0.97567839646923726</c:v>
                </c:pt>
                <c:pt idx="260">
                  <c:v>0.97567839646923715</c:v>
                </c:pt>
                <c:pt idx="261">
                  <c:v>0.97567839646923715</c:v>
                </c:pt>
                <c:pt idx="262">
                  <c:v>0.97567839646923715</c:v>
                </c:pt>
                <c:pt idx="263">
                  <c:v>0.97567839646923726</c:v>
                </c:pt>
                <c:pt idx="264">
                  <c:v>0.97567839646923726</c:v>
                </c:pt>
                <c:pt idx="265">
                  <c:v>0.97567839646923737</c:v>
                </c:pt>
                <c:pt idx="266">
                  <c:v>0.97567839646923737</c:v>
                </c:pt>
                <c:pt idx="267">
                  <c:v>0.97567839646923737</c:v>
                </c:pt>
                <c:pt idx="268">
                  <c:v>0.97567839646923737</c:v>
                </c:pt>
                <c:pt idx="269">
                  <c:v>0.97567839646923749</c:v>
                </c:pt>
                <c:pt idx="270">
                  <c:v>0.97567839646923749</c:v>
                </c:pt>
                <c:pt idx="271">
                  <c:v>0.97567839646923749</c:v>
                </c:pt>
                <c:pt idx="272">
                  <c:v>0.97560107519733585</c:v>
                </c:pt>
                <c:pt idx="273">
                  <c:v>0.97560107519733585</c:v>
                </c:pt>
                <c:pt idx="274">
                  <c:v>0.97560107519733585</c:v>
                </c:pt>
                <c:pt idx="275">
                  <c:v>0.97560107519733585</c:v>
                </c:pt>
                <c:pt idx="276">
                  <c:v>0.97560107519733585</c:v>
                </c:pt>
                <c:pt idx="277">
                  <c:v>0.97560107519733585</c:v>
                </c:pt>
                <c:pt idx="278">
                  <c:v>0.97560107519733585</c:v>
                </c:pt>
                <c:pt idx="279">
                  <c:v>0.97560107519733585</c:v>
                </c:pt>
                <c:pt idx="280">
                  <c:v>0.97560107519733585</c:v>
                </c:pt>
                <c:pt idx="281">
                  <c:v>0.97560107519733597</c:v>
                </c:pt>
                <c:pt idx="282">
                  <c:v>0.97560107519733597</c:v>
                </c:pt>
                <c:pt idx="283">
                  <c:v>0.97560107519733597</c:v>
                </c:pt>
                <c:pt idx="284">
                  <c:v>0.97560107519733597</c:v>
                </c:pt>
                <c:pt idx="285">
                  <c:v>0.97560107519733597</c:v>
                </c:pt>
                <c:pt idx="286">
                  <c:v>0.97560107519733597</c:v>
                </c:pt>
                <c:pt idx="287">
                  <c:v>0.97560107519733597</c:v>
                </c:pt>
                <c:pt idx="288">
                  <c:v>0.97560107519733585</c:v>
                </c:pt>
                <c:pt idx="289">
                  <c:v>0.97560107519733597</c:v>
                </c:pt>
                <c:pt idx="290">
                  <c:v>0.97560107519733597</c:v>
                </c:pt>
                <c:pt idx="291">
                  <c:v>0.97560107519733597</c:v>
                </c:pt>
                <c:pt idx="292">
                  <c:v>0.97560107519733608</c:v>
                </c:pt>
                <c:pt idx="293">
                  <c:v>0.97560107519733608</c:v>
                </c:pt>
                <c:pt idx="294">
                  <c:v>0.97560107519733608</c:v>
                </c:pt>
                <c:pt idx="295">
                  <c:v>0.97560107519733608</c:v>
                </c:pt>
                <c:pt idx="296">
                  <c:v>0.97560107519733608</c:v>
                </c:pt>
                <c:pt idx="297">
                  <c:v>0.97560107519733608</c:v>
                </c:pt>
                <c:pt idx="298">
                  <c:v>0.97560107519733608</c:v>
                </c:pt>
                <c:pt idx="299">
                  <c:v>0.97560107519733608</c:v>
                </c:pt>
                <c:pt idx="300">
                  <c:v>0.97560107519733608</c:v>
                </c:pt>
                <c:pt idx="301">
                  <c:v>0.97560107519733608</c:v>
                </c:pt>
                <c:pt idx="302">
                  <c:v>0.97560107519733619</c:v>
                </c:pt>
                <c:pt idx="303">
                  <c:v>0.97560107519733608</c:v>
                </c:pt>
                <c:pt idx="304">
                  <c:v>0.9756010751973363</c:v>
                </c:pt>
                <c:pt idx="305">
                  <c:v>0.97560107519733619</c:v>
                </c:pt>
                <c:pt idx="306">
                  <c:v>0.97560107519733608</c:v>
                </c:pt>
                <c:pt idx="307">
                  <c:v>0.97560107519733608</c:v>
                </c:pt>
                <c:pt idx="308">
                  <c:v>0.97560107519733608</c:v>
                </c:pt>
                <c:pt idx="309">
                  <c:v>0.97560107519733608</c:v>
                </c:pt>
                <c:pt idx="310">
                  <c:v>0.97560107519733608</c:v>
                </c:pt>
                <c:pt idx="311">
                  <c:v>0.97560107519733619</c:v>
                </c:pt>
                <c:pt idx="312">
                  <c:v>0.97560107519733597</c:v>
                </c:pt>
                <c:pt idx="313">
                  <c:v>0.97560107519733597</c:v>
                </c:pt>
                <c:pt idx="314">
                  <c:v>0.97560107519733597</c:v>
                </c:pt>
                <c:pt idx="315">
                  <c:v>0.97568241935508948</c:v>
                </c:pt>
                <c:pt idx="316">
                  <c:v>0.97568241935508959</c:v>
                </c:pt>
                <c:pt idx="317">
                  <c:v>0.97568241935508959</c:v>
                </c:pt>
                <c:pt idx="318">
                  <c:v>0.97568241935508948</c:v>
                </c:pt>
                <c:pt idx="319">
                  <c:v>0.97568241935508948</c:v>
                </c:pt>
                <c:pt idx="320">
                  <c:v>0.97576377029519712</c:v>
                </c:pt>
                <c:pt idx="321">
                  <c:v>0.97584512801822454</c:v>
                </c:pt>
                <c:pt idx="322">
                  <c:v>0.97584512801822465</c:v>
                </c:pt>
                <c:pt idx="323">
                  <c:v>0.97584512801822476</c:v>
                </c:pt>
                <c:pt idx="324">
                  <c:v>0.97584512801822465</c:v>
                </c:pt>
                <c:pt idx="325">
                  <c:v>0.97584512801822465</c:v>
                </c:pt>
                <c:pt idx="326">
                  <c:v>0.97584512801822465</c:v>
                </c:pt>
                <c:pt idx="327">
                  <c:v>0.97584512801822476</c:v>
                </c:pt>
                <c:pt idx="328">
                  <c:v>0.97584512801822476</c:v>
                </c:pt>
                <c:pt idx="329">
                  <c:v>0.97584512801822487</c:v>
                </c:pt>
                <c:pt idx="330">
                  <c:v>0.97584512801822476</c:v>
                </c:pt>
                <c:pt idx="331">
                  <c:v>0.97584512801822487</c:v>
                </c:pt>
                <c:pt idx="332">
                  <c:v>0.97584512801822487</c:v>
                </c:pt>
                <c:pt idx="333">
                  <c:v>0.97584512801822476</c:v>
                </c:pt>
                <c:pt idx="334">
                  <c:v>0.97584512801822487</c:v>
                </c:pt>
                <c:pt idx="335">
                  <c:v>0.97584512801822487</c:v>
                </c:pt>
                <c:pt idx="336">
                  <c:v>0.97584512801822487</c:v>
                </c:pt>
                <c:pt idx="337">
                  <c:v>0.97584512801822498</c:v>
                </c:pt>
                <c:pt idx="338">
                  <c:v>0.97584512801822509</c:v>
                </c:pt>
                <c:pt idx="339">
                  <c:v>0.97584512801822509</c:v>
                </c:pt>
                <c:pt idx="340">
                  <c:v>0.97584512801822498</c:v>
                </c:pt>
                <c:pt idx="341">
                  <c:v>0.97584512801822498</c:v>
                </c:pt>
                <c:pt idx="342">
                  <c:v>0.97584512801822509</c:v>
                </c:pt>
                <c:pt idx="343">
                  <c:v>0.97584512801822521</c:v>
                </c:pt>
                <c:pt idx="344">
                  <c:v>0.97584512801822509</c:v>
                </c:pt>
                <c:pt idx="345">
                  <c:v>0.97584512801822521</c:v>
                </c:pt>
                <c:pt idx="346">
                  <c:v>0.97584512801822532</c:v>
                </c:pt>
                <c:pt idx="347">
                  <c:v>0.97584512801822532</c:v>
                </c:pt>
                <c:pt idx="348">
                  <c:v>0.97584512801822532</c:v>
                </c:pt>
                <c:pt idx="349">
                  <c:v>0.97584512801822532</c:v>
                </c:pt>
                <c:pt idx="350">
                  <c:v>0.97584512801822532</c:v>
                </c:pt>
                <c:pt idx="351">
                  <c:v>0.97584512801822521</c:v>
                </c:pt>
                <c:pt idx="352">
                  <c:v>0.97584512801822543</c:v>
                </c:pt>
                <c:pt idx="353">
                  <c:v>0.97584512801822543</c:v>
                </c:pt>
                <c:pt idx="354">
                  <c:v>0.97584512801822543</c:v>
                </c:pt>
                <c:pt idx="355">
                  <c:v>0.97584512801822554</c:v>
                </c:pt>
                <c:pt idx="356">
                  <c:v>0.97584512801822565</c:v>
                </c:pt>
                <c:pt idx="357">
                  <c:v>0.97584512801822565</c:v>
                </c:pt>
                <c:pt idx="358">
                  <c:v>0.97584512801822565</c:v>
                </c:pt>
                <c:pt idx="359">
                  <c:v>0.97584512801822565</c:v>
                </c:pt>
                <c:pt idx="360">
                  <c:v>0.97584512801822565</c:v>
                </c:pt>
                <c:pt idx="361">
                  <c:v>0.97584512801822565</c:v>
                </c:pt>
                <c:pt idx="362">
                  <c:v>0.97584512801822554</c:v>
                </c:pt>
                <c:pt idx="363">
                  <c:v>0.97584512801822554</c:v>
                </c:pt>
                <c:pt idx="364">
                  <c:v>0.97584512801822543</c:v>
                </c:pt>
                <c:pt idx="365">
                  <c:v>0.97584512801822554</c:v>
                </c:pt>
                <c:pt idx="366">
                  <c:v>0.97584512801822543</c:v>
                </c:pt>
                <c:pt idx="367">
                  <c:v>0.97584512801822543</c:v>
                </c:pt>
                <c:pt idx="368">
                  <c:v>0.97584512801822543</c:v>
                </c:pt>
                <c:pt idx="369">
                  <c:v>0.97584512801822521</c:v>
                </c:pt>
                <c:pt idx="370">
                  <c:v>0.97584512801822532</c:v>
                </c:pt>
                <c:pt idx="371">
                  <c:v>0.97584512801822543</c:v>
                </c:pt>
                <c:pt idx="372">
                  <c:v>0.97584512801822543</c:v>
                </c:pt>
                <c:pt idx="373">
                  <c:v>0.97584512801822565</c:v>
                </c:pt>
                <c:pt idx="374">
                  <c:v>0.97584512801822554</c:v>
                </c:pt>
                <c:pt idx="375">
                  <c:v>0.97584512801822565</c:v>
                </c:pt>
                <c:pt idx="376">
                  <c:v>0.97584512801822565</c:v>
                </c:pt>
                <c:pt idx="377">
                  <c:v>0.97584512801822576</c:v>
                </c:pt>
                <c:pt idx="378">
                  <c:v>0.97584512801822576</c:v>
                </c:pt>
                <c:pt idx="379">
                  <c:v>0.97584512801822576</c:v>
                </c:pt>
                <c:pt idx="380">
                  <c:v>0.97584512801822598</c:v>
                </c:pt>
                <c:pt idx="381">
                  <c:v>0.97584512801822598</c:v>
                </c:pt>
                <c:pt idx="382">
                  <c:v>0.97584512801822598</c:v>
                </c:pt>
                <c:pt idx="383">
                  <c:v>0.97584512801822587</c:v>
                </c:pt>
                <c:pt idx="384">
                  <c:v>0.97584512801822587</c:v>
                </c:pt>
                <c:pt idx="385">
                  <c:v>0.97584512801822565</c:v>
                </c:pt>
                <c:pt idx="386">
                  <c:v>0.97584512801822554</c:v>
                </c:pt>
                <c:pt idx="387">
                  <c:v>0.97584512801822543</c:v>
                </c:pt>
                <c:pt idx="388">
                  <c:v>0.97584512801822532</c:v>
                </c:pt>
                <c:pt idx="389">
                  <c:v>0.97584512801822543</c:v>
                </c:pt>
                <c:pt idx="390">
                  <c:v>0.97584512801822543</c:v>
                </c:pt>
                <c:pt idx="391">
                  <c:v>0.97584512801822532</c:v>
                </c:pt>
                <c:pt idx="392">
                  <c:v>0.97584512801822532</c:v>
                </c:pt>
                <c:pt idx="393">
                  <c:v>0.97584512801822521</c:v>
                </c:pt>
                <c:pt idx="394">
                  <c:v>0.97580643241197162</c:v>
                </c:pt>
                <c:pt idx="395">
                  <c:v>0.97565199595969632</c:v>
                </c:pt>
                <c:pt idx="396">
                  <c:v>0.97545912209385233</c:v>
                </c:pt>
                <c:pt idx="397">
                  <c:v>0.97499867285488107</c:v>
                </c:pt>
                <c:pt idx="398">
                  <c:v>0.97423605589446505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60-3149-BEDB-09FFD05DD3D3}"/>
            </c:ext>
          </c:extLst>
        </c:ser>
        <c:ser>
          <c:idx val="1"/>
          <c:order val="2"/>
          <c:tx>
            <c:v>'hard-cap' post-UUK cuts</c:v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Analysis_month!$D$9:$D$407</c:f>
              <c:numCache>
                <c:formatCode>0.0</c:formatCode>
                <c:ptCount val="399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</c:numCache>
            </c:numRef>
          </c:xVal>
          <c:yVal>
            <c:numRef>
              <c:f>Analysis_month!$L$9:$L$407</c:f>
              <c:numCache>
                <c:formatCode>0.0%</c:formatCode>
                <c:ptCount val="399"/>
                <c:pt idx="0">
                  <c:v>0.99807313239555495</c:v>
                </c:pt>
                <c:pt idx="1">
                  <c:v>0.99607088355672091</c:v>
                </c:pt>
                <c:pt idx="2">
                  <c:v>0.99407265145802581</c:v>
                </c:pt>
                <c:pt idx="3">
                  <c:v>0.99184258372994794</c:v>
                </c:pt>
                <c:pt idx="4">
                  <c:v>0.98961751885761151</c:v>
                </c:pt>
                <c:pt idx="5">
                  <c:v>0.98747562745549755</c:v>
                </c:pt>
                <c:pt idx="6">
                  <c:v>0.98533837188358164</c:v>
                </c:pt>
                <c:pt idx="7">
                  <c:v>0.98336167043062572</c:v>
                </c:pt>
                <c:pt idx="8">
                  <c:v>0.98123331895449661</c:v>
                </c:pt>
                <c:pt idx="9">
                  <c:v>0.97887725457485697</c:v>
                </c:pt>
                <c:pt idx="10">
                  <c:v>0.97652684740156526</c:v>
                </c:pt>
                <c:pt idx="11">
                  <c:v>0.97418208385095917</c:v>
                </c:pt>
                <c:pt idx="12">
                  <c:v>0.97168957812566803</c:v>
                </c:pt>
                <c:pt idx="13">
                  <c:v>0.96905078305938741</c:v>
                </c:pt>
                <c:pt idx="14">
                  <c:v>0.96634314488843565</c:v>
                </c:pt>
                <c:pt idx="15">
                  <c:v>0.96334065754144682</c:v>
                </c:pt>
                <c:pt idx="16">
                  <c:v>0.96004724942142883</c:v>
                </c:pt>
                <c:pt idx="17">
                  <c:v>0.95669048447906491</c:v>
                </c:pt>
                <c:pt idx="18">
                  <c:v>0.95341981155016731</c:v>
                </c:pt>
                <c:pt idx="19">
                  <c:v>0.94949610078847546</c:v>
                </c:pt>
                <c:pt idx="20">
                  <c:v>0.945296463682605</c:v>
                </c:pt>
                <c:pt idx="21">
                  <c:v>0.94111540164176799</c:v>
                </c:pt>
                <c:pt idx="22">
                  <c:v>0.93716984546272475</c:v>
                </c:pt>
                <c:pt idx="23">
                  <c:v>0.93338526176339043</c:v>
                </c:pt>
                <c:pt idx="24">
                  <c:v>0.92997685181079504</c:v>
                </c:pt>
                <c:pt idx="25">
                  <c:v>0.92665302095610491</c:v>
                </c:pt>
                <c:pt idx="26">
                  <c:v>0.92341301753298621</c:v>
                </c:pt>
                <c:pt idx="27">
                  <c:v>0.91911645461124425</c:v>
                </c:pt>
                <c:pt idx="28">
                  <c:v>0.91498068202507932</c:v>
                </c:pt>
                <c:pt idx="29">
                  <c:v>0.91072335404956295</c:v>
                </c:pt>
                <c:pt idx="30">
                  <c:v>0.90655555670193144</c:v>
                </c:pt>
                <c:pt idx="31">
                  <c:v>0.90268513889328261</c:v>
                </c:pt>
                <c:pt idx="32">
                  <c:v>0.89938883549370774</c:v>
                </c:pt>
                <c:pt idx="33">
                  <c:v>0.89631406181870477</c:v>
                </c:pt>
                <c:pt idx="34">
                  <c:v>0.89304102345597958</c:v>
                </c:pt>
                <c:pt idx="35">
                  <c:v>0.88971073932470102</c:v>
                </c:pt>
                <c:pt idx="36">
                  <c:v>0.88653082360813407</c:v>
                </c:pt>
                <c:pt idx="37">
                  <c:v>0.88343110576528172</c:v>
                </c:pt>
                <c:pt idx="38">
                  <c:v>0.88020511163759008</c:v>
                </c:pt>
                <c:pt idx="39">
                  <c:v>0.87864879607781299</c:v>
                </c:pt>
                <c:pt idx="40">
                  <c:v>0.87737505244501346</c:v>
                </c:pt>
                <c:pt idx="41">
                  <c:v>0.87645406043645724</c:v>
                </c:pt>
                <c:pt idx="42">
                  <c:v>0.87567476241000697</c:v>
                </c:pt>
                <c:pt idx="43">
                  <c:v>0.87531973444404476</c:v>
                </c:pt>
                <c:pt idx="44">
                  <c:v>0.87496485041834693</c:v>
                </c:pt>
                <c:pt idx="45">
                  <c:v>0.87468090884812266</c:v>
                </c:pt>
                <c:pt idx="46">
                  <c:v>0.87460983413332349</c:v>
                </c:pt>
                <c:pt idx="47">
                  <c:v>0.87453876519390483</c:v>
                </c:pt>
                <c:pt idx="48">
                  <c:v>0.87453876519390494</c:v>
                </c:pt>
                <c:pt idx="49">
                  <c:v>0.87453876519390483</c:v>
                </c:pt>
                <c:pt idx="50">
                  <c:v>0.87453876519390494</c:v>
                </c:pt>
                <c:pt idx="51">
                  <c:v>0.87453876519390494</c:v>
                </c:pt>
                <c:pt idx="52">
                  <c:v>0.87453876519390472</c:v>
                </c:pt>
                <c:pt idx="53">
                  <c:v>0.87453876519390472</c:v>
                </c:pt>
                <c:pt idx="54">
                  <c:v>0.87446770202939739</c:v>
                </c:pt>
                <c:pt idx="55">
                  <c:v>0.87418392179261872</c:v>
                </c:pt>
                <c:pt idx="56">
                  <c:v>0.87375883723846981</c:v>
                </c:pt>
                <c:pt idx="57">
                  <c:v>0.87368783744925316</c:v>
                </c:pt>
                <c:pt idx="58">
                  <c:v>0.87368783744925316</c:v>
                </c:pt>
                <c:pt idx="59">
                  <c:v>0.87368783744925327</c:v>
                </c:pt>
                <c:pt idx="60">
                  <c:v>0.87354592433105915</c:v>
                </c:pt>
                <c:pt idx="61">
                  <c:v>0.87354592433105915</c:v>
                </c:pt>
                <c:pt idx="62">
                  <c:v>0.87354592433105915</c:v>
                </c:pt>
                <c:pt idx="63">
                  <c:v>0.87354592433105926</c:v>
                </c:pt>
                <c:pt idx="64">
                  <c:v>0.87354592433105926</c:v>
                </c:pt>
                <c:pt idx="65">
                  <c:v>0.87354592433105915</c:v>
                </c:pt>
                <c:pt idx="66">
                  <c:v>0.87354592433105904</c:v>
                </c:pt>
                <c:pt idx="67">
                  <c:v>0.87354592433105904</c:v>
                </c:pt>
                <c:pt idx="68">
                  <c:v>0.87354592433105915</c:v>
                </c:pt>
                <c:pt idx="69">
                  <c:v>0.87354592433105926</c:v>
                </c:pt>
                <c:pt idx="70">
                  <c:v>0.87354592433105926</c:v>
                </c:pt>
                <c:pt idx="71">
                  <c:v>0.87354592433105915</c:v>
                </c:pt>
                <c:pt idx="72">
                  <c:v>0.87354592433105915</c:v>
                </c:pt>
                <c:pt idx="73">
                  <c:v>0.87354592433105926</c:v>
                </c:pt>
                <c:pt idx="74">
                  <c:v>0.87347494184269381</c:v>
                </c:pt>
                <c:pt idx="75">
                  <c:v>0.87347494184269381</c:v>
                </c:pt>
                <c:pt idx="76">
                  <c:v>0.87347494184269381</c:v>
                </c:pt>
                <c:pt idx="77">
                  <c:v>0.87340396512221463</c:v>
                </c:pt>
                <c:pt idx="78">
                  <c:v>0.8732620981134035</c:v>
                </c:pt>
                <c:pt idx="79">
                  <c:v>0.87319113868815423</c:v>
                </c:pt>
                <c:pt idx="80">
                  <c:v>0.87283711766668348</c:v>
                </c:pt>
                <c:pt idx="81">
                  <c:v>0.87255386658337197</c:v>
                </c:pt>
                <c:pt idx="82">
                  <c:v>0.87234138527733029</c:v>
                </c:pt>
                <c:pt idx="83">
                  <c:v>0.87198770877443854</c:v>
                </c:pt>
                <c:pt idx="84">
                  <c:v>0.87191685290336318</c:v>
                </c:pt>
                <c:pt idx="85">
                  <c:v>0.8717752274461944</c:v>
                </c:pt>
                <c:pt idx="86">
                  <c:v>0.87170438884090096</c:v>
                </c:pt>
                <c:pt idx="87">
                  <c:v>0.87170438884090085</c:v>
                </c:pt>
                <c:pt idx="88">
                  <c:v>0.87170438884090096</c:v>
                </c:pt>
                <c:pt idx="89">
                  <c:v>0.87170438884090107</c:v>
                </c:pt>
                <c:pt idx="90">
                  <c:v>0.87170438884090096</c:v>
                </c:pt>
                <c:pt idx="91">
                  <c:v>0.87170438884090096</c:v>
                </c:pt>
                <c:pt idx="92">
                  <c:v>0.87170438884090096</c:v>
                </c:pt>
                <c:pt idx="93">
                  <c:v>0.87170438884090085</c:v>
                </c:pt>
                <c:pt idx="94">
                  <c:v>0.87163355599180203</c:v>
                </c:pt>
                <c:pt idx="95">
                  <c:v>0.87163355599180203</c:v>
                </c:pt>
                <c:pt idx="96">
                  <c:v>0.87163355599180214</c:v>
                </c:pt>
                <c:pt idx="97">
                  <c:v>0.87163355599180214</c:v>
                </c:pt>
                <c:pt idx="98">
                  <c:v>0.87163355599180214</c:v>
                </c:pt>
                <c:pt idx="99">
                  <c:v>0.87163355599180214</c:v>
                </c:pt>
                <c:pt idx="100">
                  <c:v>0.87163355599180214</c:v>
                </c:pt>
                <c:pt idx="101">
                  <c:v>0.87163355599180226</c:v>
                </c:pt>
                <c:pt idx="102">
                  <c:v>0.87163355599180214</c:v>
                </c:pt>
                <c:pt idx="103">
                  <c:v>0.87163355599180203</c:v>
                </c:pt>
                <c:pt idx="104">
                  <c:v>0.87163355599180214</c:v>
                </c:pt>
                <c:pt idx="105">
                  <c:v>0.87163355599180214</c:v>
                </c:pt>
                <c:pt idx="106">
                  <c:v>0.87163355599180214</c:v>
                </c:pt>
                <c:pt idx="107">
                  <c:v>0.87163355599180214</c:v>
                </c:pt>
                <c:pt idx="108">
                  <c:v>0.87163355599180214</c:v>
                </c:pt>
                <c:pt idx="109">
                  <c:v>0.87163355599180203</c:v>
                </c:pt>
                <c:pt idx="110">
                  <c:v>0.87163355599180203</c:v>
                </c:pt>
                <c:pt idx="111">
                  <c:v>0.87163355599180192</c:v>
                </c:pt>
                <c:pt idx="112">
                  <c:v>0.87163355599180203</c:v>
                </c:pt>
                <c:pt idx="113">
                  <c:v>0.87163355599180203</c:v>
                </c:pt>
                <c:pt idx="114">
                  <c:v>0.87163355599180192</c:v>
                </c:pt>
                <c:pt idx="115">
                  <c:v>0.87163355599180192</c:v>
                </c:pt>
                <c:pt idx="116">
                  <c:v>0.87163355599180192</c:v>
                </c:pt>
                <c:pt idx="117">
                  <c:v>0.87163355599180192</c:v>
                </c:pt>
                <c:pt idx="118">
                  <c:v>0.87163355599180192</c:v>
                </c:pt>
                <c:pt idx="119">
                  <c:v>0.87163355599180181</c:v>
                </c:pt>
                <c:pt idx="120">
                  <c:v>0.87163355599180181</c:v>
                </c:pt>
                <c:pt idx="121">
                  <c:v>0.87163355599180181</c:v>
                </c:pt>
                <c:pt idx="122">
                  <c:v>0.8716335559918017</c:v>
                </c:pt>
                <c:pt idx="123">
                  <c:v>0.87163355599180181</c:v>
                </c:pt>
                <c:pt idx="124">
                  <c:v>0.87163355599180192</c:v>
                </c:pt>
                <c:pt idx="125">
                  <c:v>0.87163355599180192</c:v>
                </c:pt>
                <c:pt idx="126">
                  <c:v>0.87163355599180203</c:v>
                </c:pt>
                <c:pt idx="127">
                  <c:v>0.87163355599180203</c:v>
                </c:pt>
                <c:pt idx="128">
                  <c:v>0.87163355599180203</c:v>
                </c:pt>
                <c:pt idx="129">
                  <c:v>0.87163355599180203</c:v>
                </c:pt>
                <c:pt idx="130">
                  <c:v>0.87163355599180214</c:v>
                </c:pt>
                <c:pt idx="131">
                  <c:v>0.87163355599180226</c:v>
                </c:pt>
                <c:pt idx="132">
                  <c:v>0.87163355599180226</c:v>
                </c:pt>
                <c:pt idx="133">
                  <c:v>0.87163355599180226</c:v>
                </c:pt>
                <c:pt idx="134">
                  <c:v>0.87163355599180237</c:v>
                </c:pt>
                <c:pt idx="135">
                  <c:v>0.87163355599180237</c:v>
                </c:pt>
                <c:pt idx="136">
                  <c:v>0.87163355599180237</c:v>
                </c:pt>
                <c:pt idx="137">
                  <c:v>0.87163355599180237</c:v>
                </c:pt>
                <c:pt idx="138">
                  <c:v>0.87163355599180237</c:v>
                </c:pt>
                <c:pt idx="139">
                  <c:v>0.87163355599180248</c:v>
                </c:pt>
                <c:pt idx="140">
                  <c:v>0.87163355599180237</c:v>
                </c:pt>
                <c:pt idx="141">
                  <c:v>0.87163355599180237</c:v>
                </c:pt>
                <c:pt idx="142">
                  <c:v>0.87163355599180237</c:v>
                </c:pt>
                <c:pt idx="143">
                  <c:v>0.87163355599180248</c:v>
                </c:pt>
                <c:pt idx="144">
                  <c:v>0.87163355599180248</c:v>
                </c:pt>
                <c:pt idx="145">
                  <c:v>0.87163355599180248</c:v>
                </c:pt>
                <c:pt idx="146">
                  <c:v>0.87163355599180237</c:v>
                </c:pt>
                <c:pt idx="147">
                  <c:v>0.87163355599180237</c:v>
                </c:pt>
                <c:pt idx="148">
                  <c:v>0.87163355599180237</c:v>
                </c:pt>
                <c:pt idx="149">
                  <c:v>0.87163355599180226</c:v>
                </c:pt>
                <c:pt idx="150">
                  <c:v>0.87163355599180226</c:v>
                </c:pt>
                <c:pt idx="151">
                  <c:v>0.87163355599180214</c:v>
                </c:pt>
                <c:pt idx="152">
                  <c:v>0.87163355599180214</c:v>
                </c:pt>
                <c:pt idx="153">
                  <c:v>0.87163355599180214</c:v>
                </c:pt>
                <c:pt idx="154">
                  <c:v>0.87163355599180203</c:v>
                </c:pt>
                <c:pt idx="155">
                  <c:v>0.87163355599180203</c:v>
                </c:pt>
                <c:pt idx="156">
                  <c:v>0.87163355599180203</c:v>
                </c:pt>
                <c:pt idx="157">
                  <c:v>0.87163355599180203</c:v>
                </c:pt>
                <c:pt idx="158">
                  <c:v>0.87163355599180192</c:v>
                </c:pt>
                <c:pt idx="159">
                  <c:v>0.87163355599180192</c:v>
                </c:pt>
                <c:pt idx="160">
                  <c:v>0.87163355599180181</c:v>
                </c:pt>
                <c:pt idx="161">
                  <c:v>0.87163355599180192</c:v>
                </c:pt>
                <c:pt idx="162">
                  <c:v>0.87163355599180203</c:v>
                </c:pt>
                <c:pt idx="163">
                  <c:v>0.87163355599180203</c:v>
                </c:pt>
                <c:pt idx="164">
                  <c:v>0.87163355599180203</c:v>
                </c:pt>
                <c:pt idx="165">
                  <c:v>0.87163355599180192</c:v>
                </c:pt>
                <c:pt idx="166">
                  <c:v>0.87163355599180192</c:v>
                </c:pt>
                <c:pt idx="167">
                  <c:v>0.87163355599180192</c:v>
                </c:pt>
                <c:pt idx="168">
                  <c:v>0.87163355599180203</c:v>
                </c:pt>
                <c:pt idx="169">
                  <c:v>0.87163355599180214</c:v>
                </c:pt>
                <c:pt idx="170">
                  <c:v>0.87163355599180226</c:v>
                </c:pt>
                <c:pt idx="171">
                  <c:v>0.87163355599180226</c:v>
                </c:pt>
                <c:pt idx="172">
                  <c:v>0.87163355599180226</c:v>
                </c:pt>
                <c:pt idx="173">
                  <c:v>0.87163355599180226</c:v>
                </c:pt>
                <c:pt idx="174">
                  <c:v>0.87163355599180214</c:v>
                </c:pt>
                <c:pt idx="175">
                  <c:v>0.87163355599180214</c:v>
                </c:pt>
                <c:pt idx="176">
                  <c:v>0.87163355599180203</c:v>
                </c:pt>
                <c:pt idx="177">
                  <c:v>0.87163355599180203</c:v>
                </c:pt>
                <c:pt idx="178">
                  <c:v>0.87163355599180214</c:v>
                </c:pt>
                <c:pt idx="179">
                  <c:v>0.87163355599180226</c:v>
                </c:pt>
                <c:pt idx="180">
                  <c:v>0.87163355599180214</c:v>
                </c:pt>
                <c:pt idx="181">
                  <c:v>0.87163355599180214</c:v>
                </c:pt>
                <c:pt idx="182">
                  <c:v>0.87163355599180214</c:v>
                </c:pt>
                <c:pt idx="183">
                  <c:v>0.87163355599180214</c:v>
                </c:pt>
                <c:pt idx="184">
                  <c:v>0.87163355599180226</c:v>
                </c:pt>
                <c:pt idx="185">
                  <c:v>0.87163355599180226</c:v>
                </c:pt>
                <c:pt idx="186">
                  <c:v>0.87163355599180226</c:v>
                </c:pt>
                <c:pt idx="187">
                  <c:v>0.87163355599180214</c:v>
                </c:pt>
                <c:pt idx="188">
                  <c:v>0.87163355599180214</c:v>
                </c:pt>
                <c:pt idx="189">
                  <c:v>0.87163355599180203</c:v>
                </c:pt>
                <c:pt idx="190">
                  <c:v>0.87163355599180214</c:v>
                </c:pt>
                <c:pt idx="191">
                  <c:v>0.87163355599180214</c:v>
                </c:pt>
                <c:pt idx="192">
                  <c:v>0.87163355599180214</c:v>
                </c:pt>
                <c:pt idx="193">
                  <c:v>0.87163355599180203</c:v>
                </c:pt>
                <c:pt idx="194">
                  <c:v>0.87163355599180203</c:v>
                </c:pt>
                <c:pt idx="195">
                  <c:v>0.87163355599180203</c:v>
                </c:pt>
                <c:pt idx="196">
                  <c:v>0.87163355599180203</c:v>
                </c:pt>
                <c:pt idx="197">
                  <c:v>0.87163355599180203</c:v>
                </c:pt>
                <c:pt idx="198">
                  <c:v>0.87163355599180203</c:v>
                </c:pt>
                <c:pt idx="199">
                  <c:v>0.87163355599180203</c:v>
                </c:pt>
                <c:pt idx="200">
                  <c:v>0.87163355599180203</c:v>
                </c:pt>
                <c:pt idx="201">
                  <c:v>0.87163355599180214</c:v>
                </c:pt>
                <c:pt idx="202">
                  <c:v>0.87163355599180214</c:v>
                </c:pt>
                <c:pt idx="203">
                  <c:v>0.87163355599180214</c:v>
                </c:pt>
                <c:pt idx="204">
                  <c:v>0.87163355599180203</c:v>
                </c:pt>
                <c:pt idx="205">
                  <c:v>0.87163355599180192</c:v>
                </c:pt>
                <c:pt idx="206">
                  <c:v>0.87163355599180192</c:v>
                </c:pt>
                <c:pt idx="207">
                  <c:v>0.87163355599180192</c:v>
                </c:pt>
                <c:pt idx="208">
                  <c:v>0.87163355599180181</c:v>
                </c:pt>
                <c:pt idx="209">
                  <c:v>0.87163355599180181</c:v>
                </c:pt>
                <c:pt idx="210">
                  <c:v>0.87163355599180181</c:v>
                </c:pt>
                <c:pt idx="211">
                  <c:v>0.87163355599180192</c:v>
                </c:pt>
                <c:pt idx="212">
                  <c:v>0.87163355599180192</c:v>
                </c:pt>
                <c:pt idx="213">
                  <c:v>0.87163355599180192</c:v>
                </c:pt>
                <c:pt idx="214">
                  <c:v>0.87149197655055133</c:v>
                </c:pt>
                <c:pt idx="215">
                  <c:v>0.87113864442649247</c:v>
                </c:pt>
                <c:pt idx="216">
                  <c:v>0.87099714537372896</c:v>
                </c:pt>
                <c:pt idx="217">
                  <c:v>0.87078504315506344</c:v>
                </c:pt>
                <c:pt idx="218">
                  <c:v>0.87036161135472789</c:v>
                </c:pt>
                <c:pt idx="219">
                  <c:v>0.8701496638991133</c:v>
                </c:pt>
                <c:pt idx="220">
                  <c:v>0.87014966389911319</c:v>
                </c:pt>
                <c:pt idx="221">
                  <c:v>0.87014966389911319</c:v>
                </c:pt>
                <c:pt idx="222">
                  <c:v>0.87014966389911319</c:v>
                </c:pt>
                <c:pt idx="223">
                  <c:v>0.87014966389911319</c:v>
                </c:pt>
                <c:pt idx="224">
                  <c:v>0.87014966389911319</c:v>
                </c:pt>
                <c:pt idx="225">
                  <c:v>0.87014966389911319</c:v>
                </c:pt>
                <c:pt idx="226">
                  <c:v>0.87014966389911308</c:v>
                </c:pt>
                <c:pt idx="227">
                  <c:v>0.87014966389911308</c:v>
                </c:pt>
                <c:pt idx="228">
                  <c:v>0.87014966389911308</c:v>
                </c:pt>
                <c:pt idx="229">
                  <c:v>0.87014966389911297</c:v>
                </c:pt>
                <c:pt idx="230">
                  <c:v>0.87014966389911297</c:v>
                </c:pt>
                <c:pt idx="231">
                  <c:v>0.86979687599369637</c:v>
                </c:pt>
                <c:pt idx="232">
                  <c:v>0.86923353323117925</c:v>
                </c:pt>
                <c:pt idx="233">
                  <c:v>0.86832108748127557</c:v>
                </c:pt>
                <c:pt idx="234">
                  <c:v>0.86699307517568081</c:v>
                </c:pt>
                <c:pt idx="235">
                  <c:v>0.86546012019135388</c:v>
                </c:pt>
                <c:pt idx="236">
                  <c:v>0.86358695045154332</c:v>
                </c:pt>
                <c:pt idx="237">
                  <c:v>0.86219738711105853</c:v>
                </c:pt>
                <c:pt idx="238">
                  <c:v>0.86108521104642832</c:v>
                </c:pt>
                <c:pt idx="239">
                  <c:v>0.86066649592950961</c:v>
                </c:pt>
                <c:pt idx="240">
                  <c:v>0.86031755281896394</c:v>
                </c:pt>
                <c:pt idx="241">
                  <c:v>0.85982974382388833</c:v>
                </c:pt>
                <c:pt idx="242">
                  <c:v>0.8595507138634616</c:v>
                </c:pt>
                <c:pt idx="243">
                  <c:v>0.8595507138634616</c:v>
                </c:pt>
                <c:pt idx="244">
                  <c:v>0.8595507138634616</c:v>
                </c:pt>
                <c:pt idx="245">
                  <c:v>0.8595507138634616</c:v>
                </c:pt>
                <c:pt idx="246">
                  <c:v>0.8595507138634616</c:v>
                </c:pt>
                <c:pt idx="247">
                  <c:v>0.8595507138634616</c:v>
                </c:pt>
                <c:pt idx="248">
                  <c:v>0.8595507138634616</c:v>
                </c:pt>
                <c:pt idx="249">
                  <c:v>0.8595507138634616</c:v>
                </c:pt>
                <c:pt idx="250">
                  <c:v>0.8595507138634616</c:v>
                </c:pt>
                <c:pt idx="251">
                  <c:v>0.85927177445319258</c:v>
                </c:pt>
                <c:pt idx="252">
                  <c:v>0.85857684645115795</c:v>
                </c:pt>
                <c:pt idx="253">
                  <c:v>0.85822875055471015</c:v>
                </c:pt>
                <c:pt idx="254">
                  <c:v>0.857603746906339</c:v>
                </c:pt>
                <c:pt idx="255">
                  <c:v>0.85677232339021359</c:v>
                </c:pt>
                <c:pt idx="256">
                  <c:v>0.85614838038248253</c:v>
                </c:pt>
                <c:pt idx="257">
                  <c:v>0.85566293535151516</c:v>
                </c:pt>
                <c:pt idx="258">
                  <c:v>0.85524685689444424</c:v>
                </c:pt>
                <c:pt idx="259">
                  <c:v>0.85483098076153063</c:v>
                </c:pt>
                <c:pt idx="260">
                  <c:v>0.8544153068543916</c:v>
                </c:pt>
                <c:pt idx="261">
                  <c:v>0.85393084449412904</c:v>
                </c:pt>
                <c:pt idx="262">
                  <c:v>0.85337777771013279</c:v>
                </c:pt>
                <c:pt idx="263">
                  <c:v>0.85255045115624761</c:v>
                </c:pt>
                <c:pt idx="264">
                  <c:v>0.85151891415285308</c:v>
                </c:pt>
                <c:pt idx="265">
                  <c:v>0.85021659913051284</c:v>
                </c:pt>
                <c:pt idx="266">
                  <c:v>0.84918788595381589</c:v>
                </c:pt>
                <c:pt idx="267">
                  <c:v>0.84782149157408571</c:v>
                </c:pt>
                <c:pt idx="268">
                  <c:v>0.84645729580508922</c:v>
                </c:pt>
                <c:pt idx="269">
                  <c:v>0.84529778603358541</c:v>
                </c:pt>
                <c:pt idx="270">
                  <c:v>0.84400498561916637</c:v>
                </c:pt>
                <c:pt idx="271">
                  <c:v>0.84264693083778086</c:v>
                </c:pt>
                <c:pt idx="272">
                  <c:v>0.84082313711769519</c:v>
                </c:pt>
                <c:pt idx="273">
                  <c:v>0.83913634975180551</c:v>
                </c:pt>
                <c:pt idx="274">
                  <c:v>0.83758601264404586</c:v>
                </c:pt>
                <c:pt idx="275">
                  <c:v>0.83643865509754145</c:v>
                </c:pt>
                <c:pt idx="276">
                  <c:v>0.83569493671846318</c:v>
                </c:pt>
                <c:pt idx="277">
                  <c:v>0.83508634328222986</c:v>
                </c:pt>
                <c:pt idx="278">
                  <c:v>0.83441097502120098</c:v>
                </c:pt>
                <c:pt idx="279">
                  <c:v>0.83407267678085562</c:v>
                </c:pt>
                <c:pt idx="280">
                  <c:v>0.83386956628134001</c:v>
                </c:pt>
                <c:pt idx="281">
                  <c:v>0.8338695662813399</c:v>
                </c:pt>
                <c:pt idx="282">
                  <c:v>0.83380180780964619</c:v>
                </c:pt>
                <c:pt idx="283">
                  <c:v>0.83380180780964619</c:v>
                </c:pt>
                <c:pt idx="284">
                  <c:v>0.8338018078096463</c:v>
                </c:pt>
                <c:pt idx="285">
                  <c:v>0.83366637337937233</c:v>
                </c:pt>
                <c:pt idx="286">
                  <c:v>0.83353096094771328</c:v>
                </c:pt>
                <c:pt idx="287">
                  <c:v>0.83339557051109603</c:v>
                </c:pt>
                <c:pt idx="288">
                  <c:v>0.83326020206594786</c:v>
                </c:pt>
                <c:pt idx="289">
                  <c:v>0.8330572894174707</c:v>
                </c:pt>
                <c:pt idx="290">
                  <c:v>0.83285442618158123</c:v>
                </c:pt>
                <c:pt idx="291">
                  <c:v>0.83285442618158123</c:v>
                </c:pt>
                <c:pt idx="292">
                  <c:v>0.83271914563450822</c:v>
                </c:pt>
                <c:pt idx="293">
                  <c:v>0.83244891354272266</c:v>
                </c:pt>
                <c:pt idx="294">
                  <c:v>0.83224619845642644</c:v>
                </c:pt>
                <c:pt idx="295">
                  <c:v>0.83211101670378473</c:v>
                </c:pt>
                <c:pt idx="296">
                  <c:v>0.83197585690871556</c:v>
                </c:pt>
                <c:pt idx="297">
                  <c:v>0.83197585690871567</c:v>
                </c:pt>
                <c:pt idx="298">
                  <c:v>0.83197585690871567</c:v>
                </c:pt>
                <c:pt idx="299">
                  <c:v>0.83197585690871567</c:v>
                </c:pt>
                <c:pt idx="300">
                  <c:v>0.83197585690871567</c:v>
                </c:pt>
                <c:pt idx="301">
                  <c:v>0.83197585690871567</c:v>
                </c:pt>
                <c:pt idx="302">
                  <c:v>0.83197585690871567</c:v>
                </c:pt>
                <c:pt idx="303">
                  <c:v>0.83197585690871556</c:v>
                </c:pt>
                <c:pt idx="304">
                  <c:v>0.83197585690871567</c:v>
                </c:pt>
                <c:pt idx="305">
                  <c:v>0.83197585690871556</c:v>
                </c:pt>
                <c:pt idx="306">
                  <c:v>0.83197585690871545</c:v>
                </c:pt>
                <c:pt idx="307">
                  <c:v>0.83197585690871545</c:v>
                </c:pt>
                <c:pt idx="308">
                  <c:v>0.83197585690871556</c:v>
                </c:pt>
                <c:pt idx="309">
                  <c:v>0.83197585690871545</c:v>
                </c:pt>
                <c:pt idx="310">
                  <c:v>0.83197585690871556</c:v>
                </c:pt>
                <c:pt idx="311">
                  <c:v>0.83197585690871556</c:v>
                </c:pt>
                <c:pt idx="312">
                  <c:v>0.83197585690871545</c:v>
                </c:pt>
                <c:pt idx="313">
                  <c:v>0.83197585690871545</c:v>
                </c:pt>
                <c:pt idx="314">
                  <c:v>0.83197585690871545</c:v>
                </c:pt>
                <c:pt idx="315">
                  <c:v>0.83204522581068985</c:v>
                </c:pt>
                <c:pt idx="316">
                  <c:v>0.83204522581068985</c:v>
                </c:pt>
                <c:pt idx="317">
                  <c:v>0.83204522581068985</c:v>
                </c:pt>
                <c:pt idx="318">
                  <c:v>0.83204522581068985</c:v>
                </c:pt>
                <c:pt idx="319">
                  <c:v>0.83204522581068985</c:v>
                </c:pt>
                <c:pt idx="320">
                  <c:v>0.8321146004965394</c:v>
                </c:pt>
                <c:pt idx="321">
                  <c:v>0.83218398096674673</c:v>
                </c:pt>
                <c:pt idx="322">
                  <c:v>0.83218398096674684</c:v>
                </c:pt>
                <c:pt idx="323">
                  <c:v>0.83218398096674695</c:v>
                </c:pt>
                <c:pt idx="324">
                  <c:v>0.83218398096674695</c:v>
                </c:pt>
                <c:pt idx="325">
                  <c:v>0.83218398096674684</c:v>
                </c:pt>
                <c:pt idx="326">
                  <c:v>0.83218398096674695</c:v>
                </c:pt>
                <c:pt idx="327">
                  <c:v>0.83218398096674695</c:v>
                </c:pt>
                <c:pt idx="328">
                  <c:v>0.83218398096674695</c:v>
                </c:pt>
                <c:pt idx="329">
                  <c:v>0.83218398096674717</c:v>
                </c:pt>
                <c:pt idx="330">
                  <c:v>0.83218398096674706</c:v>
                </c:pt>
                <c:pt idx="331">
                  <c:v>0.83218398096674695</c:v>
                </c:pt>
                <c:pt idx="332">
                  <c:v>0.83218398096674706</c:v>
                </c:pt>
                <c:pt idx="333">
                  <c:v>0.83218398096674706</c:v>
                </c:pt>
                <c:pt idx="334">
                  <c:v>0.83218398096674706</c:v>
                </c:pt>
                <c:pt idx="335">
                  <c:v>0.83218398096674706</c:v>
                </c:pt>
                <c:pt idx="336">
                  <c:v>0.83218398096674706</c:v>
                </c:pt>
                <c:pt idx="337">
                  <c:v>0.83218398096674717</c:v>
                </c:pt>
                <c:pt idx="338">
                  <c:v>0.83218398096674717</c:v>
                </c:pt>
                <c:pt idx="339">
                  <c:v>0.83204880932009251</c:v>
                </c:pt>
                <c:pt idx="340">
                  <c:v>0.83177879476429772</c:v>
                </c:pt>
                <c:pt idx="341">
                  <c:v>0.83171120618426153</c:v>
                </c:pt>
                <c:pt idx="342">
                  <c:v>0.83164362309632989</c:v>
                </c:pt>
                <c:pt idx="343">
                  <c:v>0.83137374003063158</c:v>
                </c:pt>
                <c:pt idx="344">
                  <c:v>0.83103667318738372</c:v>
                </c:pt>
                <c:pt idx="345">
                  <c:v>0.83069974300235738</c:v>
                </c:pt>
                <c:pt idx="346">
                  <c:v>0.83029580325800523</c:v>
                </c:pt>
                <c:pt idx="347">
                  <c:v>0.8299591734465368</c:v>
                </c:pt>
                <c:pt idx="348">
                  <c:v>0.82962268011610285</c:v>
                </c:pt>
                <c:pt idx="349">
                  <c:v>0.82948792450155329</c:v>
                </c:pt>
                <c:pt idx="350">
                  <c:v>0.82948792450155329</c:v>
                </c:pt>
                <c:pt idx="351">
                  <c:v>0.82948792450155329</c:v>
                </c:pt>
                <c:pt idx="352">
                  <c:v>0.82948792450155329</c:v>
                </c:pt>
                <c:pt idx="353">
                  <c:v>0.82948792450155329</c:v>
                </c:pt>
                <c:pt idx="354">
                  <c:v>0.8294879245015534</c:v>
                </c:pt>
                <c:pt idx="355">
                  <c:v>0.82935319077535874</c:v>
                </c:pt>
                <c:pt idx="356">
                  <c:v>0.82935319077535885</c:v>
                </c:pt>
                <c:pt idx="357">
                  <c:v>0.82935319077535885</c:v>
                </c:pt>
                <c:pt idx="358">
                  <c:v>0.82935319077535885</c:v>
                </c:pt>
                <c:pt idx="359">
                  <c:v>0.82935319077535874</c:v>
                </c:pt>
                <c:pt idx="360">
                  <c:v>0.82935319077535874</c:v>
                </c:pt>
                <c:pt idx="361">
                  <c:v>0.82935319077535874</c:v>
                </c:pt>
                <c:pt idx="362">
                  <c:v>0.82935319077535863</c:v>
                </c:pt>
                <c:pt idx="363">
                  <c:v>0.82935319077535863</c:v>
                </c:pt>
                <c:pt idx="364">
                  <c:v>0.82935319077535863</c:v>
                </c:pt>
                <c:pt idx="365">
                  <c:v>0.82935319077535863</c:v>
                </c:pt>
                <c:pt idx="366">
                  <c:v>0.82935319077535852</c:v>
                </c:pt>
                <c:pt idx="367">
                  <c:v>0.82935319077535841</c:v>
                </c:pt>
                <c:pt idx="368">
                  <c:v>0.82935319077535841</c:v>
                </c:pt>
                <c:pt idx="369">
                  <c:v>0.8293531907753583</c:v>
                </c:pt>
                <c:pt idx="370">
                  <c:v>0.82935319077535841</c:v>
                </c:pt>
                <c:pt idx="371">
                  <c:v>0.82935319077535852</c:v>
                </c:pt>
                <c:pt idx="372">
                  <c:v>0.82935319077535841</c:v>
                </c:pt>
                <c:pt idx="373">
                  <c:v>0.82935319077535852</c:v>
                </c:pt>
                <c:pt idx="374">
                  <c:v>0.82935319077535841</c:v>
                </c:pt>
                <c:pt idx="375">
                  <c:v>0.82935319077535852</c:v>
                </c:pt>
                <c:pt idx="376">
                  <c:v>0.82935319077535841</c:v>
                </c:pt>
                <c:pt idx="377">
                  <c:v>0.82935319077535852</c:v>
                </c:pt>
                <c:pt idx="378">
                  <c:v>0.82935319077535841</c:v>
                </c:pt>
                <c:pt idx="379">
                  <c:v>0.82935319077535852</c:v>
                </c:pt>
                <c:pt idx="380">
                  <c:v>0.82935319077535852</c:v>
                </c:pt>
                <c:pt idx="381">
                  <c:v>0.82935319077535852</c:v>
                </c:pt>
                <c:pt idx="382">
                  <c:v>0.82935319077535852</c:v>
                </c:pt>
                <c:pt idx="383">
                  <c:v>0.82935319077535852</c:v>
                </c:pt>
                <c:pt idx="384">
                  <c:v>0.82935319077535852</c:v>
                </c:pt>
                <c:pt idx="385">
                  <c:v>0.82935319077535841</c:v>
                </c:pt>
                <c:pt idx="386">
                  <c:v>0.8293531907753583</c:v>
                </c:pt>
                <c:pt idx="387">
                  <c:v>0.8293531907753583</c:v>
                </c:pt>
                <c:pt idx="388">
                  <c:v>0.8293531907753583</c:v>
                </c:pt>
                <c:pt idx="389">
                  <c:v>0.82935319077535818</c:v>
                </c:pt>
                <c:pt idx="390">
                  <c:v>0.82935319077535818</c:v>
                </c:pt>
                <c:pt idx="391">
                  <c:v>0.82888293889542231</c:v>
                </c:pt>
                <c:pt idx="392">
                  <c:v>0.82847988259829952</c:v>
                </c:pt>
                <c:pt idx="393">
                  <c:v>0.82734499897909286</c:v>
                </c:pt>
                <c:pt idx="394">
                  <c:v>0.8256197535073031</c:v>
                </c:pt>
                <c:pt idx="395">
                  <c:v>0.8237024284997112</c:v>
                </c:pt>
                <c:pt idx="396">
                  <c:v>0.82172461556396748</c:v>
                </c:pt>
                <c:pt idx="397">
                  <c:v>0.8192999139977768</c:v>
                </c:pt>
                <c:pt idx="398">
                  <c:v>0.81637165365657771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60-3149-BEDB-09FFD05DD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071568"/>
        <c:axId val="1118947376"/>
      </c:scatterChart>
      <c:valAx>
        <c:axId val="105815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157792"/>
        <c:crosses val="autoZero"/>
        <c:crossBetween val="midCat"/>
      </c:valAx>
      <c:valAx>
        <c:axId val="1058157792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0" i="0" u="none" strike="noStrike" baseline="0">
                    <a:effectLst/>
                  </a:rPr>
                  <a:t>Monthly CPI 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156144"/>
        <c:crosses val="autoZero"/>
        <c:crossBetween val="midCat"/>
        <c:majorUnit val="1.0000000000000002E-2"/>
      </c:valAx>
      <c:valAx>
        <c:axId val="1118947376"/>
        <c:scaling>
          <c:orientation val="minMax"/>
          <c:max val="1.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Value of USS DB pension accrued up to Year 0</a:t>
                </a:r>
                <a:endParaRPr lang="en-GB" sz="16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71568"/>
        <c:crosses val="max"/>
        <c:crossBetween val="midCat"/>
        <c:majorUnit val="0.1"/>
      </c:valAx>
      <c:valAx>
        <c:axId val="108807156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11894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9520157426048856E-2"/>
          <c:y val="0.12328373232185828"/>
          <c:w val="0.93733484378329246"/>
          <c:h val="0.10283772505067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chemeClr val="tx1"/>
                </a:solidFill>
              </a:rPr>
              <a:t>Illustrative USS DB pension</a:t>
            </a:r>
            <a:r>
              <a:rPr lang="en-GB" sz="2000" baseline="0">
                <a:solidFill>
                  <a:schemeClr val="tx1"/>
                </a:solidFill>
              </a:rPr>
              <a:t> devaluation over 33 year period </a:t>
            </a:r>
          </a:p>
          <a:p>
            <a:pPr>
              <a:defRPr>
                <a:solidFill>
                  <a:schemeClr val="tx1"/>
                </a:solidFill>
              </a:defRPr>
            </a:pPr>
            <a:r>
              <a:rPr lang="en-GB" sz="1600" baseline="0">
                <a:solidFill>
                  <a:schemeClr val="tx1"/>
                </a:solidFill>
              </a:rPr>
              <a:t>from 'soft-cap' and 'hard-cap' indexation </a:t>
            </a:r>
            <a:r>
              <a:rPr lang="en-GB" sz="1600" b="0" i="0" u="none" strike="noStrike" baseline="0">
                <a:solidFill>
                  <a:schemeClr val="tx1"/>
                </a:solidFill>
                <a:effectLst/>
              </a:rPr>
              <a:t>applied to ONS historic annual CPI 1989-2021 </a:t>
            </a:r>
            <a:endParaRPr lang="en-GB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CPI 1989-2021 (secondary axis)</c:v>
          </c:tx>
          <c:spPr>
            <a:ln w="317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Analysis_year!$B$9:$B$41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Analysis_year!$C$9:$C$41</c:f>
              <c:numCache>
                <c:formatCode>0.0%</c:formatCode>
                <c:ptCount val="33"/>
                <c:pt idx="0">
                  <c:v>5.2000000000000005E-2</c:v>
                </c:pt>
                <c:pt idx="1">
                  <c:v>7.0000000000000007E-2</c:v>
                </c:pt>
                <c:pt idx="2">
                  <c:v>7.4999999999999997E-2</c:v>
                </c:pt>
                <c:pt idx="3">
                  <c:v>4.2000000000000003E-2</c:v>
                </c:pt>
                <c:pt idx="4">
                  <c:v>2.5000000000000001E-2</c:v>
                </c:pt>
                <c:pt idx="5">
                  <c:v>0.02</c:v>
                </c:pt>
                <c:pt idx="6">
                  <c:v>2.6000000000000002E-2</c:v>
                </c:pt>
                <c:pt idx="7">
                  <c:v>2.4E-2</c:v>
                </c:pt>
                <c:pt idx="8">
                  <c:v>1.8000000000000002E-2</c:v>
                </c:pt>
                <c:pt idx="9">
                  <c:v>1.6E-2</c:v>
                </c:pt>
                <c:pt idx="10">
                  <c:v>1.3000000000000001E-2</c:v>
                </c:pt>
                <c:pt idx="11">
                  <c:v>8.0000000000000002E-3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1.3999999999999999E-2</c:v>
                </c:pt>
                <c:pt idx="15">
                  <c:v>1.3000000000000001E-2</c:v>
                </c:pt>
                <c:pt idx="16">
                  <c:v>2.1000000000000001E-2</c:v>
                </c:pt>
                <c:pt idx="17">
                  <c:v>2.3E-2</c:v>
                </c:pt>
                <c:pt idx="18">
                  <c:v>2.3E-2</c:v>
                </c:pt>
                <c:pt idx="19">
                  <c:v>3.6000000000000004E-2</c:v>
                </c:pt>
                <c:pt idx="20">
                  <c:v>2.2000000000000002E-2</c:v>
                </c:pt>
                <c:pt idx="21">
                  <c:v>3.3000000000000002E-2</c:v>
                </c:pt>
                <c:pt idx="22">
                  <c:v>4.4999999999999998E-2</c:v>
                </c:pt>
                <c:pt idx="23">
                  <c:v>2.7999999999999997E-2</c:v>
                </c:pt>
                <c:pt idx="24">
                  <c:v>2.6000000000000002E-2</c:v>
                </c:pt>
                <c:pt idx="25">
                  <c:v>1.4999999999999999E-2</c:v>
                </c:pt>
                <c:pt idx="26">
                  <c:v>0</c:v>
                </c:pt>
                <c:pt idx="27">
                  <c:v>6.9999999999999993E-3</c:v>
                </c:pt>
                <c:pt idx="28">
                  <c:v>2.7000000000000003E-2</c:v>
                </c:pt>
                <c:pt idx="29">
                  <c:v>2.5000000000000001E-2</c:v>
                </c:pt>
                <c:pt idx="30">
                  <c:v>1.8000000000000002E-2</c:v>
                </c:pt>
                <c:pt idx="31">
                  <c:v>9.0000000000000011E-3</c:v>
                </c:pt>
                <c:pt idx="32">
                  <c:v>2.6000000000000002E-2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B3-0548-86CF-56767BDF6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156144"/>
        <c:axId val="1058157792"/>
      </c:scatterChart>
      <c:scatterChart>
        <c:scatterStyle val="lineMarker"/>
        <c:varyColors val="0"/>
        <c:ser>
          <c:idx val="0"/>
          <c:order val="0"/>
          <c:tx>
            <c:v>no CPI cap</c:v>
          </c:tx>
          <c:spPr>
            <a:ln w="317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Analysis_year!$B$9:$B$41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Analysis_year!$F$9:$F$41</c:f>
              <c:numCache>
                <c:formatCode>0.0%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3-0548-86CF-56767BDF6CB1}"/>
            </c:ext>
          </c:extLst>
        </c:ser>
        <c:ser>
          <c:idx val="2"/>
          <c:order val="1"/>
          <c:tx>
            <c:v>'soft-cap' pre-UUK cuts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Analysis_year!$B$9:$B$41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Analysis_year!$N$9:$N$41</c:f>
              <c:numCache>
                <c:formatCode>0.0%</c:formatCode>
                <c:ptCount val="33"/>
                <c:pt idx="0">
                  <c:v>0.99904942965779453</c:v>
                </c:pt>
                <c:pt idx="1">
                  <c:v>0.98971251910024505</c:v>
                </c:pt>
                <c:pt idx="2">
                  <c:v>0.97820423399442824</c:v>
                </c:pt>
                <c:pt idx="3">
                  <c:v>0.97820423399442813</c:v>
                </c:pt>
                <c:pt idx="4">
                  <c:v>0.97820423399442802</c:v>
                </c:pt>
                <c:pt idx="5">
                  <c:v>0.97820423399442802</c:v>
                </c:pt>
                <c:pt idx="6">
                  <c:v>0.97820423399442824</c:v>
                </c:pt>
                <c:pt idx="7">
                  <c:v>0.97820423399442835</c:v>
                </c:pt>
                <c:pt idx="8">
                  <c:v>0.97820423399442824</c:v>
                </c:pt>
                <c:pt idx="9">
                  <c:v>0.97820423399442824</c:v>
                </c:pt>
                <c:pt idx="10">
                  <c:v>0.97820423399442824</c:v>
                </c:pt>
                <c:pt idx="11">
                  <c:v>0.97820423399442835</c:v>
                </c:pt>
                <c:pt idx="12">
                  <c:v>0.97820423399442835</c:v>
                </c:pt>
                <c:pt idx="13">
                  <c:v>0.97820423399442835</c:v>
                </c:pt>
                <c:pt idx="14">
                  <c:v>0.97820423399442846</c:v>
                </c:pt>
                <c:pt idx="15">
                  <c:v>0.97820423399442846</c:v>
                </c:pt>
                <c:pt idx="16">
                  <c:v>0.97820423399442846</c:v>
                </c:pt>
                <c:pt idx="17">
                  <c:v>0.97820423399442835</c:v>
                </c:pt>
                <c:pt idx="18">
                  <c:v>0.97820423399442835</c:v>
                </c:pt>
                <c:pt idx="19">
                  <c:v>0.97820423399442835</c:v>
                </c:pt>
                <c:pt idx="20">
                  <c:v>0.97820423399442835</c:v>
                </c:pt>
                <c:pt idx="21">
                  <c:v>0.97820423399442846</c:v>
                </c:pt>
                <c:pt idx="22">
                  <c:v>0.97820423399442846</c:v>
                </c:pt>
                <c:pt idx="23">
                  <c:v>0.97820423399442846</c:v>
                </c:pt>
                <c:pt idx="24">
                  <c:v>0.97820423399442846</c:v>
                </c:pt>
                <c:pt idx="25">
                  <c:v>0.97820423399442835</c:v>
                </c:pt>
                <c:pt idx="26">
                  <c:v>0.97820423399442835</c:v>
                </c:pt>
                <c:pt idx="27">
                  <c:v>0.97820423399442846</c:v>
                </c:pt>
                <c:pt idx="28">
                  <c:v>0.97820423399442846</c:v>
                </c:pt>
                <c:pt idx="29">
                  <c:v>0.97820423399442857</c:v>
                </c:pt>
                <c:pt idx="30">
                  <c:v>0.97820423399442857</c:v>
                </c:pt>
                <c:pt idx="31">
                  <c:v>0.97820423399442868</c:v>
                </c:pt>
                <c:pt idx="32">
                  <c:v>0.9782042339944288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3-0548-86CF-56767BDF6CB1}"/>
            </c:ext>
          </c:extLst>
        </c:ser>
        <c:ser>
          <c:idx val="1"/>
          <c:order val="2"/>
          <c:tx>
            <c:v>'hard-cap' post-UUK cuts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Analysis_year!$B$9:$B$41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Analysis_year!$J$9:$J$41</c:f>
              <c:numCache>
                <c:formatCode>0.0%</c:formatCode>
                <c:ptCount val="33"/>
                <c:pt idx="0">
                  <c:v>0.97433460076045619</c:v>
                </c:pt>
                <c:pt idx="1">
                  <c:v>0.93335791194342754</c:v>
                </c:pt>
                <c:pt idx="2">
                  <c:v>0.88994591603908213</c:v>
                </c:pt>
                <c:pt idx="3">
                  <c:v>0.87542664485610266</c:v>
                </c:pt>
                <c:pt idx="4">
                  <c:v>0.87542664485610266</c:v>
                </c:pt>
                <c:pt idx="5">
                  <c:v>0.87542664485610278</c:v>
                </c:pt>
                <c:pt idx="6">
                  <c:v>0.8745734025121884</c:v>
                </c:pt>
                <c:pt idx="7">
                  <c:v>0.87457340251218829</c:v>
                </c:pt>
                <c:pt idx="8">
                  <c:v>0.87457340251218829</c:v>
                </c:pt>
                <c:pt idx="9">
                  <c:v>0.87457340251218829</c:v>
                </c:pt>
                <c:pt idx="10">
                  <c:v>0.87457340251218818</c:v>
                </c:pt>
                <c:pt idx="11">
                  <c:v>0.87457340251218818</c:v>
                </c:pt>
                <c:pt idx="12">
                  <c:v>0.87457340251218829</c:v>
                </c:pt>
                <c:pt idx="13">
                  <c:v>0.8745734025121884</c:v>
                </c:pt>
                <c:pt idx="14">
                  <c:v>0.87457340251218851</c:v>
                </c:pt>
                <c:pt idx="15">
                  <c:v>0.87457340251218851</c:v>
                </c:pt>
                <c:pt idx="16">
                  <c:v>0.87457340251218851</c:v>
                </c:pt>
                <c:pt idx="17">
                  <c:v>0.87457340251218851</c:v>
                </c:pt>
                <c:pt idx="18">
                  <c:v>0.8745734025121884</c:v>
                </c:pt>
                <c:pt idx="19">
                  <c:v>0.86528739148165346</c:v>
                </c:pt>
                <c:pt idx="20">
                  <c:v>0.86528739148165346</c:v>
                </c:pt>
                <c:pt idx="21">
                  <c:v>0.85858623065701345</c:v>
                </c:pt>
                <c:pt idx="22">
                  <c:v>0.84215395829994144</c:v>
                </c:pt>
                <c:pt idx="23">
                  <c:v>0.8396963105617119</c:v>
                </c:pt>
                <c:pt idx="24">
                  <c:v>0.83887789310502403</c:v>
                </c:pt>
                <c:pt idx="25">
                  <c:v>0.83887789310502392</c:v>
                </c:pt>
                <c:pt idx="26">
                  <c:v>0.83887789310502392</c:v>
                </c:pt>
                <c:pt idx="27">
                  <c:v>0.83887789310502403</c:v>
                </c:pt>
                <c:pt idx="28">
                  <c:v>0.83724424579615342</c:v>
                </c:pt>
                <c:pt idx="29">
                  <c:v>0.83724424579615342</c:v>
                </c:pt>
                <c:pt idx="30">
                  <c:v>0.83724424579615342</c:v>
                </c:pt>
                <c:pt idx="31">
                  <c:v>0.83724424579615342</c:v>
                </c:pt>
                <c:pt idx="32">
                  <c:v>0.83642821826613767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B3-0548-86CF-56767BDF6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071568"/>
        <c:axId val="1118947376"/>
      </c:scatterChart>
      <c:valAx>
        <c:axId val="105815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157792"/>
        <c:crosses val="autoZero"/>
        <c:crossBetween val="midCat"/>
      </c:valAx>
      <c:valAx>
        <c:axId val="1058157792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Annual CPI</a:t>
                </a:r>
                <a:endParaRPr lang="en-GB" sz="16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156144"/>
        <c:crosses val="autoZero"/>
        <c:crossBetween val="midCat"/>
      </c:valAx>
      <c:valAx>
        <c:axId val="1118947376"/>
        <c:scaling>
          <c:orientation val="minMax"/>
          <c:max val="1.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0">
                    <a:solidFill>
                      <a:schemeClr val="tx1"/>
                    </a:solidFill>
                  </a:rPr>
                  <a:t> </a:t>
                </a:r>
                <a:r>
                  <a:rPr lang="en-GB" sz="1600" b="0" i="0" u="none" strike="noStrike" baseline="0">
                    <a:solidFill>
                      <a:schemeClr val="tx1"/>
                    </a:solidFill>
                    <a:effectLst/>
                  </a:rPr>
                  <a:t>Value of USS DB pension accrued up to Year 0</a:t>
                </a:r>
                <a:endParaRPr lang="en-GB" sz="1600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71568"/>
        <c:crosses val="max"/>
        <c:crossBetween val="midCat"/>
      </c:valAx>
      <c:valAx>
        <c:axId val="108807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894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9520157426048856E-2"/>
          <c:y val="0.12328373232185828"/>
          <c:w val="0.93733484378329246"/>
          <c:h val="0.10283772505067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chemeClr val="tx1"/>
                </a:solidFill>
              </a:rPr>
              <a:t>Historic CPI </a:t>
            </a:r>
            <a:r>
              <a:rPr lang="en-GB" sz="2000" baseline="0">
                <a:solidFill>
                  <a:schemeClr val="tx1"/>
                </a:solidFill>
              </a:rPr>
              <a:t>over 33 year period </a:t>
            </a:r>
          </a:p>
          <a:p>
            <a:pPr>
              <a:defRPr>
                <a:solidFill>
                  <a:schemeClr val="tx1"/>
                </a:solidFill>
              </a:defRPr>
            </a:pPr>
            <a:r>
              <a:rPr lang="en-GB" sz="1600" baseline="0">
                <a:solidFill>
                  <a:schemeClr val="tx1"/>
                </a:solidFill>
              </a:rPr>
              <a:t>with 'soft-cap' and 'hard-cap' indexation </a:t>
            </a:r>
            <a:r>
              <a:rPr lang="en-GB" sz="1600" b="0" i="0" u="none" strike="noStrike" baseline="0">
                <a:solidFill>
                  <a:schemeClr val="tx1"/>
                </a:solidFill>
                <a:effectLst/>
              </a:rPr>
              <a:t>applied to all ONS historic annual CPI 1989-2021 </a:t>
            </a:r>
            <a:endParaRPr lang="en-GB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CPI cap</c:v>
          </c:tx>
          <c:spPr>
            <a:ln w="317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Analysis_year!$B$9:$B$41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Analysis_year!$C$9:$C$41</c:f>
              <c:numCache>
                <c:formatCode>0.0%</c:formatCode>
                <c:ptCount val="33"/>
                <c:pt idx="0">
                  <c:v>5.2000000000000005E-2</c:v>
                </c:pt>
                <c:pt idx="1">
                  <c:v>7.0000000000000007E-2</c:v>
                </c:pt>
                <c:pt idx="2">
                  <c:v>7.4999999999999997E-2</c:v>
                </c:pt>
                <c:pt idx="3">
                  <c:v>4.2000000000000003E-2</c:v>
                </c:pt>
                <c:pt idx="4">
                  <c:v>2.5000000000000001E-2</c:v>
                </c:pt>
                <c:pt idx="5">
                  <c:v>0.02</c:v>
                </c:pt>
                <c:pt idx="6">
                  <c:v>2.6000000000000002E-2</c:v>
                </c:pt>
                <c:pt idx="7">
                  <c:v>2.4E-2</c:v>
                </c:pt>
                <c:pt idx="8">
                  <c:v>1.8000000000000002E-2</c:v>
                </c:pt>
                <c:pt idx="9">
                  <c:v>1.6E-2</c:v>
                </c:pt>
                <c:pt idx="10">
                  <c:v>1.3000000000000001E-2</c:v>
                </c:pt>
                <c:pt idx="11">
                  <c:v>8.0000000000000002E-3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1.3999999999999999E-2</c:v>
                </c:pt>
                <c:pt idx="15">
                  <c:v>1.3000000000000001E-2</c:v>
                </c:pt>
                <c:pt idx="16">
                  <c:v>2.1000000000000001E-2</c:v>
                </c:pt>
                <c:pt idx="17">
                  <c:v>2.3E-2</c:v>
                </c:pt>
                <c:pt idx="18">
                  <c:v>2.3E-2</c:v>
                </c:pt>
                <c:pt idx="19">
                  <c:v>3.6000000000000004E-2</c:v>
                </c:pt>
                <c:pt idx="20">
                  <c:v>2.2000000000000002E-2</c:v>
                </c:pt>
                <c:pt idx="21">
                  <c:v>3.3000000000000002E-2</c:v>
                </c:pt>
                <c:pt idx="22">
                  <c:v>4.4999999999999998E-2</c:v>
                </c:pt>
                <c:pt idx="23">
                  <c:v>2.7999999999999997E-2</c:v>
                </c:pt>
                <c:pt idx="24">
                  <c:v>2.6000000000000002E-2</c:v>
                </c:pt>
                <c:pt idx="25">
                  <c:v>1.4999999999999999E-2</c:v>
                </c:pt>
                <c:pt idx="26">
                  <c:v>0</c:v>
                </c:pt>
                <c:pt idx="27">
                  <c:v>6.9999999999999993E-3</c:v>
                </c:pt>
                <c:pt idx="28">
                  <c:v>2.7000000000000003E-2</c:v>
                </c:pt>
                <c:pt idx="29">
                  <c:v>2.5000000000000001E-2</c:v>
                </c:pt>
                <c:pt idx="30">
                  <c:v>1.8000000000000002E-2</c:v>
                </c:pt>
                <c:pt idx="31">
                  <c:v>9.0000000000000011E-3</c:v>
                </c:pt>
                <c:pt idx="32">
                  <c:v>2.6000000000000002E-2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14-A64C-8262-57E2324EBA8F}"/>
            </c:ext>
          </c:extLst>
        </c:ser>
        <c:ser>
          <c:idx val="2"/>
          <c:order val="1"/>
          <c:tx>
            <c:v>'soft-cap' pre-UUK cuts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Analysis_year!$B$9:$B$41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Analysis_year!$G$9:$G$41</c:f>
              <c:numCache>
                <c:formatCode>0.0%</c:formatCode>
                <c:ptCount val="33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0.02</c:v>
                </c:pt>
                <c:pt idx="6">
                  <c:v>2.5000000000000001E-2</c:v>
                </c:pt>
                <c:pt idx="7">
                  <c:v>2.4E-2</c:v>
                </c:pt>
                <c:pt idx="8">
                  <c:v>1.8000000000000002E-2</c:v>
                </c:pt>
                <c:pt idx="9">
                  <c:v>1.6E-2</c:v>
                </c:pt>
                <c:pt idx="10">
                  <c:v>1.3000000000000001E-2</c:v>
                </c:pt>
                <c:pt idx="11">
                  <c:v>8.0000000000000002E-3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1.3999999999999999E-2</c:v>
                </c:pt>
                <c:pt idx="15">
                  <c:v>1.3000000000000001E-2</c:v>
                </c:pt>
                <c:pt idx="16">
                  <c:v>2.1000000000000001E-2</c:v>
                </c:pt>
                <c:pt idx="17">
                  <c:v>2.3E-2</c:v>
                </c:pt>
                <c:pt idx="18">
                  <c:v>2.3E-2</c:v>
                </c:pt>
                <c:pt idx="19">
                  <c:v>2.5000000000000001E-2</c:v>
                </c:pt>
                <c:pt idx="20">
                  <c:v>2.2000000000000002E-2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1.4999999999999999E-2</c:v>
                </c:pt>
                <c:pt idx="26">
                  <c:v>0</c:v>
                </c:pt>
                <c:pt idx="27">
                  <c:v>6.9999999999999993E-3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1.8000000000000002E-2</c:v>
                </c:pt>
                <c:pt idx="31">
                  <c:v>9.0000000000000011E-3</c:v>
                </c:pt>
                <c:pt idx="32">
                  <c:v>2.5000000000000001E-2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14-A64C-8262-57E2324EBA8F}"/>
            </c:ext>
          </c:extLst>
        </c:ser>
        <c:ser>
          <c:idx val="1"/>
          <c:order val="2"/>
          <c:tx>
            <c:v>'hard-cap' post-UUK cuts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Analysis_year!$B$9:$B$41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Analysis_year!$K$9:$K$41</c:f>
              <c:numCache>
                <c:formatCode>0.0%</c:formatCode>
                <c:ptCount val="33"/>
                <c:pt idx="0">
                  <c:v>5.1000000000000004E-2</c:v>
                </c:pt>
                <c:pt idx="1">
                  <c:v>6.0000000000000005E-2</c:v>
                </c:pt>
                <c:pt idx="2">
                  <c:v>6.25E-2</c:v>
                </c:pt>
                <c:pt idx="3">
                  <c:v>4.2000000000000003E-2</c:v>
                </c:pt>
                <c:pt idx="4">
                  <c:v>2.5000000000000001E-2</c:v>
                </c:pt>
                <c:pt idx="5">
                  <c:v>0.02</c:v>
                </c:pt>
                <c:pt idx="6">
                  <c:v>2.6000000000000002E-2</c:v>
                </c:pt>
                <c:pt idx="7">
                  <c:v>2.4E-2</c:v>
                </c:pt>
                <c:pt idx="8">
                  <c:v>1.8000000000000002E-2</c:v>
                </c:pt>
                <c:pt idx="9">
                  <c:v>1.6E-2</c:v>
                </c:pt>
                <c:pt idx="10">
                  <c:v>1.3000000000000001E-2</c:v>
                </c:pt>
                <c:pt idx="11">
                  <c:v>8.0000000000000002E-3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1.3999999999999999E-2</c:v>
                </c:pt>
                <c:pt idx="15">
                  <c:v>1.3000000000000001E-2</c:v>
                </c:pt>
                <c:pt idx="16">
                  <c:v>2.1000000000000001E-2</c:v>
                </c:pt>
                <c:pt idx="17">
                  <c:v>2.3E-2</c:v>
                </c:pt>
                <c:pt idx="18">
                  <c:v>2.3E-2</c:v>
                </c:pt>
                <c:pt idx="19">
                  <c:v>3.6000000000000004E-2</c:v>
                </c:pt>
                <c:pt idx="20">
                  <c:v>2.2000000000000002E-2</c:v>
                </c:pt>
                <c:pt idx="21">
                  <c:v>3.3000000000000002E-2</c:v>
                </c:pt>
                <c:pt idx="22">
                  <c:v>4.4999999999999998E-2</c:v>
                </c:pt>
                <c:pt idx="23">
                  <c:v>2.7999999999999997E-2</c:v>
                </c:pt>
                <c:pt idx="24">
                  <c:v>2.6000000000000002E-2</c:v>
                </c:pt>
                <c:pt idx="25">
                  <c:v>1.4999999999999999E-2</c:v>
                </c:pt>
                <c:pt idx="26">
                  <c:v>0</c:v>
                </c:pt>
                <c:pt idx="27">
                  <c:v>6.9999999999999993E-3</c:v>
                </c:pt>
                <c:pt idx="28">
                  <c:v>2.7000000000000003E-2</c:v>
                </c:pt>
                <c:pt idx="29">
                  <c:v>2.5000000000000001E-2</c:v>
                </c:pt>
                <c:pt idx="30">
                  <c:v>1.8000000000000002E-2</c:v>
                </c:pt>
                <c:pt idx="31">
                  <c:v>9.0000000000000011E-3</c:v>
                </c:pt>
                <c:pt idx="32">
                  <c:v>2.6000000000000002E-2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14-A64C-8262-57E2324EB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156144"/>
        <c:axId val="1058157792"/>
      </c:scatterChart>
      <c:valAx>
        <c:axId val="105815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157792"/>
        <c:crosses val="autoZero"/>
        <c:crossBetween val="midCat"/>
      </c:valAx>
      <c:valAx>
        <c:axId val="1058157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Yearly 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15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chemeClr val="tx1"/>
                </a:solidFill>
              </a:rPr>
              <a:t>Pension</a:t>
            </a:r>
            <a:r>
              <a:rPr lang="en-GB" sz="2000" baseline="0">
                <a:solidFill>
                  <a:schemeClr val="tx1"/>
                </a:solidFill>
              </a:rPr>
              <a:t> devaluation over 33 year period </a:t>
            </a:r>
          </a:p>
          <a:p>
            <a:pPr>
              <a:defRPr/>
            </a:pPr>
            <a:r>
              <a:rPr lang="en-GB" sz="1600" baseline="0">
                <a:solidFill>
                  <a:schemeClr val="tx1"/>
                </a:solidFill>
              </a:rPr>
              <a:t>with 'soft-cap' and 'hard-cap' indexation </a:t>
            </a:r>
            <a:r>
              <a:rPr lang="en-GB" sz="1600" b="0" i="0" u="none" strike="noStrike" baseline="0">
                <a:solidFill>
                  <a:schemeClr val="tx1"/>
                </a:solidFill>
                <a:effectLst/>
              </a:rPr>
              <a:t>applied to all ONS historic annual CPI 1989-2021 </a:t>
            </a:r>
            <a:endParaRPr lang="en-GB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CPI cap</c:v>
          </c:tx>
          <c:spPr>
            <a:ln w="317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Analysis_year!$B$9:$B$41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Analysis_year!$F$9:$F$41</c:f>
              <c:numCache>
                <c:formatCode>0.0%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8E-9B4C-B410-18017DECB979}"/>
            </c:ext>
          </c:extLst>
        </c:ser>
        <c:ser>
          <c:idx val="2"/>
          <c:order val="1"/>
          <c:tx>
            <c:v>'soft-cap' pre-UUK cuts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Analysis_year!$B$9:$B$41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Analysis_year!$N$9:$N$41</c:f>
              <c:numCache>
                <c:formatCode>0.0%</c:formatCode>
                <c:ptCount val="33"/>
                <c:pt idx="0">
                  <c:v>0.99904942965779453</c:v>
                </c:pt>
                <c:pt idx="1">
                  <c:v>0.98971251910024505</c:v>
                </c:pt>
                <c:pt idx="2">
                  <c:v>0.97820423399442824</c:v>
                </c:pt>
                <c:pt idx="3">
                  <c:v>0.97820423399442813</c:v>
                </c:pt>
                <c:pt idx="4">
                  <c:v>0.97820423399442802</c:v>
                </c:pt>
                <c:pt idx="5">
                  <c:v>0.97820423399442802</c:v>
                </c:pt>
                <c:pt idx="6">
                  <c:v>0.97820423399442824</c:v>
                </c:pt>
                <c:pt idx="7">
                  <c:v>0.97820423399442835</c:v>
                </c:pt>
                <c:pt idx="8">
                  <c:v>0.97820423399442824</c:v>
                </c:pt>
                <c:pt idx="9">
                  <c:v>0.97820423399442824</c:v>
                </c:pt>
                <c:pt idx="10">
                  <c:v>0.97820423399442824</c:v>
                </c:pt>
                <c:pt idx="11">
                  <c:v>0.97820423399442835</c:v>
                </c:pt>
                <c:pt idx="12">
                  <c:v>0.97820423399442835</c:v>
                </c:pt>
                <c:pt idx="13">
                  <c:v>0.97820423399442835</c:v>
                </c:pt>
                <c:pt idx="14">
                  <c:v>0.97820423399442846</c:v>
                </c:pt>
                <c:pt idx="15">
                  <c:v>0.97820423399442846</c:v>
                </c:pt>
                <c:pt idx="16">
                  <c:v>0.97820423399442846</c:v>
                </c:pt>
                <c:pt idx="17">
                  <c:v>0.97820423399442835</c:v>
                </c:pt>
                <c:pt idx="18">
                  <c:v>0.97820423399442835</c:v>
                </c:pt>
                <c:pt idx="19">
                  <c:v>0.97820423399442835</c:v>
                </c:pt>
                <c:pt idx="20">
                  <c:v>0.97820423399442835</c:v>
                </c:pt>
                <c:pt idx="21">
                  <c:v>0.97820423399442846</c:v>
                </c:pt>
                <c:pt idx="22">
                  <c:v>0.97820423399442846</c:v>
                </c:pt>
                <c:pt idx="23">
                  <c:v>0.97820423399442846</c:v>
                </c:pt>
                <c:pt idx="24">
                  <c:v>0.97820423399442846</c:v>
                </c:pt>
                <c:pt idx="25">
                  <c:v>0.97820423399442835</c:v>
                </c:pt>
                <c:pt idx="26">
                  <c:v>0.97820423399442835</c:v>
                </c:pt>
                <c:pt idx="27">
                  <c:v>0.97820423399442846</c:v>
                </c:pt>
                <c:pt idx="28">
                  <c:v>0.97820423399442846</c:v>
                </c:pt>
                <c:pt idx="29">
                  <c:v>0.97820423399442857</c:v>
                </c:pt>
                <c:pt idx="30">
                  <c:v>0.97820423399442857</c:v>
                </c:pt>
                <c:pt idx="31">
                  <c:v>0.97820423399442868</c:v>
                </c:pt>
                <c:pt idx="32">
                  <c:v>0.9782042339944288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8E-9B4C-B410-18017DECB979}"/>
            </c:ext>
          </c:extLst>
        </c:ser>
        <c:ser>
          <c:idx val="1"/>
          <c:order val="2"/>
          <c:tx>
            <c:v>'hard-cap' post-UUK cuts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Analysis_year!$B$9:$B$41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Analysis_year!$J$9:$J$41</c:f>
              <c:numCache>
                <c:formatCode>0.0%</c:formatCode>
                <c:ptCount val="33"/>
                <c:pt idx="0">
                  <c:v>0.97433460076045619</c:v>
                </c:pt>
                <c:pt idx="1">
                  <c:v>0.93335791194342754</c:v>
                </c:pt>
                <c:pt idx="2">
                  <c:v>0.88994591603908213</c:v>
                </c:pt>
                <c:pt idx="3">
                  <c:v>0.87542664485610266</c:v>
                </c:pt>
                <c:pt idx="4">
                  <c:v>0.87542664485610266</c:v>
                </c:pt>
                <c:pt idx="5">
                  <c:v>0.87542664485610278</c:v>
                </c:pt>
                <c:pt idx="6">
                  <c:v>0.8745734025121884</c:v>
                </c:pt>
                <c:pt idx="7">
                  <c:v>0.87457340251218829</c:v>
                </c:pt>
                <c:pt idx="8">
                  <c:v>0.87457340251218829</c:v>
                </c:pt>
                <c:pt idx="9">
                  <c:v>0.87457340251218829</c:v>
                </c:pt>
                <c:pt idx="10">
                  <c:v>0.87457340251218818</c:v>
                </c:pt>
                <c:pt idx="11">
                  <c:v>0.87457340251218818</c:v>
                </c:pt>
                <c:pt idx="12">
                  <c:v>0.87457340251218829</c:v>
                </c:pt>
                <c:pt idx="13">
                  <c:v>0.8745734025121884</c:v>
                </c:pt>
                <c:pt idx="14">
                  <c:v>0.87457340251218851</c:v>
                </c:pt>
                <c:pt idx="15">
                  <c:v>0.87457340251218851</c:v>
                </c:pt>
                <c:pt idx="16">
                  <c:v>0.87457340251218851</c:v>
                </c:pt>
                <c:pt idx="17">
                  <c:v>0.87457340251218851</c:v>
                </c:pt>
                <c:pt idx="18">
                  <c:v>0.8745734025121884</c:v>
                </c:pt>
                <c:pt idx="19">
                  <c:v>0.86528739148165346</c:v>
                </c:pt>
                <c:pt idx="20">
                  <c:v>0.86528739148165346</c:v>
                </c:pt>
                <c:pt idx="21">
                  <c:v>0.85858623065701345</c:v>
                </c:pt>
                <c:pt idx="22">
                  <c:v>0.84215395829994144</c:v>
                </c:pt>
                <c:pt idx="23">
                  <c:v>0.8396963105617119</c:v>
                </c:pt>
                <c:pt idx="24">
                  <c:v>0.83887789310502403</c:v>
                </c:pt>
                <c:pt idx="25">
                  <c:v>0.83887789310502392</c:v>
                </c:pt>
                <c:pt idx="26">
                  <c:v>0.83887789310502392</c:v>
                </c:pt>
                <c:pt idx="27">
                  <c:v>0.83887789310502403</c:v>
                </c:pt>
                <c:pt idx="28">
                  <c:v>0.83724424579615342</c:v>
                </c:pt>
                <c:pt idx="29">
                  <c:v>0.83724424579615342</c:v>
                </c:pt>
                <c:pt idx="30">
                  <c:v>0.83724424579615342</c:v>
                </c:pt>
                <c:pt idx="31">
                  <c:v>0.83724424579615342</c:v>
                </c:pt>
                <c:pt idx="32">
                  <c:v>0.83642821826613767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8E-9B4C-B410-18017DECB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156144"/>
        <c:axId val="1058157792"/>
      </c:scatterChart>
      <c:valAx>
        <c:axId val="105815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157792"/>
        <c:crosses val="autoZero"/>
        <c:crossBetween val="midCat"/>
      </c:valAx>
      <c:valAx>
        <c:axId val="1058157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Value of pension over time  due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to CPI cap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15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E817E4-8EC9-4640-BEA3-B09A3BCC5E88}">
  <sheetPr/>
  <sheetViews>
    <sheetView tabSelected="1" zoomScale="101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987976-C1BB-1343-A875-5F8F9105D397}">
  <sheetPr/>
  <sheetViews>
    <sheetView zoomScale="101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C63B61-7805-6041-BA38-316C21D3A294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3B3E2E-C0D7-4A47-9D91-E3D69BAA2DC9}">
  <sheetPr/>
  <sheetViews>
    <sheetView zoomScale="101" workbookViewId="0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341C8-C018-E241-9D2A-1F50D21131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C2DC7-1CE0-D749-A0DA-B46AD07F33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1B0C3-11DA-D945-8535-E550F745EB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1F0A8-F796-6642-B1D2-711FEF2EAA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8738-9F3F-B74D-A01E-EF66A596826A}">
  <dimension ref="B1:S481"/>
  <sheetViews>
    <sheetView topLeftCell="B1" workbookViewId="0">
      <selection activeCell="R10" sqref="R10"/>
    </sheetView>
  </sheetViews>
  <sheetFormatPr baseColWidth="10" defaultRowHeight="16" x14ac:dyDescent="0.2"/>
  <cols>
    <col min="5" max="5" width="10.83203125" style="7"/>
    <col min="6" max="6" width="11.1640625" style="7" bestFit="1" customWidth="1"/>
    <col min="7" max="8" width="11.1640625" style="7" customWidth="1"/>
    <col min="9" max="17" width="10.83203125" style="7"/>
    <col min="22" max="22" width="10.83203125" customWidth="1"/>
  </cols>
  <sheetData>
    <row r="1" spans="2:19" s="28" customFormat="1" ht="69" thickBot="1" x14ac:dyDescent="0.25">
      <c r="B1" s="27"/>
      <c r="C1" s="27"/>
      <c r="D1" s="59"/>
      <c r="E1" s="60" t="s">
        <v>561</v>
      </c>
      <c r="F1" s="49"/>
      <c r="H1" s="56" t="s">
        <v>562</v>
      </c>
      <c r="I1" s="57" t="s">
        <v>564</v>
      </c>
      <c r="J1" s="57" t="s">
        <v>565</v>
      </c>
      <c r="K1" s="57" t="s">
        <v>572</v>
      </c>
      <c r="L1" s="58" t="s">
        <v>573</v>
      </c>
      <c r="N1" s="48" t="s">
        <v>578</v>
      </c>
      <c r="O1" s="49" t="s">
        <v>579</v>
      </c>
      <c r="P1" s="48" t="s">
        <v>576</v>
      </c>
      <c r="Q1" s="49" t="s">
        <v>577</v>
      </c>
      <c r="R1" s="48" t="s">
        <v>580</v>
      </c>
      <c r="S1" s="49" t="s">
        <v>581</v>
      </c>
    </row>
    <row r="2" spans="2:19" x14ac:dyDescent="0.2">
      <c r="B2" s="7"/>
      <c r="C2" s="7"/>
      <c r="D2" s="61"/>
      <c r="E2" s="36" t="s">
        <v>550</v>
      </c>
      <c r="F2" s="62">
        <v>2.5000000000000001E-2</v>
      </c>
      <c r="G2"/>
      <c r="H2" s="46" t="s">
        <v>563</v>
      </c>
      <c r="I2" s="55">
        <f>GEOMEAN(F9:F407)-1</f>
        <v>2.5159381567730454E-2</v>
      </c>
      <c r="J2" s="55">
        <f>STDEV(F9:F407)</f>
        <v>1.7483423358033125E-2</v>
      </c>
      <c r="K2" s="38"/>
      <c r="L2" s="47"/>
      <c r="M2"/>
      <c r="N2" s="46"/>
      <c r="O2" s="47"/>
      <c r="P2" s="46"/>
      <c r="Q2" s="47"/>
      <c r="R2" s="46"/>
      <c r="S2" s="47"/>
    </row>
    <row r="3" spans="2:19" x14ac:dyDescent="0.2">
      <c r="B3" s="7"/>
      <c r="C3" s="7"/>
      <c r="D3" s="63"/>
      <c r="E3" s="37" t="s">
        <v>559</v>
      </c>
      <c r="F3" s="64">
        <v>0.05</v>
      </c>
      <c r="G3"/>
      <c r="H3" s="40" t="s">
        <v>566</v>
      </c>
      <c r="I3" s="35">
        <f>GEOMEAN(J9:J407)-1</f>
        <v>1.8923087586716569E-2</v>
      </c>
      <c r="J3" s="34">
        <f>STDEV(J9:J407)</f>
        <v>7.027207487148952E-3</v>
      </c>
      <c r="K3" s="35">
        <f>I3-I2</f>
        <v>-6.2362939810138851E-3</v>
      </c>
      <c r="L3" s="43">
        <f>I3-I4</f>
        <v>-5.4318474015369045E-3</v>
      </c>
      <c r="M3"/>
      <c r="N3" s="77">
        <f>1-(1+K3)^(20)</f>
        <v>0.11760582975402822</v>
      </c>
      <c r="O3" s="78">
        <f>1-(1+L3)^(20)</f>
        <v>0.10320956278153393</v>
      </c>
      <c r="P3" s="77">
        <f>1-(1+K3)^(40)</f>
        <v>0.22138052831592292</v>
      </c>
      <c r="Q3" s="78">
        <f>1-(1+L3)^(40)</f>
        <v>0.19576691171351257</v>
      </c>
      <c r="R3" s="77">
        <f>1-(1+K3)^(60)</f>
        <v>0.31295071734597191</v>
      </c>
      <c r="S3" s="78">
        <f>1-(1+L3)^(60)</f>
        <v>0.27877145713000373</v>
      </c>
    </row>
    <row r="4" spans="2:19" ht="17" thickBot="1" x14ac:dyDescent="0.25">
      <c r="B4" s="7"/>
      <c r="C4" s="7"/>
      <c r="D4" s="65"/>
      <c r="E4" s="66" t="s">
        <v>560</v>
      </c>
      <c r="F4" s="67">
        <v>0.15</v>
      </c>
      <c r="G4"/>
      <c r="H4" s="52" t="s">
        <v>567</v>
      </c>
      <c r="I4" s="53">
        <f>GEOMEAN(N9:N407)-1</f>
        <v>2.4354934988253474E-2</v>
      </c>
      <c r="J4" s="53">
        <f>STDEV(N9:N407)</f>
        <v>1.5273805576433468E-2</v>
      </c>
      <c r="K4" s="54">
        <f>I4-I2</f>
        <v>-8.0444657947698062E-4</v>
      </c>
      <c r="L4" s="45"/>
      <c r="M4"/>
      <c r="N4" s="79">
        <f>1-(1+K4)^(20)</f>
        <v>1.5966567515764862E-2</v>
      </c>
      <c r="O4" s="80"/>
      <c r="P4" s="79">
        <f>1-(1+K4)^(40)</f>
        <v>3.1678203753294221E-2</v>
      </c>
      <c r="Q4" s="80"/>
      <c r="R4" s="79">
        <f>1-(1+K4)^(60)</f>
        <v>4.7138979090053934E-2</v>
      </c>
      <c r="S4" s="80"/>
    </row>
    <row r="5" spans="2:19" x14ac:dyDescent="0.2">
      <c r="S5" s="6"/>
    </row>
    <row r="7" spans="2:19" ht="16" customHeight="1" x14ac:dyDescent="0.2">
      <c r="B7" s="81" t="s">
        <v>546</v>
      </c>
      <c r="C7" s="82"/>
      <c r="D7" s="83"/>
      <c r="E7" s="84" t="s">
        <v>551</v>
      </c>
      <c r="F7" s="85"/>
      <c r="G7" s="85"/>
      <c r="H7" s="86"/>
      <c r="I7" s="87" t="s">
        <v>557</v>
      </c>
      <c r="J7" s="88"/>
      <c r="K7" s="88"/>
      <c r="L7" s="89"/>
      <c r="M7" s="87" t="s">
        <v>558</v>
      </c>
      <c r="N7" s="88"/>
      <c r="O7" s="88"/>
      <c r="P7" s="89"/>
      <c r="Q7" s="21"/>
    </row>
    <row r="8" spans="2:19" ht="51" x14ac:dyDescent="0.2">
      <c r="B8" s="30" t="s">
        <v>546</v>
      </c>
      <c r="C8" s="31" t="s">
        <v>574</v>
      </c>
      <c r="D8" s="31" t="s">
        <v>575</v>
      </c>
      <c r="E8" s="25" t="s">
        <v>570</v>
      </c>
      <c r="F8" s="26" t="s">
        <v>548</v>
      </c>
      <c r="G8" s="26" t="s">
        <v>549</v>
      </c>
      <c r="H8" s="26" t="s">
        <v>569</v>
      </c>
      <c r="I8" s="25" t="s">
        <v>547</v>
      </c>
      <c r="J8" s="26" t="s">
        <v>553</v>
      </c>
      <c r="K8" s="26" t="s">
        <v>554</v>
      </c>
      <c r="L8" s="26" t="s">
        <v>568</v>
      </c>
      <c r="M8" s="25" t="s">
        <v>552</v>
      </c>
      <c r="N8" s="26" t="s">
        <v>555</v>
      </c>
      <c r="O8" s="26" t="s">
        <v>556</v>
      </c>
      <c r="P8" s="8" t="s">
        <v>568</v>
      </c>
      <c r="Q8" s="22"/>
    </row>
    <row r="9" spans="2:19" x14ac:dyDescent="0.2">
      <c r="B9" s="29" t="str">
        <f>Raw!A175</f>
        <v>1989 JAN</v>
      </c>
      <c r="C9" s="29">
        <v>0</v>
      </c>
      <c r="D9" s="32">
        <f>C9/12</f>
        <v>0</v>
      </c>
      <c r="E9" s="10">
        <f>Raw!B175/100</f>
        <v>4.9000000000000002E-2</v>
      </c>
      <c r="F9" s="10">
        <f>1+E9</f>
        <v>1.0489999999999999</v>
      </c>
      <c r="G9" s="10">
        <f>F9^(1/12)</f>
        <v>1.003994400555317</v>
      </c>
      <c r="H9" s="10">
        <f>G9/G9</f>
        <v>1</v>
      </c>
      <c r="I9" s="9">
        <f>IF(E9&lt;0,0,IF(E9&lt;$F$2,E9,$F$2))</f>
        <v>2.5000000000000001E-2</v>
      </c>
      <c r="J9" s="10">
        <f t="shared" ref="J9:J10" si="0">1+I9</f>
        <v>1.0249999999999999</v>
      </c>
      <c r="K9" s="10">
        <f>J9^(1/12)</f>
        <v>1.0020598362698427</v>
      </c>
      <c r="L9" s="10">
        <f>K9/G9</f>
        <v>0.99807313239555495</v>
      </c>
      <c r="M9" s="9">
        <f>IF(E9&lt;0,0,IF(E9&lt;$F$3,E9,IF(E9&lt;$F$4,$F$3+0.5*(E9-$F$3),$F$3+0.5*($F$4-$F$3))))</f>
        <v>4.9000000000000002E-2</v>
      </c>
      <c r="N9" s="10">
        <f>1+M9</f>
        <v>1.0489999999999999</v>
      </c>
      <c r="O9" s="10">
        <f>N9^(1/12)</f>
        <v>1.003994400555317</v>
      </c>
      <c r="P9" s="11">
        <f>O9/G9</f>
        <v>1</v>
      </c>
      <c r="Q9" s="10"/>
    </row>
    <row r="10" spans="2:19" x14ac:dyDescent="0.2">
      <c r="B10" s="29" t="str">
        <f>Raw!A176</f>
        <v>1989 FEB</v>
      </c>
      <c r="C10" s="29">
        <v>1</v>
      </c>
      <c r="D10" s="32">
        <f t="shared" ref="D10:D73" si="1">C10/12</f>
        <v>8.3333333333333329E-2</v>
      </c>
      <c r="E10" s="10">
        <f>Raw!B176/100</f>
        <v>0.05</v>
      </c>
      <c r="F10" s="10">
        <f t="shared" ref="F10:F11" si="2">1+E10</f>
        <v>1.05</v>
      </c>
      <c r="G10" s="10">
        <f>F10^(1/12)*G9</f>
        <v>1.008084798021269</v>
      </c>
      <c r="H10" s="10">
        <f t="shared" ref="H10:H11" si="3">G10/G10</f>
        <v>1</v>
      </c>
      <c r="I10" s="9">
        <f t="shared" ref="I10:I11" si="4">IF(E10&lt;0,0,IF(E10&lt;$F$2,E10,$F$2))</f>
        <v>2.5000000000000001E-2</v>
      </c>
      <c r="J10" s="10">
        <f t="shared" si="0"/>
        <v>1.0249999999999999</v>
      </c>
      <c r="K10" s="10">
        <f>J10^(1/12)*K9</f>
        <v>1.004123915465144</v>
      </c>
      <c r="L10" s="10">
        <f t="shared" ref="L10:L11" si="5">K10/G10</f>
        <v>0.99607088355672091</v>
      </c>
      <c r="M10" s="9">
        <f t="shared" ref="M10:M73" si="6">IF(E10&lt;0,0,IF(E10&lt;$F$3,E10,IF(E10&lt;$F$4,$F$3+0.5*(E10-$F$3),$F$3+0.5*($F$4-$F$3))))</f>
        <v>0.05</v>
      </c>
      <c r="N10" s="10">
        <f t="shared" ref="N10:N11" si="7">1+M10</f>
        <v>1.05</v>
      </c>
      <c r="O10" s="33">
        <f>N10^(1/12)*O9</f>
        <v>1.008084798021269</v>
      </c>
      <c r="P10" s="11">
        <f t="shared" ref="P10:P11" si="8">O10/G10</f>
        <v>1</v>
      </c>
      <c r="Q10" s="10"/>
    </row>
    <row r="11" spans="2:19" x14ac:dyDescent="0.2">
      <c r="B11" s="29" t="str">
        <f>Raw!A177</f>
        <v>1989 MAR</v>
      </c>
      <c r="C11" s="29">
        <v>2</v>
      </c>
      <c r="D11" s="32">
        <f t="shared" si="1"/>
        <v>0.16666666666666666</v>
      </c>
      <c r="E11" s="10">
        <f>Raw!B177/100</f>
        <v>0.05</v>
      </c>
      <c r="F11" s="10">
        <f t="shared" si="2"/>
        <v>1.05</v>
      </c>
      <c r="G11" s="10">
        <f>F11^(1/12)*G10</f>
        <v>1.0121918602728219</v>
      </c>
      <c r="H11" s="10">
        <f t="shared" si="3"/>
        <v>1</v>
      </c>
      <c r="I11" s="9">
        <f t="shared" si="4"/>
        <v>2.5000000000000001E-2</v>
      </c>
      <c r="J11" s="10">
        <f t="shared" ref="J11:J74" si="9">1+I11</f>
        <v>1.0249999999999999</v>
      </c>
      <c r="K11" s="10">
        <f>J11^(1/12)*K10</f>
        <v>1.0061922463256356</v>
      </c>
      <c r="L11" s="10">
        <f t="shared" si="5"/>
        <v>0.99407265145802581</v>
      </c>
      <c r="M11" s="9">
        <f t="shared" si="6"/>
        <v>0.05</v>
      </c>
      <c r="N11" s="10">
        <f t="shared" si="7"/>
        <v>1.05</v>
      </c>
      <c r="O11" s="33">
        <f t="shared" ref="O11:O74" si="10">N11^(1/12)*O10</f>
        <v>1.0121918602728219</v>
      </c>
      <c r="P11" s="11">
        <f t="shared" si="8"/>
        <v>1</v>
      </c>
      <c r="Q11" s="10"/>
    </row>
    <row r="12" spans="2:19" x14ac:dyDescent="0.2">
      <c r="B12" s="29" t="str">
        <f>Raw!A178</f>
        <v>1989 APR</v>
      </c>
      <c r="C12" s="29">
        <v>3</v>
      </c>
      <c r="D12" s="32">
        <f t="shared" si="1"/>
        <v>0.25</v>
      </c>
      <c r="E12" s="10">
        <f>Raw!B178/100</f>
        <v>5.2999999999999999E-2</v>
      </c>
      <c r="F12" s="10">
        <f t="shared" ref="F12:F75" si="11">1+E12</f>
        <v>1.0529999999999999</v>
      </c>
      <c r="G12" s="10">
        <f t="shared" ref="G12:G74" si="12">F12^(1/12)*G11</f>
        <v>1.0165573188210431</v>
      </c>
      <c r="H12" s="10">
        <f t="shared" ref="H12:H75" si="13">G12/G12</f>
        <v>1</v>
      </c>
      <c r="I12" s="9">
        <f t="shared" ref="I12:I75" si="14">IF(E12&lt;0,0,IF(E12&lt;$F$2,E12,$F$2))</f>
        <v>2.5000000000000001E-2</v>
      </c>
      <c r="J12" s="10">
        <f t="shared" si="9"/>
        <v>1.0249999999999999</v>
      </c>
      <c r="K12" s="10">
        <f t="shared" ref="K12:K75" si="15">J12^(1/12)*K11</f>
        <v>1.0082648376090517</v>
      </c>
      <c r="L12" s="10">
        <f t="shared" ref="L12:L75" si="16">K12/G12</f>
        <v>0.99184258372994794</v>
      </c>
      <c r="M12" s="9">
        <f t="shared" si="6"/>
        <v>5.1500000000000004E-2</v>
      </c>
      <c r="N12" s="10">
        <f t="shared" ref="N12:N75" si="17">1+M12</f>
        <v>1.0515000000000001</v>
      </c>
      <c r="O12" s="33">
        <f t="shared" si="10"/>
        <v>1.01643656601594</v>
      </c>
      <c r="P12" s="11">
        <f t="shared" ref="P12:P75" si="18">O12/G12</f>
        <v>0.99988121397301721</v>
      </c>
      <c r="Q12" s="10"/>
    </row>
    <row r="13" spans="2:19" x14ac:dyDescent="0.2">
      <c r="B13" s="29" t="str">
        <f>Raw!A179</f>
        <v>1989 MAY</v>
      </c>
      <c r="C13" s="29">
        <v>4</v>
      </c>
      <c r="D13" s="32">
        <f t="shared" si="1"/>
        <v>0.33333333333333331</v>
      </c>
      <c r="E13" s="10">
        <f>Raw!B179/100</f>
        <v>5.2999999999999999E-2</v>
      </c>
      <c r="F13" s="10">
        <f t="shared" si="11"/>
        <v>1.0529999999999999</v>
      </c>
      <c r="G13" s="10">
        <f t="shared" si="12"/>
        <v>1.0209416050531097</v>
      </c>
      <c r="H13" s="10">
        <f t="shared" si="13"/>
        <v>1</v>
      </c>
      <c r="I13" s="9">
        <f t="shared" si="14"/>
        <v>2.5000000000000001E-2</v>
      </c>
      <c r="J13" s="10">
        <f t="shared" si="9"/>
        <v>1.0249999999999999</v>
      </c>
      <c r="K13" s="10">
        <f t="shared" si="15"/>
        <v>1.0103416980911659</v>
      </c>
      <c r="L13" s="10">
        <f t="shared" si="16"/>
        <v>0.98961751885761151</v>
      </c>
      <c r="M13" s="9">
        <f t="shared" si="6"/>
        <v>5.1500000000000004E-2</v>
      </c>
      <c r="N13" s="10">
        <f t="shared" si="17"/>
        <v>1.0515000000000001</v>
      </c>
      <c r="O13" s="33">
        <f t="shared" si="10"/>
        <v>1.020699072264627</v>
      </c>
      <c r="P13" s="11">
        <f t="shared" si="18"/>
        <v>0.9997624420561545</v>
      </c>
      <c r="Q13" s="10"/>
    </row>
    <row r="14" spans="2:19" x14ac:dyDescent="0.2">
      <c r="B14" s="29" t="str">
        <f>Raw!A180</f>
        <v>1989 JUN</v>
      </c>
      <c r="C14" s="29">
        <v>5</v>
      </c>
      <c r="D14" s="32">
        <f t="shared" si="1"/>
        <v>0.41666666666666669</v>
      </c>
      <c r="E14" s="10">
        <f>Raw!B180/100</f>
        <v>5.2000000000000005E-2</v>
      </c>
      <c r="F14" s="10">
        <f t="shared" si="11"/>
        <v>1.052</v>
      </c>
      <c r="G14" s="10">
        <f t="shared" si="12"/>
        <v>1.0252636201002898</v>
      </c>
      <c r="H14" s="10">
        <f t="shared" si="13"/>
        <v>1</v>
      </c>
      <c r="I14" s="9">
        <f t="shared" si="14"/>
        <v>2.5000000000000001E-2</v>
      </c>
      <c r="J14" s="10">
        <f t="shared" si="9"/>
        <v>1.0249999999999999</v>
      </c>
      <c r="K14" s="10">
        <f t="shared" si="15"/>
        <v>1.0124228365658285</v>
      </c>
      <c r="L14" s="10">
        <f t="shared" si="16"/>
        <v>0.98747562745549755</v>
      </c>
      <c r="M14" s="9">
        <f t="shared" si="6"/>
        <v>5.1000000000000004E-2</v>
      </c>
      <c r="N14" s="10">
        <f t="shared" si="17"/>
        <v>1.0509999999999999</v>
      </c>
      <c r="O14" s="33">
        <f t="shared" si="10"/>
        <v>1.0249388290467769</v>
      </c>
      <c r="P14" s="11">
        <f t="shared" si="18"/>
        <v>0.99968321215427391</v>
      </c>
      <c r="Q14" s="10"/>
    </row>
    <row r="15" spans="2:19" x14ac:dyDescent="0.2">
      <c r="B15" s="29" t="str">
        <f>Raw!A181</f>
        <v>1989 JUL</v>
      </c>
      <c r="C15" s="29">
        <v>6</v>
      </c>
      <c r="D15" s="32">
        <f t="shared" si="1"/>
        <v>0.5</v>
      </c>
      <c r="E15" s="10">
        <f>Raw!B181/100</f>
        <v>5.2000000000000005E-2</v>
      </c>
      <c r="F15" s="10">
        <f t="shared" si="11"/>
        <v>1.052</v>
      </c>
      <c r="G15" s="10">
        <f t="shared" si="12"/>
        <v>1.0296039318002614</v>
      </c>
      <c r="H15" s="10">
        <f t="shared" si="13"/>
        <v>1</v>
      </c>
      <c r="I15" s="9">
        <f t="shared" si="14"/>
        <v>2.5000000000000001E-2</v>
      </c>
      <c r="J15" s="10">
        <f t="shared" si="9"/>
        <v>1.0249999999999999</v>
      </c>
      <c r="K15" s="10">
        <f t="shared" si="15"/>
        <v>1.0145082618450039</v>
      </c>
      <c r="L15" s="10">
        <f t="shared" si="16"/>
        <v>0.98533837188358164</v>
      </c>
      <c r="M15" s="9">
        <f t="shared" si="6"/>
        <v>5.1000000000000004E-2</v>
      </c>
      <c r="N15" s="10">
        <f t="shared" si="17"/>
        <v>1.0509999999999999</v>
      </c>
      <c r="O15" s="33">
        <f t="shared" si="10"/>
        <v>1.0291961968350112</v>
      </c>
      <c r="P15" s="11">
        <f t="shared" si="18"/>
        <v>0.99960398853126242</v>
      </c>
      <c r="Q15" s="10"/>
    </row>
    <row r="16" spans="2:19" x14ac:dyDescent="0.2">
      <c r="B16" s="29" t="str">
        <f>Raw!A182</f>
        <v>1989 AUG</v>
      </c>
      <c r="C16" s="29">
        <v>7</v>
      </c>
      <c r="D16" s="32">
        <f t="shared" si="1"/>
        <v>0.58333333333333337</v>
      </c>
      <c r="E16" s="10">
        <f>Raw!B182/100</f>
        <v>0.05</v>
      </c>
      <c r="F16" s="10">
        <f t="shared" si="11"/>
        <v>1.05</v>
      </c>
      <c r="G16" s="10">
        <f t="shared" si="12"/>
        <v>1.0337986656665468</v>
      </c>
      <c r="H16" s="10">
        <f t="shared" si="13"/>
        <v>1</v>
      </c>
      <c r="I16" s="9">
        <f t="shared" si="14"/>
        <v>2.5000000000000001E-2</v>
      </c>
      <c r="J16" s="10">
        <f t="shared" si="9"/>
        <v>1.0249999999999999</v>
      </c>
      <c r="K16" s="10">
        <f t="shared" si="15"/>
        <v>1.0165979827588074</v>
      </c>
      <c r="L16" s="10">
        <f t="shared" si="16"/>
        <v>0.98336167043062572</v>
      </c>
      <c r="M16" s="9">
        <f t="shared" si="6"/>
        <v>0.05</v>
      </c>
      <c r="N16" s="10">
        <f t="shared" si="17"/>
        <v>1.05</v>
      </c>
      <c r="O16" s="33">
        <f t="shared" si="10"/>
        <v>1.0333892695385771</v>
      </c>
      <c r="P16" s="11">
        <f t="shared" si="18"/>
        <v>0.99960398853126231</v>
      </c>
      <c r="Q16" s="10"/>
    </row>
    <row r="17" spans="2:17" x14ac:dyDescent="0.2">
      <c r="B17" s="29" t="str">
        <f>Raw!A183</f>
        <v>1989 SEP</v>
      </c>
      <c r="C17" s="29">
        <v>8</v>
      </c>
      <c r="D17" s="32">
        <f t="shared" si="1"/>
        <v>0.66666666666666663</v>
      </c>
      <c r="E17" s="10">
        <f>Raw!B183/100</f>
        <v>5.2000000000000005E-2</v>
      </c>
      <c r="F17" s="10">
        <f t="shared" si="11"/>
        <v>1.052</v>
      </c>
      <c r="G17" s="10">
        <f t="shared" si="12"/>
        <v>1.0381751093011788</v>
      </c>
      <c r="H17" s="10">
        <f t="shared" si="13"/>
        <v>1</v>
      </c>
      <c r="I17" s="9">
        <f t="shared" si="14"/>
        <v>2.5000000000000001E-2</v>
      </c>
      <c r="J17" s="10">
        <f t="shared" si="9"/>
        <v>1.0249999999999999</v>
      </c>
      <c r="K17" s="10">
        <f t="shared" si="15"/>
        <v>1.0186920081555431</v>
      </c>
      <c r="L17" s="10">
        <f t="shared" si="16"/>
        <v>0.98123331895449661</v>
      </c>
      <c r="M17" s="9">
        <f t="shared" si="6"/>
        <v>5.1000000000000004E-2</v>
      </c>
      <c r="N17" s="10">
        <f t="shared" si="17"/>
        <v>1.0509999999999999</v>
      </c>
      <c r="O17" s="33">
        <f t="shared" si="10"/>
        <v>1.037681738575907</v>
      </c>
      <c r="P17" s="11">
        <f t="shared" si="18"/>
        <v>0.99952477118662186</v>
      </c>
      <c r="Q17" s="10"/>
    </row>
    <row r="18" spans="2:17" x14ac:dyDescent="0.2">
      <c r="B18" s="29" t="str">
        <f>Raw!A184</f>
        <v>1989 OCT</v>
      </c>
      <c r="C18" s="29">
        <v>9</v>
      </c>
      <c r="D18" s="32">
        <f t="shared" si="1"/>
        <v>0.75</v>
      </c>
      <c r="E18" s="10">
        <f>Raw!B184/100</f>
        <v>5.5E-2</v>
      </c>
      <c r="F18" s="10">
        <f t="shared" si="11"/>
        <v>1.0549999999999999</v>
      </c>
      <c r="G18" s="10">
        <f t="shared" si="12"/>
        <v>1.0428175158131419</v>
      </c>
      <c r="H18" s="10">
        <f t="shared" si="13"/>
        <v>1</v>
      </c>
      <c r="I18" s="9">
        <f t="shared" si="14"/>
        <v>2.5000000000000001E-2</v>
      </c>
      <c r="J18" s="10">
        <f t="shared" si="9"/>
        <v>1.0249999999999999</v>
      </c>
      <c r="K18" s="10">
        <f t="shared" si="15"/>
        <v>1.0207903469017408</v>
      </c>
      <c r="L18" s="10">
        <f t="shared" si="16"/>
        <v>0.97887725457485697</v>
      </c>
      <c r="M18" s="9">
        <f t="shared" si="6"/>
        <v>5.2500000000000005E-2</v>
      </c>
      <c r="N18" s="10">
        <f t="shared" si="17"/>
        <v>1.0525</v>
      </c>
      <c r="O18" s="33">
        <f t="shared" si="10"/>
        <v>1.0421158852254508</v>
      </c>
      <c r="P18" s="11">
        <f t="shared" si="18"/>
        <v>0.99932717797979842</v>
      </c>
      <c r="Q18" s="10"/>
    </row>
    <row r="19" spans="2:17" x14ac:dyDescent="0.2">
      <c r="B19" s="29" t="str">
        <f>Raw!A185</f>
        <v>1989 NOV</v>
      </c>
      <c r="C19" s="29">
        <v>10</v>
      </c>
      <c r="D19" s="32">
        <f t="shared" si="1"/>
        <v>0.83333333333333337</v>
      </c>
      <c r="E19" s="10">
        <f>Raw!B185/100</f>
        <v>5.5E-2</v>
      </c>
      <c r="F19" s="10">
        <f t="shared" si="11"/>
        <v>1.0549999999999999</v>
      </c>
      <c r="G19" s="10">
        <f t="shared" si="12"/>
        <v>1.047480681769277</v>
      </c>
      <c r="H19" s="10">
        <f t="shared" si="13"/>
        <v>1</v>
      </c>
      <c r="I19" s="9">
        <f t="shared" si="14"/>
        <v>2.5000000000000001E-2</v>
      </c>
      <c r="J19" s="10">
        <f t="shared" si="9"/>
        <v>1.0249999999999999</v>
      </c>
      <c r="K19" s="10">
        <f t="shared" si="15"/>
        <v>1.0228930078821943</v>
      </c>
      <c r="L19" s="10">
        <f t="shared" si="16"/>
        <v>0.97652684740156526</v>
      </c>
      <c r="M19" s="9">
        <f t="shared" si="6"/>
        <v>5.2500000000000005E-2</v>
      </c>
      <c r="N19" s="10">
        <f t="shared" si="17"/>
        <v>1.0525</v>
      </c>
      <c r="O19" s="33">
        <f t="shared" si="10"/>
        <v>1.046568979550162</v>
      </c>
      <c r="P19" s="11">
        <f t="shared" si="18"/>
        <v>0.99912962383461335</v>
      </c>
      <c r="Q19" s="10"/>
    </row>
    <row r="20" spans="2:17" x14ac:dyDescent="0.2">
      <c r="B20" s="29" t="str">
        <f>Raw!A186</f>
        <v>1989 DEC</v>
      </c>
      <c r="C20" s="29">
        <v>11</v>
      </c>
      <c r="D20" s="32">
        <f t="shared" si="1"/>
        <v>0.91666666666666663</v>
      </c>
      <c r="E20" s="10">
        <f>Raw!B186/100</f>
        <v>5.5E-2</v>
      </c>
      <c r="F20" s="10">
        <f t="shared" si="11"/>
        <v>1.0549999999999999</v>
      </c>
      <c r="G20" s="10">
        <f t="shared" si="12"/>
        <v>1.0521646999995682</v>
      </c>
      <c r="H20" s="10">
        <f t="shared" si="13"/>
        <v>1</v>
      </c>
      <c r="I20" s="9">
        <f t="shared" si="14"/>
        <v>2.5000000000000001E-2</v>
      </c>
      <c r="J20" s="10">
        <f t="shared" si="9"/>
        <v>1.0249999999999999</v>
      </c>
      <c r="K20" s="10">
        <f t="shared" si="15"/>
        <v>1.0249999999999986</v>
      </c>
      <c r="L20" s="10">
        <f t="shared" si="16"/>
        <v>0.97418208385095917</v>
      </c>
      <c r="M20" s="9">
        <f t="shared" si="6"/>
        <v>5.2500000000000005E-2</v>
      </c>
      <c r="N20" s="10">
        <f t="shared" si="17"/>
        <v>1.0525</v>
      </c>
      <c r="O20" s="33">
        <f t="shared" si="10"/>
        <v>1.0510411025158775</v>
      </c>
      <c r="P20" s="11">
        <f t="shared" si="18"/>
        <v>0.99893210874334482</v>
      </c>
      <c r="Q20" s="10"/>
    </row>
    <row r="21" spans="2:17" x14ac:dyDescent="0.2">
      <c r="B21" s="29" t="str">
        <f>Raw!A187</f>
        <v>1990 JAN</v>
      </c>
      <c r="C21" s="29">
        <v>12</v>
      </c>
      <c r="D21" s="32">
        <f t="shared" si="1"/>
        <v>1</v>
      </c>
      <c r="E21" s="10">
        <f>Raw!B187/100</f>
        <v>5.7000000000000002E-2</v>
      </c>
      <c r="F21" s="10">
        <f t="shared" si="11"/>
        <v>1.0569999999999999</v>
      </c>
      <c r="G21" s="10">
        <f t="shared" si="12"/>
        <v>1.0570364808870594</v>
      </c>
      <c r="H21" s="10">
        <f t="shared" si="13"/>
        <v>1</v>
      </c>
      <c r="I21" s="9">
        <f t="shared" si="14"/>
        <v>2.5000000000000001E-2</v>
      </c>
      <c r="J21" s="10">
        <f t="shared" si="9"/>
        <v>1.0249999999999999</v>
      </c>
      <c r="K21" s="10">
        <f t="shared" si="15"/>
        <v>1.0271113321765875</v>
      </c>
      <c r="L21" s="10">
        <f t="shared" si="16"/>
        <v>0.97168957812566803</v>
      </c>
      <c r="M21" s="9">
        <f t="shared" si="6"/>
        <v>5.3500000000000006E-2</v>
      </c>
      <c r="N21" s="10">
        <f t="shared" si="17"/>
        <v>1.0535000000000001</v>
      </c>
      <c r="O21" s="33">
        <f t="shared" si="10"/>
        <v>1.0556158724859106</v>
      </c>
      <c r="P21" s="11">
        <f t="shared" si="18"/>
        <v>0.99865604600518931</v>
      </c>
      <c r="Q21" s="10"/>
    </row>
    <row r="22" spans="2:17" x14ac:dyDescent="0.2">
      <c r="B22" s="29" t="str">
        <f>Raw!A188</f>
        <v>1990 FEB</v>
      </c>
      <c r="C22" s="29">
        <v>13</v>
      </c>
      <c r="D22" s="32">
        <f t="shared" si="1"/>
        <v>1.0833333333333333</v>
      </c>
      <c r="E22" s="10">
        <f>Raw!B188/100</f>
        <v>5.9000000000000004E-2</v>
      </c>
      <c r="F22" s="10">
        <f t="shared" si="11"/>
        <v>1.0589999999999999</v>
      </c>
      <c r="G22" s="10">
        <f t="shared" si="12"/>
        <v>1.0620981184313187</v>
      </c>
      <c r="H22" s="10">
        <f t="shared" si="13"/>
        <v>1</v>
      </c>
      <c r="I22" s="9">
        <f t="shared" si="14"/>
        <v>2.5000000000000001E-2</v>
      </c>
      <c r="J22" s="10">
        <f t="shared" si="9"/>
        <v>1.0249999999999999</v>
      </c>
      <c r="K22" s="10">
        <f t="shared" si="15"/>
        <v>1.0292270133517714</v>
      </c>
      <c r="L22" s="10">
        <f t="shared" si="16"/>
        <v>0.96905078305938741</v>
      </c>
      <c r="M22" s="9">
        <f t="shared" si="6"/>
        <v>5.4500000000000007E-2</v>
      </c>
      <c r="N22" s="10">
        <f t="shared" si="17"/>
        <v>1.0545</v>
      </c>
      <c r="O22" s="33">
        <f t="shared" si="10"/>
        <v>1.0602943823205877</v>
      </c>
      <c r="P22" s="11">
        <f t="shared" si="18"/>
        <v>0.99830172365487746</v>
      </c>
      <c r="Q22" s="10"/>
    </row>
    <row r="23" spans="2:17" x14ac:dyDescent="0.2">
      <c r="B23" s="29" t="str">
        <f>Raw!A189</f>
        <v>1990 MAR</v>
      </c>
      <c r="C23" s="29">
        <v>14</v>
      </c>
      <c r="D23" s="32">
        <f t="shared" si="1"/>
        <v>1.1666666666666667</v>
      </c>
      <c r="E23" s="10">
        <f>Raw!B189/100</f>
        <v>0.06</v>
      </c>
      <c r="F23" s="10">
        <f t="shared" si="11"/>
        <v>1.06</v>
      </c>
      <c r="G23" s="10">
        <f t="shared" si="12"/>
        <v>1.0672679347281389</v>
      </c>
      <c r="H23" s="10">
        <f t="shared" si="13"/>
        <v>1</v>
      </c>
      <c r="I23" s="9">
        <f t="shared" si="14"/>
        <v>2.5000000000000001E-2</v>
      </c>
      <c r="J23" s="10">
        <f t="shared" si="9"/>
        <v>1.0249999999999999</v>
      </c>
      <c r="K23" s="10">
        <f t="shared" si="15"/>
        <v>1.0313470524837753</v>
      </c>
      <c r="L23" s="10">
        <f t="shared" si="16"/>
        <v>0.96634314488843565</v>
      </c>
      <c r="M23" s="9">
        <f t="shared" si="6"/>
        <v>5.5E-2</v>
      </c>
      <c r="N23" s="10">
        <f t="shared" si="17"/>
        <v>1.0549999999999999</v>
      </c>
      <c r="O23" s="33">
        <f t="shared" si="10"/>
        <v>1.0650356995617574</v>
      </c>
      <c r="P23" s="11">
        <f t="shared" si="18"/>
        <v>0.99790845851004595</v>
      </c>
      <c r="Q23" s="10"/>
    </row>
    <row r="24" spans="2:17" x14ac:dyDescent="0.2">
      <c r="B24" s="29" t="str">
        <f>Raw!A190</f>
        <v>1990 APR</v>
      </c>
      <c r="C24" s="29">
        <v>15</v>
      </c>
      <c r="D24" s="32">
        <f t="shared" si="1"/>
        <v>1.25</v>
      </c>
      <c r="E24" s="10">
        <f>Raw!B190/100</f>
        <v>6.4000000000000001E-2</v>
      </c>
      <c r="F24" s="10">
        <f t="shared" si="11"/>
        <v>1.0640000000000001</v>
      </c>
      <c r="G24" s="10">
        <f t="shared" si="12"/>
        <v>1.0727995859603929</v>
      </c>
      <c r="H24" s="10">
        <f t="shared" si="13"/>
        <v>1</v>
      </c>
      <c r="I24" s="9">
        <f t="shared" si="14"/>
        <v>2.5000000000000001E-2</v>
      </c>
      <c r="J24" s="10">
        <f t="shared" si="9"/>
        <v>1.0249999999999999</v>
      </c>
      <c r="K24" s="10">
        <f t="shared" si="15"/>
        <v>1.0334714585492768</v>
      </c>
      <c r="L24" s="10">
        <f t="shared" si="16"/>
        <v>0.96334065754144682</v>
      </c>
      <c r="M24" s="9">
        <f t="shared" si="6"/>
        <v>5.7000000000000002E-2</v>
      </c>
      <c r="N24" s="10">
        <f t="shared" si="17"/>
        <v>1.0569999999999999</v>
      </c>
      <c r="O24" s="33">
        <f t="shared" si="10"/>
        <v>1.0699670763372973</v>
      </c>
      <c r="P24" s="11">
        <f t="shared" si="18"/>
        <v>0.99735970291174192</v>
      </c>
      <c r="Q24" s="10"/>
    </row>
    <row r="25" spans="2:17" x14ac:dyDescent="0.2">
      <c r="B25" s="29" t="str">
        <f>Raw!A191</f>
        <v>1990 MAY</v>
      </c>
      <c r="C25" s="29">
        <v>16</v>
      </c>
      <c r="D25" s="32">
        <f t="shared" si="1"/>
        <v>1.3333333333333333</v>
      </c>
      <c r="E25" s="10">
        <f>Raw!B191/100</f>
        <v>6.8000000000000005E-2</v>
      </c>
      <c r="F25" s="10">
        <f t="shared" si="11"/>
        <v>1.0680000000000001</v>
      </c>
      <c r="G25" s="10">
        <f t="shared" si="12"/>
        <v>1.0786971590903958</v>
      </c>
      <c r="H25" s="10">
        <f t="shared" si="13"/>
        <v>1</v>
      </c>
      <c r="I25" s="9">
        <f t="shared" si="14"/>
        <v>2.5000000000000001E-2</v>
      </c>
      <c r="J25" s="10">
        <f t="shared" si="9"/>
        <v>1.0249999999999999</v>
      </c>
      <c r="K25" s="10">
        <f t="shared" si="15"/>
        <v>1.0356002405434439</v>
      </c>
      <c r="L25" s="10">
        <f t="shared" si="16"/>
        <v>0.96004724942142883</v>
      </c>
      <c r="M25" s="9">
        <f t="shared" si="6"/>
        <v>5.9000000000000004E-2</v>
      </c>
      <c r="N25" s="10">
        <f t="shared" si="17"/>
        <v>1.0589999999999999</v>
      </c>
      <c r="O25" s="33">
        <f t="shared" si="10"/>
        <v>1.075090632262411</v>
      </c>
      <c r="P25" s="11">
        <f t="shared" si="18"/>
        <v>0.99665659003772111</v>
      </c>
      <c r="Q25" s="10"/>
    </row>
    <row r="26" spans="2:17" x14ac:dyDescent="0.2">
      <c r="B26" s="29" t="str">
        <f>Raw!A192</f>
        <v>1990 JUN</v>
      </c>
      <c r="C26" s="29">
        <v>17</v>
      </c>
      <c r="D26" s="32">
        <f t="shared" si="1"/>
        <v>1.4166666666666667</v>
      </c>
      <c r="E26" s="10">
        <f>Raw!B192/100</f>
        <v>6.9000000000000006E-2</v>
      </c>
      <c r="F26" s="10">
        <f t="shared" si="11"/>
        <v>1.069</v>
      </c>
      <c r="G26" s="10">
        <f t="shared" si="12"/>
        <v>1.0847117477551138</v>
      </c>
      <c r="H26" s="10">
        <f t="shared" si="13"/>
        <v>1</v>
      </c>
      <c r="I26" s="9">
        <f t="shared" si="14"/>
        <v>2.5000000000000001E-2</v>
      </c>
      <c r="J26" s="10">
        <f t="shared" si="9"/>
        <v>1.0249999999999999</v>
      </c>
      <c r="K26" s="10">
        <f t="shared" si="15"/>
        <v>1.0377334074799731</v>
      </c>
      <c r="L26" s="10">
        <f t="shared" si="16"/>
        <v>0.95669048447906491</v>
      </c>
      <c r="M26" s="9">
        <f t="shared" si="6"/>
        <v>5.9500000000000004E-2</v>
      </c>
      <c r="N26" s="10">
        <f t="shared" si="17"/>
        <v>1.0595000000000001</v>
      </c>
      <c r="O26" s="33">
        <f t="shared" si="10"/>
        <v>1.0802812155398049</v>
      </c>
      <c r="P26" s="11">
        <f t="shared" si="18"/>
        <v>0.99591547503336419</v>
      </c>
      <c r="Q26" s="10"/>
    </row>
    <row r="27" spans="2:17" x14ac:dyDescent="0.2">
      <c r="B27" s="29" t="str">
        <f>Raw!A193</f>
        <v>1990 JUL</v>
      </c>
      <c r="C27" s="29">
        <v>18</v>
      </c>
      <c r="D27" s="32">
        <f t="shared" si="1"/>
        <v>1.5</v>
      </c>
      <c r="E27" s="10">
        <f>Raw!B193/100</f>
        <v>6.8000000000000005E-2</v>
      </c>
      <c r="F27" s="10">
        <f t="shared" si="11"/>
        <v>1.0680000000000001</v>
      </c>
      <c r="G27" s="10">
        <f t="shared" si="12"/>
        <v>1.0906748064112486</v>
      </c>
      <c r="H27" s="10">
        <f t="shared" si="13"/>
        <v>1</v>
      </c>
      <c r="I27" s="9">
        <f t="shared" si="14"/>
        <v>2.5000000000000001E-2</v>
      </c>
      <c r="J27" s="10">
        <f t="shared" si="9"/>
        <v>1.0249999999999999</v>
      </c>
      <c r="K27" s="10">
        <f t="shared" si="15"/>
        <v>1.0398709683911278</v>
      </c>
      <c r="L27" s="10">
        <f t="shared" si="16"/>
        <v>0.95341981155016731</v>
      </c>
      <c r="M27" s="9">
        <f t="shared" si="6"/>
        <v>5.9000000000000004E-2</v>
      </c>
      <c r="N27" s="10">
        <f t="shared" si="17"/>
        <v>1.0589999999999999</v>
      </c>
      <c r="O27" s="33">
        <f t="shared" si="10"/>
        <v>1.0854541608995958</v>
      </c>
      <c r="P27" s="11">
        <f t="shared" si="18"/>
        <v>0.99521338030275885</v>
      </c>
      <c r="Q27" s="10"/>
    </row>
    <row r="28" spans="2:17" x14ac:dyDescent="0.2">
      <c r="B28" s="29" t="str">
        <f>Raw!A194</f>
        <v>1990 AUG</v>
      </c>
      <c r="C28" s="29">
        <v>19</v>
      </c>
      <c r="D28" s="32">
        <f t="shared" si="1"/>
        <v>1.5833333333333333</v>
      </c>
      <c r="E28" s="10">
        <f>Raw!B194/100</f>
        <v>7.6999999999999999E-2</v>
      </c>
      <c r="F28" s="10">
        <f t="shared" si="11"/>
        <v>1.077</v>
      </c>
      <c r="G28" s="10">
        <f t="shared" si="12"/>
        <v>1.0974378214533724</v>
      </c>
      <c r="H28" s="10">
        <f t="shared" si="13"/>
        <v>1</v>
      </c>
      <c r="I28" s="9">
        <f t="shared" si="14"/>
        <v>2.5000000000000001E-2</v>
      </c>
      <c r="J28" s="10">
        <f t="shared" si="9"/>
        <v>1.0249999999999999</v>
      </c>
      <c r="K28" s="10">
        <f t="shared" si="15"/>
        <v>1.0420129323277763</v>
      </c>
      <c r="L28" s="10">
        <f t="shared" si="16"/>
        <v>0.94949610078847546</v>
      </c>
      <c r="M28" s="9">
        <f t="shared" si="6"/>
        <v>6.3500000000000001E-2</v>
      </c>
      <c r="N28" s="10">
        <f t="shared" si="17"/>
        <v>1.0634999999999999</v>
      </c>
      <c r="O28" s="33">
        <f t="shared" si="10"/>
        <v>1.0910373350295606</v>
      </c>
      <c r="P28" s="11">
        <f t="shared" si="18"/>
        <v>0.99416779128740485</v>
      </c>
      <c r="Q28" s="10"/>
    </row>
    <row r="29" spans="2:17" x14ac:dyDescent="0.2">
      <c r="B29" s="29" t="str">
        <f>Raw!A195</f>
        <v>1990 SEP</v>
      </c>
      <c r="C29" s="29">
        <v>20</v>
      </c>
      <c r="D29" s="32">
        <f t="shared" si="1"/>
        <v>1.6666666666666667</v>
      </c>
      <c r="E29" s="10">
        <f>Raw!B195/100</f>
        <v>8.1000000000000003E-2</v>
      </c>
      <c r="F29" s="10">
        <f t="shared" si="11"/>
        <v>1.081</v>
      </c>
      <c r="G29" s="10">
        <f t="shared" si="12"/>
        <v>1.1045839569648699</v>
      </c>
      <c r="H29" s="10">
        <f t="shared" si="13"/>
        <v>1</v>
      </c>
      <c r="I29" s="9">
        <f t="shared" si="14"/>
        <v>2.5000000000000001E-2</v>
      </c>
      <c r="J29" s="10">
        <f t="shared" si="9"/>
        <v>1.0249999999999999</v>
      </c>
      <c r="K29" s="10">
        <f t="shared" si="15"/>
        <v>1.0441593083594303</v>
      </c>
      <c r="L29" s="10">
        <f t="shared" si="16"/>
        <v>0.945296463682605</v>
      </c>
      <c r="M29" s="9">
        <f t="shared" si="6"/>
        <v>6.5500000000000003E-2</v>
      </c>
      <c r="N29" s="10">
        <f t="shared" si="17"/>
        <v>1.0655000000000001</v>
      </c>
      <c r="O29" s="33">
        <f t="shared" si="10"/>
        <v>1.0968209406394867</v>
      </c>
      <c r="P29" s="11">
        <f t="shared" si="18"/>
        <v>0.99297199975028239</v>
      </c>
      <c r="Q29" s="10"/>
    </row>
    <row r="30" spans="2:17" x14ac:dyDescent="0.2">
      <c r="B30" s="29" t="str">
        <f>Raw!A196</f>
        <v>1990 OCT</v>
      </c>
      <c r="C30" s="29">
        <v>21</v>
      </c>
      <c r="D30" s="32">
        <f t="shared" si="1"/>
        <v>1.75</v>
      </c>
      <c r="E30" s="10">
        <f>Raw!B196/100</f>
        <v>8.1000000000000003E-2</v>
      </c>
      <c r="F30" s="10">
        <f t="shared" si="11"/>
        <v>1.081</v>
      </c>
      <c r="G30" s="10">
        <f t="shared" si="12"/>
        <v>1.1117766256391126</v>
      </c>
      <c r="H30" s="10">
        <f t="shared" si="13"/>
        <v>1</v>
      </c>
      <c r="I30" s="9">
        <f t="shared" si="14"/>
        <v>2.5000000000000001E-2</v>
      </c>
      <c r="J30" s="10">
        <f t="shared" si="9"/>
        <v>1.0249999999999999</v>
      </c>
      <c r="K30" s="10">
        <f t="shared" si="15"/>
        <v>1.0463101055742829</v>
      </c>
      <c r="L30" s="10">
        <f t="shared" si="16"/>
        <v>0.94111540164176799</v>
      </c>
      <c r="M30" s="9">
        <f t="shared" si="6"/>
        <v>6.5500000000000003E-2</v>
      </c>
      <c r="N30" s="10">
        <f t="shared" si="17"/>
        <v>1.0655000000000001</v>
      </c>
      <c r="O30" s="33">
        <f t="shared" si="10"/>
        <v>1.1026352052312616</v>
      </c>
      <c r="P30" s="11">
        <f t="shared" si="18"/>
        <v>0.99177764651906042</v>
      </c>
      <c r="Q30" s="10"/>
    </row>
    <row r="31" spans="2:17" x14ac:dyDescent="0.2">
      <c r="B31" s="29" t="str">
        <f>Raw!A197</f>
        <v>1990 NOV</v>
      </c>
      <c r="C31" s="29">
        <v>22</v>
      </c>
      <c r="D31" s="32">
        <f t="shared" si="1"/>
        <v>1.8333333333333333</v>
      </c>
      <c r="E31" s="10">
        <f>Raw!B197/100</f>
        <v>7.8E-2</v>
      </c>
      <c r="F31" s="10">
        <f t="shared" si="11"/>
        <v>1.0780000000000001</v>
      </c>
      <c r="G31" s="10">
        <f t="shared" si="12"/>
        <v>1.1187570088339445</v>
      </c>
      <c r="H31" s="10">
        <f t="shared" si="13"/>
        <v>1</v>
      </c>
      <c r="I31" s="9">
        <f t="shared" si="14"/>
        <v>2.5000000000000001E-2</v>
      </c>
      <c r="J31" s="10">
        <f t="shared" si="9"/>
        <v>1.0249999999999999</v>
      </c>
      <c r="K31" s="10">
        <f t="shared" si="15"/>
        <v>1.0484653330792479</v>
      </c>
      <c r="L31" s="10">
        <f t="shared" si="16"/>
        <v>0.93716984546272475</v>
      </c>
      <c r="M31" s="9">
        <f t="shared" si="6"/>
        <v>6.4000000000000001E-2</v>
      </c>
      <c r="N31" s="10">
        <f t="shared" si="17"/>
        <v>1.0640000000000001</v>
      </c>
      <c r="O31" s="33">
        <f t="shared" si="10"/>
        <v>1.1083501650771206</v>
      </c>
      <c r="P31" s="11">
        <f t="shared" si="18"/>
        <v>0.99069785156682888</v>
      </c>
      <c r="Q31" s="10"/>
    </row>
    <row r="32" spans="2:17" x14ac:dyDescent="0.2">
      <c r="B32" s="29" t="str">
        <f>Raw!A198</f>
        <v>1990 DEC</v>
      </c>
      <c r="C32" s="29">
        <v>23</v>
      </c>
      <c r="D32" s="32">
        <f t="shared" si="1"/>
        <v>1.9166666666666667</v>
      </c>
      <c r="E32" s="10">
        <f>Raw!B198/100</f>
        <v>7.5999999999999998E-2</v>
      </c>
      <c r="F32" s="10">
        <f t="shared" si="11"/>
        <v>1.0760000000000001</v>
      </c>
      <c r="G32" s="10">
        <f t="shared" si="12"/>
        <v>1.1256070167800942</v>
      </c>
      <c r="H32" s="10">
        <f t="shared" si="13"/>
        <v>1</v>
      </c>
      <c r="I32" s="9">
        <f t="shared" si="14"/>
        <v>2.5000000000000001E-2</v>
      </c>
      <c r="J32" s="10">
        <f t="shared" si="9"/>
        <v>1.0249999999999999</v>
      </c>
      <c r="K32" s="10">
        <f t="shared" si="15"/>
        <v>1.0506249999999973</v>
      </c>
      <c r="L32" s="10">
        <f t="shared" si="16"/>
        <v>0.93338526176339043</v>
      </c>
      <c r="M32" s="9">
        <f t="shared" si="6"/>
        <v>6.3E-2</v>
      </c>
      <c r="N32" s="10">
        <f t="shared" si="17"/>
        <v>1.0629999999999999</v>
      </c>
      <c r="O32" s="33">
        <f t="shared" si="10"/>
        <v>1.1140074511643463</v>
      </c>
      <c r="P32" s="11">
        <f t="shared" si="18"/>
        <v>0.98969483537075875</v>
      </c>
      <c r="Q32" s="10"/>
    </row>
    <row r="33" spans="2:17" x14ac:dyDescent="0.2">
      <c r="B33" s="29" t="str">
        <f>Raw!A199</f>
        <v>1991 JAN</v>
      </c>
      <c r="C33" s="29">
        <v>24</v>
      </c>
      <c r="D33" s="32">
        <f t="shared" si="1"/>
        <v>2</v>
      </c>
      <c r="E33" s="10">
        <f>Raw!B199/100</f>
        <v>7.0999999999999994E-2</v>
      </c>
      <c r="F33" s="10">
        <f t="shared" si="11"/>
        <v>1.071</v>
      </c>
      <c r="G33" s="10">
        <f t="shared" si="12"/>
        <v>1.1320594845248815</v>
      </c>
      <c r="H33" s="10">
        <f t="shared" si="13"/>
        <v>1</v>
      </c>
      <c r="I33" s="9">
        <f t="shared" si="14"/>
        <v>2.5000000000000001E-2</v>
      </c>
      <c r="J33" s="10">
        <f t="shared" si="9"/>
        <v>1.0249999999999999</v>
      </c>
      <c r="K33" s="10">
        <f t="shared" si="15"/>
        <v>1.0527891154810007</v>
      </c>
      <c r="L33" s="10">
        <f t="shared" si="16"/>
        <v>0.92997685181079504</v>
      </c>
      <c r="M33" s="9">
        <f t="shared" si="6"/>
        <v>6.0499999999999998E-2</v>
      </c>
      <c r="N33" s="10">
        <f t="shared" si="17"/>
        <v>1.0605</v>
      </c>
      <c r="O33" s="33">
        <f t="shared" si="10"/>
        <v>1.1194739320019158</v>
      </c>
      <c r="P33" s="11">
        <f t="shared" si="18"/>
        <v>0.98888260493816038</v>
      </c>
      <c r="Q33" s="10"/>
    </row>
    <row r="34" spans="2:17" x14ac:dyDescent="0.2">
      <c r="B34" s="29" t="str">
        <f>Raw!A200</f>
        <v>1991 FEB</v>
      </c>
      <c r="C34" s="29">
        <v>25</v>
      </c>
      <c r="D34" s="32">
        <f t="shared" si="1"/>
        <v>2.0833333333333335</v>
      </c>
      <c r="E34" s="10">
        <f>Raw!B200/100</f>
        <v>7.0000000000000007E-2</v>
      </c>
      <c r="F34" s="10">
        <f t="shared" si="11"/>
        <v>1.07</v>
      </c>
      <c r="G34" s="10">
        <f t="shared" si="12"/>
        <v>1.1384603134375761</v>
      </c>
      <c r="H34" s="10">
        <f t="shared" si="13"/>
        <v>1</v>
      </c>
      <c r="I34" s="9">
        <f t="shared" si="14"/>
        <v>2.5000000000000001E-2</v>
      </c>
      <c r="J34" s="10">
        <f t="shared" si="9"/>
        <v>1.0249999999999999</v>
      </c>
      <c r="K34" s="10">
        <f t="shared" si="15"/>
        <v>1.0549576886855641</v>
      </c>
      <c r="L34" s="10">
        <f t="shared" si="16"/>
        <v>0.92665302095610491</v>
      </c>
      <c r="M34" s="9">
        <f t="shared" si="6"/>
        <v>6.0000000000000005E-2</v>
      </c>
      <c r="N34" s="10">
        <f t="shared" si="17"/>
        <v>1.06</v>
      </c>
      <c r="O34" s="33">
        <f t="shared" si="10"/>
        <v>1.1249230279725186</v>
      </c>
      <c r="P34" s="11">
        <f t="shared" si="18"/>
        <v>0.98810912835056874</v>
      </c>
      <c r="Q34" s="10"/>
    </row>
    <row r="35" spans="2:17" x14ac:dyDescent="0.2">
      <c r="B35" s="29" t="str">
        <f>Raw!A201</f>
        <v>1991 MAR</v>
      </c>
      <c r="C35" s="29">
        <v>26</v>
      </c>
      <c r="D35" s="32">
        <f t="shared" si="1"/>
        <v>2.1666666666666665</v>
      </c>
      <c r="E35" s="10">
        <f>Raw!B201/100</f>
        <v>6.9000000000000006E-2</v>
      </c>
      <c r="F35" s="10">
        <f t="shared" si="11"/>
        <v>1.069</v>
      </c>
      <c r="G35" s="10">
        <f t="shared" si="12"/>
        <v>1.1448081288913659</v>
      </c>
      <c r="H35" s="10">
        <f t="shared" si="13"/>
        <v>1</v>
      </c>
      <c r="I35" s="9">
        <f t="shared" si="14"/>
        <v>2.5000000000000001E-2</v>
      </c>
      <c r="J35" s="10">
        <f t="shared" si="9"/>
        <v>1.0249999999999999</v>
      </c>
      <c r="K35" s="10">
        <f t="shared" si="15"/>
        <v>1.057130728795868</v>
      </c>
      <c r="L35" s="10">
        <f t="shared" si="16"/>
        <v>0.92341301753298621</v>
      </c>
      <c r="M35" s="9">
        <f t="shared" si="6"/>
        <v>5.9500000000000004E-2</v>
      </c>
      <c r="N35" s="10">
        <f t="shared" si="17"/>
        <v>1.0595000000000001</v>
      </c>
      <c r="O35" s="33">
        <f t="shared" si="10"/>
        <v>1.1303542041749026</v>
      </c>
      <c r="P35" s="11">
        <f t="shared" si="18"/>
        <v>0.98737436924870503</v>
      </c>
      <c r="Q35" s="10"/>
    </row>
    <row r="36" spans="2:17" x14ac:dyDescent="0.2">
      <c r="B36" s="29" t="str">
        <f>Raw!A202</f>
        <v>1991 APR</v>
      </c>
      <c r="C36" s="29">
        <v>27</v>
      </c>
      <c r="D36" s="32">
        <f t="shared" si="1"/>
        <v>2.25</v>
      </c>
      <c r="E36" s="10">
        <f>Raw!B202/100</f>
        <v>8.4000000000000005E-2</v>
      </c>
      <c r="F36" s="10">
        <f t="shared" si="11"/>
        <v>1.0840000000000001</v>
      </c>
      <c r="G36" s="10">
        <f t="shared" si="12"/>
        <v>1.1525288658454702</v>
      </c>
      <c r="H36" s="10">
        <f t="shared" si="13"/>
        <v>1</v>
      </c>
      <c r="I36" s="9">
        <f t="shared" si="14"/>
        <v>2.5000000000000001E-2</v>
      </c>
      <c r="J36" s="10">
        <f t="shared" si="9"/>
        <v>1.0249999999999999</v>
      </c>
      <c r="K36" s="10">
        <f t="shared" si="15"/>
        <v>1.0593082450130069</v>
      </c>
      <c r="L36" s="10">
        <f t="shared" si="16"/>
        <v>0.91911645461124425</v>
      </c>
      <c r="M36" s="9">
        <f t="shared" si="6"/>
        <v>6.7000000000000004E-2</v>
      </c>
      <c r="N36" s="10">
        <f t="shared" si="17"/>
        <v>1.0669999999999999</v>
      </c>
      <c r="O36" s="33">
        <f t="shared" si="10"/>
        <v>1.1364794545527643</v>
      </c>
      <c r="P36" s="11">
        <f t="shared" si="18"/>
        <v>0.98607461229968207</v>
      </c>
      <c r="Q36" s="10"/>
    </row>
    <row r="37" spans="2:17" x14ac:dyDescent="0.2">
      <c r="B37" s="29" t="str">
        <f>Raw!A203</f>
        <v>1991 MAY</v>
      </c>
      <c r="C37" s="29">
        <v>28</v>
      </c>
      <c r="D37" s="32">
        <f t="shared" si="1"/>
        <v>2.3333333333333335</v>
      </c>
      <c r="E37" s="10">
        <f>Raw!B203/100</f>
        <v>8.199999999999999E-2</v>
      </c>
      <c r="F37" s="10">
        <f t="shared" si="11"/>
        <v>1.0820000000000001</v>
      </c>
      <c r="G37" s="10">
        <f t="shared" si="12"/>
        <v>1.160123123263856</v>
      </c>
      <c r="H37" s="10">
        <f t="shared" si="13"/>
        <v>1</v>
      </c>
      <c r="I37" s="9">
        <f t="shared" si="14"/>
        <v>2.5000000000000001E-2</v>
      </c>
      <c r="J37" s="10">
        <f t="shared" si="9"/>
        <v>1.0249999999999999</v>
      </c>
      <c r="K37" s="10">
        <f t="shared" si="15"/>
        <v>1.0614902465570282</v>
      </c>
      <c r="L37" s="10">
        <f t="shared" si="16"/>
        <v>0.91498068202507932</v>
      </c>
      <c r="M37" s="9">
        <f t="shared" si="6"/>
        <v>6.6000000000000003E-2</v>
      </c>
      <c r="N37" s="10">
        <f t="shared" si="17"/>
        <v>1.0660000000000001</v>
      </c>
      <c r="O37" s="33">
        <f t="shared" si="10"/>
        <v>1.1425486178543243</v>
      </c>
      <c r="P37" s="11">
        <f t="shared" si="18"/>
        <v>0.98485117220999085</v>
      </c>
      <c r="Q37" s="10"/>
    </row>
    <row r="38" spans="2:17" x14ac:dyDescent="0.2">
      <c r="B38" s="29" t="str">
        <f>Raw!A204</f>
        <v>1991 JUN</v>
      </c>
      <c r="C38" s="29">
        <v>29</v>
      </c>
      <c r="D38" s="32">
        <f t="shared" si="1"/>
        <v>2.4166666666666665</v>
      </c>
      <c r="E38" s="10">
        <f>Raw!B204/100</f>
        <v>8.4000000000000005E-2</v>
      </c>
      <c r="F38" s="10">
        <f t="shared" si="11"/>
        <v>1.0840000000000001</v>
      </c>
      <c r="G38" s="10">
        <f t="shared" si="12"/>
        <v>1.1679471465591555</v>
      </c>
      <c r="H38" s="10">
        <f t="shared" si="13"/>
        <v>1</v>
      </c>
      <c r="I38" s="9">
        <f t="shared" si="14"/>
        <v>2.5000000000000001E-2</v>
      </c>
      <c r="J38" s="10">
        <f t="shared" si="9"/>
        <v>1.0249999999999999</v>
      </c>
      <c r="K38" s="10">
        <f t="shared" si="15"/>
        <v>1.0636767426669707</v>
      </c>
      <c r="L38" s="10">
        <f t="shared" si="16"/>
        <v>0.91072335404956295</v>
      </c>
      <c r="M38" s="9">
        <f t="shared" si="6"/>
        <v>6.7000000000000004E-2</v>
      </c>
      <c r="N38" s="10">
        <f t="shared" si="17"/>
        <v>1.0669999999999999</v>
      </c>
      <c r="O38" s="33">
        <f t="shared" si="10"/>
        <v>1.1487399482597755</v>
      </c>
      <c r="P38" s="11">
        <f t="shared" si="18"/>
        <v>0.98355473673961569</v>
      </c>
      <c r="Q38" s="10"/>
    </row>
    <row r="39" spans="2:17" x14ac:dyDescent="0.2">
      <c r="B39" s="29" t="str">
        <f>Raw!A205</f>
        <v>1991 JUL</v>
      </c>
      <c r="C39" s="29">
        <v>30</v>
      </c>
      <c r="D39" s="32">
        <f t="shared" si="1"/>
        <v>2.5</v>
      </c>
      <c r="E39" s="10">
        <f>Raw!B205/100</f>
        <v>8.3000000000000004E-2</v>
      </c>
      <c r="F39" s="10">
        <f t="shared" si="11"/>
        <v>1.083</v>
      </c>
      <c r="G39" s="10">
        <f t="shared" si="12"/>
        <v>1.175733505488129</v>
      </c>
      <c r="H39" s="10">
        <f t="shared" si="13"/>
        <v>1</v>
      </c>
      <c r="I39" s="9">
        <f t="shared" si="14"/>
        <v>2.5000000000000001E-2</v>
      </c>
      <c r="J39" s="10">
        <f t="shared" si="9"/>
        <v>1.0249999999999999</v>
      </c>
      <c r="K39" s="10">
        <f t="shared" si="15"/>
        <v>1.0658677426009042</v>
      </c>
      <c r="L39" s="10">
        <f t="shared" si="16"/>
        <v>0.90655555670193144</v>
      </c>
      <c r="M39" s="9">
        <f t="shared" si="6"/>
        <v>6.6500000000000004E-2</v>
      </c>
      <c r="N39" s="10">
        <f t="shared" si="17"/>
        <v>1.0665</v>
      </c>
      <c r="O39" s="33">
        <f t="shared" si="10"/>
        <v>1.154919717314014</v>
      </c>
      <c r="P39" s="11">
        <f t="shared" si="18"/>
        <v>0.98229718888084783</v>
      </c>
      <c r="Q39" s="10"/>
    </row>
    <row r="40" spans="2:17" x14ac:dyDescent="0.2">
      <c r="B40" s="29" t="str">
        <f>Raw!A206</f>
        <v>1991 AUG</v>
      </c>
      <c r="C40" s="29">
        <v>31</v>
      </c>
      <c r="D40" s="32">
        <f t="shared" si="1"/>
        <v>2.5833333333333335</v>
      </c>
      <c r="E40" s="10">
        <f>Raw!B206/100</f>
        <v>7.9000000000000001E-2</v>
      </c>
      <c r="F40" s="10">
        <f t="shared" si="11"/>
        <v>1.079</v>
      </c>
      <c r="G40" s="10">
        <f t="shared" si="12"/>
        <v>1.1832068676188074</v>
      </c>
      <c r="H40" s="10">
        <f t="shared" si="13"/>
        <v>1</v>
      </c>
      <c r="I40" s="9">
        <f t="shared" si="14"/>
        <v>2.5000000000000001E-2</v>
      </c>
      <c r="J40" s="10">
        <f t="shared" si="9"/>
        <v>1.0249999999999999</v>
      </c>
      <c r="K40" s="10">
        <f t="shared" si="15"/>
        <v>1.068063255635969</v>
      </c>
      <c r="L40" s="10">
        <f t="shared" si="16"/>
        <v>0.90268513889328261</v>
      </c>
      <c r="M40" s="9">
        <f t="shared" si="6"/>
        <v>6.4500000000000002E-2</v>
      </c>
      <c r="N40" s="10">
        <f t="shared" si="17"/>
        <v>1.0645</v>
      </c>
      <c r="O40" s="33">
        <f t="shared" si="10"/>
        <v>1.1609511196035962</v>
      </c>
      <c r="P40" s="11">
        <f t="shared" si="18"/>
        <v>0.98119031538415535</v>
      </c>
      <c r="Q40" s="10"/>
    </row>
    <row r="41" spans="2:17" x14ac:dyDescent="0.2">
      <c r="B41" s="29" t="str">
        <f>Raw!A207</f>
        <v>1991 SEP</v>
      </c>
      <c r="C41" s="29">
        <v>32</v>
      </c>
      <c r="D41" s="32">
        <f t="shared" si="1"/>
        <v>2.6666666666666665</v>
      </c>
      <c r="E41" s="10">
        <f>Raw!B207/100</f>
        <v>7.0999999999999994E-2</v>
      </c>
      <c r="F41" s="10">
        <f t="shared" si="11"/>
        <v>1.071</v>
      </c>
      <c r="G41" s="10">
        <f t="shared" si="12"/>
        <v>1.1899895226972739</v>
      </c>
      <c r="H41" s="10">
        <f t="shared" si="13"/>
        <v>1</v>
      </c>
      <c r="I41" s="9">
        <f t="shared" si="14"/>
        <v>2.5000000000000001E-2</v>
      </c>
      <c r="J41" s="10">
        <f t="shared" si="9"/>
        <v>1.0249999999999999</v>
      </c>
      <c r="K41" s="10">
        <f t="shared" si="15"/>
        <v>1.0702632910684142</v>
      </c>
      <c r="L41" s="10">
        <f t="shared" si="16"/>
        <v>0.89938883549370774</v>
      </c>
      <c r="M41" s="9">
        <f t="shared" si="6"/>
        <v>6.0499999999999998E-2</v>
      </c>
      <c r="N41" s="10">
        <f t="shared" si="17"/>
        <v>1.0605</v>
      </c>
      <c r="O41" s="33">
        <f t="shared" si="10"/>
        <v>1.166647954972188</v>
      </c>
      <c r="P41" s="11">
        <f t="shared" si="18"/>
        <v>0.98038506450697227</v>
      </c>
      <c r="Q41" s="10"/>
    </row>
    <row r="42" spans="2:17" x14ac:dyDescent="0.2">
      <c r="B42" s="29" t="str">
        <f>Raw!A208</f>
        <v>1991 OCT</v>
      </c>
      <c r="C42" s="29">
        <v>33</v>
      </c>
      <c r="D42" s="32">
        <f t="shared" si="1"/>
        <v>2.75</v>
      </c>
      <c r="E42" s="10">
        <f>Raw!B208/100</f>
        <v>6.8000000000000005E-2</v>
      </c>
      <c r="F42" s="10">
        <f t="shared" si="11"/>
        <v>1.0680000000000001</v>
      </c>
      <c r="G42" s="10">
        <f t="shared" si="12"/>
        <v>1.196531331927897</v>
      </c>
      <c r="H42" s="10">
        <f t="shared" si="13"/>
        <v>1</v>
      </c>
      <c r="I42" s="9">
        <f t="shared" si="14"/>
        <v>2.5000000000000001E-2</v>
      </c>
      <c r="J42" s="10">
        <f t="shared" si="9"/>
        <v>1.0249999999999999</v>
      </c>
      <c r="K42" s="10">
        <f t="shared" si="15"/>
        <v>1.0724678582136382</v>
      </c>
      <c r="L42" s="10">
        <f t="shared" si="16"/>
        <v>0.89631406181870477</v>
      </c>
      <c r="M42" s="9">
        <f t="shared" si="6"/>
        <v>5.9000000000000004E-2</v>
      </c>
      <c r="N42" s="10">
        <f t="shared" si="17"/>
        <v>1.0589999999999999</v>
      </c>
      <c r="O42" s="33">
        <f t="shared" si="10"/>
        <v>1.1722344689635169</v>
      </c>
      <c r="P42" s="11">
        <f t="shared" si="18"/>
        <v>0.97969391831534236</v>
      </c>
    </row>
    <row r="43" spans="2:17" x14ac:dyDescent="0.2">
      <c r="B43" s="29" t="str">
        <f>Raw!A209</f>
        <v>1991 NOV</v>
      </c>
      <c r="C43" s="29">
        <v>34</v>
      </c>
      <c r="D43" s="32">
        <f t="shared" si="1"/>
        <v>2.8333333333333335</v>
      </c>
      <c r="E43" s="10">
        <f>Raw!B209/100</f>
        <v>7.0999999999999994E-2</v>
      </c>
      <c r="F43" s="10">
        <f t="shared" si="11"/>
        <v>1.071</v>
      </c>
      <c r="G43" s="10">
        <f t="shared" si="12"/>
        <v>1.2033903686163652</v>
      </c>
      <c r="H43" s="10">
        <f t="shared" si="13"/>
        <v>1</v>
      </c>
      <c r="I43" s="9">
        <f t="shared" si="14"/>
        <v>2.5000000000000001E-2</v>
      </c>
      <c r="J43" s="10">
        <f t="shared" si="9"/>
        <v>1.0249999999999999</v>
      </c>
      <c r="K43" s="10">
        <f t="shared" si="15"/>
        <v>1.0746769664062272</v>
      </c>
      <c r="L43" s="10">
        <f t="shared" si="16"/>
        <v>0.89304102345597958</v>
      </c>
      <c r="M43" s="9">
        <f t="shared" si="6"/>
        <v>6.0499999999999998E-2</v>
      </c>
      <c r="N43" s="10">
        <f t="shared" si="17"/>
        <v>1.0605</v>
      </c>
      <c r="O43" s="33">
        <f t="shared" si="10"/>
        <v>1.1779866721961165</v>
      </c>
      <c r="P43" s="11">
        <f t="shared" si="18"/>
        <v>0.9788898955129105</v>
      </c>
    </row>
    <row r="44" spans="2:17" x14ac:dyDescent="0.2">
      <c r="B44" s="29" t="str">
        <f>Raw!A210</f>
        <v>1991 DEC</v>
      </c>
      <c r="C44" s="29">
        <v>35</v>
      </c>
      <c r="D44" s="32">
        <f t="shared" si="1"/>
        <v>2.9166666666666665</v>
      </c>
      <c r="E44" s="10">
        <f>Raw!B210/100</f>
        <v>7.2000000000000008E-2</v>
      </c>
      <c r="F44" s="10">
        <f t="shared" si="11"/>
        <v>1.0720000000000001</v>
      </c>
      <c r="G44" s="10">
        <f t="shared" si="12"/>
        <v>1.2103828552382832</v>
      </c>
      <c r="H44" s="10">
        <f t="shared" si="13"/>
        <v>1</v>
      </c>
      <c r="I44" s="9">
        <f t="shared" si="14"/>
        <v>2.5000000000000001E-2</v>
      </c>
      <c r="J44" s="10">
        <f t="shared" si="9"/>
        <v>1.0249999999999999</v>
      </c>
      <c r="K44" s="10">
        <f t="shared" si="15"/>
        <v>1.0768906249999954</v>
      </c>
      <c r="L44" s="10">
        <f t="shared" si="16"/>
        <v>0.88971073932470102</v>
      </c>
      <c r="M44" s="9">
        <f t="shared" si="6"/>
        <v>6.1000000000000006E-2</v>
      </c>
      <c r="N44" s="10">
        <f t="shared" si="17"/>
        <v>1.0609999999999999</v>
      </c>
      <c r="O44" s="33">
        <f t="shared" si="10"/>
        <v>1.1838136014686222</v>
      </c>
      <c r="P44" s="11">
        <f t="shared" si="18"/>
        <v>0.9780488845701385</v>
      </c>
    </row>
    <row r="45" spans="2:17" x14ac:dyDescent="0.2">
      <c r="B45" s="29" t="str">
        <f>Raw!A211</f>
        <v>1992 JAN</v>
      </c>
      <c r="C45" s="29">
        <v>36</v>
      </c>
      <c r="D45" s="32">
        <f t="shared" si="1"/>
        <v>3</v>
      </c>
      <c r="E45" s="10">
        <f>Raw!B211/100</f>
        <v>7.0000000000000007E-2</v>
      </c>
      <c r="F45" s="10">
        <f t="shared" si="11"/>
        <v>1.07</v>
      </c>
      <c r="G45" s="10">
        <f t="shared" si="12"/>
        <v>1.2172265358762231</v>
      </c>
      <c r="H45" s="10">
        <f t="shared" si="13"/>
        <v>1</v>
      </c>
      <c r="I45" s="9">
        <f t="shared" si="14"/>
        <v>2.5000000000000001E-2</v>
      </c>
      <c r="J45" s="10">
        <f t="shared" si="9"/>
        <v>1.0249999999999999</v>
      </c>
      <c r="K45" s="10">
        <f t="shared" si="15"/>
        <v>1.079108843368024</v>
      </c>
      <c r="L45" s="10">
        <f t="shared" si="16"/>
        <v>0.88653082360813407</v>
      </c>
      <c r="M45" s="9">
        <f t="shared" si="6"/>
        <v>6.0000000000000005E-2</v>
      </c>
      <c r="N45" s="10">
        <f t="shared" si="17"/>
        <v>1.06</v>
      </c>
      <c r="O45" s="33">
        <f t="shared" si="10"/>
        <v>1.1895758740337117</v>
      </c>
      <c r="P45" s="11">
        <f t="shared" si="18"/>
        <v>0.97728388181859094</v>
      </c>
    </row>
    <row r="46" spans="2:17" x14ac:dyDescent="0.2">
      <c r="B46" s="29" t="str">
        <f>Raw!A212</f>
        <v>1992 FEB</v>
      </c>
      <c r="C46" s="29">
        <v>37</v>
      </c>
      <c r="D46" s="32">
        <f t="shared" si="1"/>
        <v>3.0833333333333335</v>
      </c>
      <c r="E46" s="10">
        <f>Raw!B212/100</f>
        <v>6.9000000000000006E-2</v>
      </c>
      <c r="F46" s="10">
        <f t="shared" si="11"/>
        <v>1.069</v>
      </c>
      <c r="G46" s="10">
        <f t="shared" si="12"/>
        <v>1.2240135352331591</v>
      </c>
      <c r="H46" s="10">
        <f t="shared" si="13"/>
        <v>1</v>
      </c>
      <c r="I46" s="9">
        <f t="shared" si="14"/>
        <v>2.5000000000000001E-2</v>
      </c>
      <c r="J46" s="10">
        <f t="shared" si="9"/>
        <v>1.0249999999999999</v>
      </c>
      <c r="K46" s="10">
        <f t="shared" si="15"/>
        <v>1.0813316309027015</v>
      </c>
      <c r="L46" s="10">
        <f t="shared" si="16"/>
        <v>0.88343110576528172</v>
      </c>
      <c r="M46" s="9">
        <f t="shared" si="6"/>
        <v>5.9500000000000004E-2</v>
      </c>
      <c r="N46" s="10">
        <f t="shared" si="17"/>
        <v>1.0595000000000001</v>
      </c>
      <c r="O46" s="33">
        <f t="shared" si="10"/>
        <v>1.1953191969254358</v>
      </c>
      <c r="P46" s="11">
        <f t="shared" si="18"/>
        <v>0.97655717238269146</v>
      </c>
    </row>
    <row r="47" spans="2:17" x14ac:dyDescent="0.2">
      <c r="B47" s="29" t="str">
        <f>Raw!A213</f>
        <v>1992 MAR</v>
      </c>
      <c r="C47" s="29">
        <v>38</v>
      </c>
      <c r="D47" s="32">
        <f t="shared" si="1"/>
        <v>3.1666666666666665</v>
      </c>
      <c r="E47" s="10">
        <f>Raw!B213/100</f>
        <v>7.0999999999999994E-2</v>
      </c>
      <c r="F47" s="10">
        <f t="shared" si="11"/>
        <v>1.071</v>
      </c>
      <c r="G47" s="10">
        <f t="shared" si="12"/>
        <v>1.2310301118336389</v>
      </c>
      <c r="H47" s="10">
        <f t="shared" si="13"/>
        <v>1</v>
      </c>
      <c r="I47" s="9">
        <f t="shared" si="14"/>
        <v>2.5000000000000001E-2</v>
      </c>
      <c r="J47" s="10">
        <f t="shared" si="9"/>
        <v>1.0249999999999999</v>
      </c>
      <c r="K47" s="10">
        <f t="shared" si="15"/>
        <v>1.0835589970157631</v>
      </c>
      <c r="L47" s="10">
        <f t="shared" si="16"/>
        <v>0.88020511163759008</v>
      </c>
      <c r="M47" s="9">
        <f t="shared" si="6"/>
        <v>6.0499999999999998E-2</v>
      </c>
      <c r="N47" s="10">
        <f t="shared" si="17"/>
        <v>1.0605</v>
      </c>
      <c r="O47" s="33">
        <f t="shared" si="10"/>
        <v>1.2011846778770598</v>
      </c>
      <c r="P47" s="11">
        <f t="shared" si="18"/>
        <v>0.97575572386923681</v>
      </c>
    </row>
    <row r="48" spans="2:17" x14ac:dyDescent="0.2">
      <c r="B48" s="29" t="str">
        <f>Raw!A214</f>
        <v>1992 APR</v>
      </c>
      <c r="C48" s="29">
        <v>39</v>
      </c>
      <c r="D48" s="32">
        <f t="shared" si="1"/>
        <v>3.25</v>
      </c>
      <c r="E48" s="10">
        <f>Raw!B214/100</f>
        <v>4.7E-2</v>
      </c>
      <c r="F48" s="10">
        <f t="shared" si="11"/>
        <v>1.0469999999999999</v>
      </c>
      <c r="G48" s="10">
        <f t="shared" si="12"/>
        <v>1.2357507982542926</v>
      </c>
      <c r="H48" s="10">
        <f t="shared" si="13"/>
        <v>1</v>
      </c>
      <c r="I48" s="9">
        <f t="shared" si="14"/>
        <v>2.5000000000000001E-2</v>
      </c>
      <c r="J48" s="10">
        <f t="shared" si="9"/>
        <v>1.0249999999999999</v>
      </c>
      <c r="K48" s="10">
        <f t="shared" si="15"/>
        <v>1.0857909511383306</v>
      </c>
      <c r="L48" s="10">
        <f t="shared" si="16"/>
        <v>0.87864879607781299</v>
      </c>
      <c r="M48" s="9">
        <f t="shared" si="6"/>
        <v>4.7E-2</v>
      </c>
      <c r="N48" s="10">
        <f t="shared" si="17"/>
        <v>1.0469999999999999</v>
      </c>
      <c r="O48" s="33">
        <f t="shared" si="10"/>
        <v>1.2057909146726045</v>
      </c>
      <c r="P48" s="11">
        <f t="shared" si="18"/>
        <v>0.97575572386923681</v>
      </c>
    </row>
    <row r="49" spans="2:16" x14ac:dyDescent="0.2">
      <c r="B49" s="29" t="str">
        <f>Raw!A215</f>
        <v>1992 MAY</v>
      </c>
      <c r="C49" s="29">
        <v>40</v>
      </c>
      <c r="D49" s="32">
        <f t="shared" si="1"/>
        <v>3.3333333333333335</v>
      </c>
      <c r="E49" s="10">
        <f>Raw!B215/100</f>
        <v>4.2999999999999997E-2</v>
      </c>
      <c r="F49" s="10">
        <f t="shared" si="11"/>
        <v>1.0429999999999999</v>
      </c>
      <c r="G49" s="10">
        <f t="shared" si="12"/>
        <v>1.2400939594634084</v>
      </c>
      <c r="H49" s="10">
        <f t="shared" si="13"/>
        <v>1</v>
      </c>
      <c r="I49" s="9">
        <f t="shared" si="14"/>
        <v>2.5000000000000001E-2</v>
      </c>
      <c r="J49" s="10">
        <f t="shared" si="9"/>
        <v>1.0249999999999999</v>
      </c>
      <c r="K49" s="10">
        <f t="shared" si="15"/>
        <v>1.0880275027209523</v>
      </c>
      <c r="L49" s="10">
        <f t="shared" si="16"/>
        <v>0.87737505244501346</v>
      </c>
      <c r="M49" s="9">
        <f t="shared" si="6"/>
        <v>4.2999999999999997E-2</v>
      </c>
      <c r="N49" s="10">
        <f t="shared" si="17"/>
        <v>1.0429999999999999</v>
      </c>
      <c r="O49" s="33">
        <f t="shared" si="10"/>
        <v>1.2100287790820861</v>
      </c>
      <c r="P49" s="11">
        <f t="shared" si="18"/>
        <v>0.97575572386923681</v>
      </c>
    </row>
    <row r="50" spans="2:16" x14ac:dyDescent="0.2">
      <c r="B50" s="29" t="str">
        <f>Raw!A216</f>
        <v>1992 JUN</v>
      </c>
      <c r="C50" s="29">
        <v>41</v>
      </c>
      <c r="D50" s="32">
        <f t="shared" si="1"/>
        <v>3.4166666666666665</v>
      </c>
      <c r="E50" s="10">
        <f>Raw!B216/100</f>
        <v>3.7999999999999999E-2</v>
      </c>
      <c r="F50" s="10">
        <f t="shared" si="11"/>
        <v>1.038</v>
      </c>
      <c r="G50" s="10">
        <f t="shared" si="12"/>
        <v>1.2439541448307179</v>
      </c>
      <c r="H50" s="10">
        <f t="shared" si="13"/>
        <v>1</v>
      </c>
      <c r="I50" s="9">
        <f t="shared" si="14"/>
        <v>2.5000000000000001E-2</v>
      </c>
      <c r="J50" s="10">
        <f t="shared" si="9"/>
        <v>1.0249999999999999</v>
      </c>
      <c r="K50" s="10">
        <f t="shared" si="15"/>
        <v>1.0902686612336434</v>
      </c>
      <c r="L50" s="10">
        <f t="shared" si="16"/>
        <v>0.87645406043645724</v>
      </c>
      <c r="M50" s="9">
        <f t="shared" si="6"/>
        <v>3.7999999999999999E-2</v>
      </c>
      <c r="N50" s="10">
        <f t="shared" si="17"/>
        <v>1.038</v>
      </c>
      <c r="O50" s="33">
        <f t="shared" si="10"/>
        <v>1.2137953770494345</v>
      </c>
      <c r="P50" s="11">
        <f t="shared" si="18"/>
        <v>0.97575572386923681</v>
      </c>
    </row>
    <row r="51" spans="2:16" x14ac:dyDescent="0.2">
      <c r="B51" s="29" t="str">
        <f>Raw!A217</f>
        <v>1992 JUL</v>
      </c>
      <c r="C51" s="29">
        <v>42</v>
      </c>
      <c r="D51" s="32">
        <f t="shared" si="1"/>
        <v>3.5</v>
      </c>
      <c r="E51" s="10">
        <f>Raw!B217/100</f>
        <v>3.6000000000000004E-2</v>
      </c>
      <c r="F51" s="10">
        <f t="shared" si="11"/>
        <v>1.036</v>
      </c>
      <c r="G51" s="10">
        <f t="shared" si="12"/>
        <v>1.2476258116188463</v>
      </c>
      <c r="H51" s="10">
        <f t="shared" si="13"/>
        <v>1</v>
      </c>
      <c r="I51" s="9">
        <f t="shared" si="14"/>
        <v>2.5000000000000001E-2</v>
      </c>
      <c r="J51" s="10">
        <f t="shared" si="9"/>
        <v>1.0249999999999999</v>
      </c>
      <c r="K51" s="10">
        <f t="shared" si="15"/>
        <v>1.0925144361659254</v>
      </c>
      <c r="L51" s="10">
        <f t="shared" si="16"/>
        <v>0.87567476241000697</v>
      </c>
      <c r="M51" s="9">
        <f t="shared" si="6"/>
        <v>3.6000000000000004E-2</v>
      </c>
      <c r="N51" s="10">
        <f t="shared" si="17"/>
        <v>1.036</v>
      </c>
      <c r="O51" s="33">
        <f t="shared" si="10"/>
        <v>1.2173780269340915</v>
      </c>
      <c r="P51" s="11">
        <f t="shared" si="18"/>
        <v>0.97575572386923681</v>
      </c>
    </row>
    <row r="52" spans="2:16" x14ac:dyDescent="0.2">
      <c r="B52" s="29" t="str">
        <f>Raw!A218</f>
        <v>1992 AUG</v>
      </c>
      <c r="C52" s="29">
        <v>43</v>
      </c>
      <c r="D52" s="32">
        <f t="shared" si="1"/>
        <v>3.5833333333333335</v>
      </c>
      <c r="E52" s="10">
        <f>Raw!B218/100</f>
        <v>0.03</v>
      </c>
      <c r="F52" s="10">
        <f t="shared" si="11"/>
        <v>1.03</v>
      </c>
      <c r="G52" s="10">
        <f t="shared" si="12"/>
        <v>1.2507027934451878</v>
      </c>
      <c r="H52" s="10">
        <f t="shared" si="13"/>
        <v>1</v>
      </c>
      <c r="I52" s="9">
        <f t="shared" si="14"/>
        <v>2.5000000000000001E-2</v>
      </c>
      <c r="J52" s="10">
        <f t="shared" si="9"/>
        <v>1.0249999999999999</v>
      </c>
      <c r="K52" s="10">
        <f t="shared" si="15"/>
        <v>1.0947648370268668</v>
      </c>
      <c r="L52" s="10">
        <f t="shared" si="16"/>
        <v>0.87531973444404476</v>
      </c>
      <c r="M52" s="9">
        <f t="shared" si="6"/>
        <v>0.03</v>
      </c>
      <c r="N52" s="10">
        <f t="shared" si="17"/>
        <v>1.03</v>
      </c>
      <c r="O52" s="33">
        <f t="shared" si="10"/>
        <v>1.2203804095633857</v>
      </c>
      <c r="P52" s="11">
        <f t="shared" si="18"/>
        <v>0.9757557238692367</v>
      </c>
    </row>
    <row r="53" spans="2:16" x14ac:dyDescent="0.2">
      <c r="B53" s="29" t="str">
        <f>Raw!A219</f>
        <v>1992 SEP</v>
      </c>
      <c r="C53" s="29">
        <v>44</v>
      </c>
      <c r="D53" s="32">
        <f t="shared" si="1"/>
        <v>3.6666666666666665</v>
      </c>
      <c r="E53" s="10">
        <f>Raw!B219/100</f>
        <v>0.03</v>
      </c>
      <c r="F53" s="10">
        <f t="shared" si="11"/>
        <v>1.03</v>
      </c>
      <c r="G53" s="10">
        <f t="shared" si="12"/>
        <v>1.2537873639387973</v>
      </c>
      <c r="H53" s="10">
        <f t="shared" si="13"/>
        <v>1</v>
      </c>
      <c r="I53" s="9">
        <f t="shared" si="14"/>
        <v>2.5000000000000001E-2</v>
      </c>
      <c r="J53" s="10">
        <f t="shared" si="9"/>
        <v>1.0249999999999999</v>
      </c>
      <c r="K53" s="10">
        <f t="shared" si="15"/>
        <v>1.0970198733451233</v>
      </c>
      <c r="L53" s="10">
        <f t="shared" si="16"/>
        <v>0.87496485041834693</v>
      </c>
      <c r="M53" s="9">
        <f t="shared" si="6"/>
        <v>0.03</v>
      </c>
      <c r="N53" s="10">
        <f t="shared" si="17"/>
        <v>1.03</v>
      </c>
      <c r="O53" s="33">
        <f t="shared" si="10"/>
        <v>1.2233901968782035</v>
      </c>
      <c r="P53" s="11">
        <f t="shared" si="18"/>
        <v>0.97575572386923692</v>
      </c>
    </row>
    <row r="54" spans="2:16" x14ac:dyDescent="0.2">
      <c r="B54" s="29" t="str">
        <f>Raw!A220</f>
        <v>1992 OCT</v>
      </c>
      <c r="C54" s="29">
        <v>45</v>
      </c>
      <c r="D54" s="32">
        <f t="shared" si="1"/>
        <v>3.75</v>
      </c>
      <c r="E54" s="10">
        <f>Raw!B220/100</f>
        <v>2.8999999999999998E-2</v>
      </c>
      <c r="F54" s="10">
        <f t="shared" si="11"/>
        <v>1.0289999999999999</v>
      </c>
      <c r="G54" s="10">
        <f t="shared" si="12"/>
        <v>1.256777807253884</v>
      </c>
      <c r="H54" s="10">
        <f t="shared" si="13"/>
        <v>1</v>
      </c>
      <c r="I54" s="9">
        <f t="shared" si="14"/>
        <v>2.5000000000000001E-2</v>
      </c>
      <c r="J54" s="10">
        <f t="shared" si="9"/>
        <v>1.0249999999999999</v>
      </c>
      <c r="K54" s="10">
        <f t="shared" si="15"/>
        <v>1.099279554668978</v>
      </c>
      <c r="L54" s="10">
        <f t="shared" si="16"/>
        <v>0.87468090884812266</v>
      </c>
      <c r="M54" s="9">
        <f t="shared" si="6"/>
        <v>2.8999999999999998E-2</v>
      </c>
      <c r="N54" s="10">
        <f t="shared" si="17"/>
        <v>1.0289999999999999</v>
      </c>
      <c r="O54" s="33">
        <f t="shared" si="10"/>
        <v>1.2263081390598058</v>
      </c>
      <c r="P54" s="11">
        <f t="shared" si="18"/>
        <v>0.97575572386923692</v>
      </c>
    </row>
    <row r="55" spans="2:16" x14ac:dyDescent="0.2">
      <c r="B55" s="29" t="str">
        <f>Raw!A221</f>
        <v>1992 NOV</v>
      </c>
      <c r="C55" s="29">
        <v>46</v>
      </c>
      <c r="D55" s="32">
        <f t="shared" si="1"/>
        <v>3.8333333333333335</v>
      </c>
      <c r="E55" s="10">
        <f>Raw!B221/100</f>
        <v>2.6000000000000002E-2</v>
      </c>
      <c r="F55" s="10">
        <f t="shared" si="11"/>
        <v>1.026</v>
      </c>
      <c r="G55" s="10">
        <f t="shared" si="12"/>
        <v>1.2594689055353852</v>
      </c>
      <c r="H55" s="10">
        <f t="shared" si="13"/>
        <v>1</v>
      </c>
      <c r="I55" s="9">
        <f t="shared" si="14"/>
        <v>2.5000000000000001E-2</v>
      </c>
      <c r="J55" s="10">
        <f t="shared" si="9"/>
        <v>1.0249999999999999</v>
      </c>
      <c r="K55" s="10">
        <f t="shared" si="15"/>
        <v>1.1015438905663817</v>
      </c>
      <c r="L55" s="10">
        <f t="shared" si="16"/>
        <v>0.87460983413332349</v>
      </c>
      <c r="M55" s="9">
        <f t="shared" si="6"/>
        <v>2.6000000000000002E-2</v>
      </c>
      <c r="N55" s="10">
        <f t="shared" si="17"/>
        <v>1.026</v>
      </c>
      <c r="O55" s="33">
        <f t="shared" si="10"/>
        <v>1.2289339936114754</v>
      </c>
      <c r="P55" s="11">
        <f t="shared" si="18"/>
        <v>0.97575572386923692</v>
      </c>
    </row>
    <row r="56" spans="2:16" x14ac:dyDescent="0.2">
      <c r="B56" s="29" t="str">
        <f>Raw!A222</f>
        <v>1992 DEC</v>
      </c>
      <c r="C56" s="29">
        <v>47</v>
      </c>
      <c r="D56" s="32">
        <f t="shared" si="1"/>
        <v>3.9166666666666665</v>
      </c>
      <c r="E56" s="10">
        <f>Raw!B222/100</f>
        <v>2.6000000000000002E-2</v>
      </c>
      <c r="F56" s="10">
        <f t="shared" si="11"/>
        <v>1.026</v>
      </c>
      <c r="G56" s="10">
        <f t="shared" si="12"/>
        <v>1.2621657661799062</v>
      </c>
      <c r="H56" s="10">
        <f t="shared" si="13"/>
        <v>1</v>
      </c>
      <c r="I56" s="9">
        <f t="shared" si="14"/>
        <v>2.5000000000000001E-2</v>
      </c>
      <c r="J56" s="10">
        <f t="shared" si="9"/>
        <v>1.0249999999999999</v>
      </c>
      <c r="K56" s="10">
        <f t="shared" si="15"/>
        <v>1.103812890624994</v>
      </c>
      <c r="L56" s="10">
        <f t="shared" si="16"/>
        <v>0.87453876519390483</v>
      </c>
      <c r="M56" s="9">
        <f t="shared" si="6"/>
        <v>2.6000000000000002E-2</v>
      </c>
      <c r="N56" s="10">
        <f t="shared" si="17"/>
        <v>1.026</v>
      </c>
      <c r="O56" s="33">
        <f t="shared" si="10"/>
        <v>1.2315654708218446</v>
      </c>
      <c r="P56" s="11">
        <f t="shared" si="18"/>
        <v>0.97575572386923715</v>
      </c>
    </row>
    <row r="57" spans="2:16" x14ac:dyDescent="0.2">
      <c r="B57" s="29" t="str">
        <f>Raw!A223</f>
        <v>1993 JAN</v>
      </c>
      <c r="C57" s="29">
        <v>48</v>
      </c>
      <c r="D57" s="32">
        <f t="shared" si="1"/>
        <v>4</v>
      </c>
      <c r="E57" s="10">
        <f>Raw!B223/100</f>
        <v>2.2000000000000002E-2</v>
      </c>
      <c r="F57" s="10">
        <f t="shared" si="11"/>
        <v>1.022</v>
      </c>
      <c r="G57" s="10">
        <f t="shared" si="12"/>
        <v>1.2644567269945715</v>
      </c>
      <c r="H57" s="10">
        <f t="shared" si="13"/>
        <v>1</v>
      </c>
      <c r="I57" s="9">
        <f t="shared" si="14"/>
        <v>2.2000000000000002E-2</v>
      </c>
      <c r="J57" s="10">
        <f t="shared" si="9"/>
        <v>1.022</v>
      </c>
      <c r="K57" s="10">
        <f t="shared" si="15"/>
        <v>1.1058164246669591</v>
      </c>
      <c r="L57" s="10">
        <f t="shared" si="16"/>
        <v>0.87453876519390494</v>
      </c>
      <c r="M57" s="9">
        <f t="shared" si="6"/>
        <v>2.2000000000000002E-2</v>
      </c>
      <c r="N57" s="10">
        <f t="shared" si="17"/>
        <v>1.022</v>
      </c>
      <c r="O57" s="33">
        <f t="shared" si="10"/>
        <v>1.2338008889499144</v>
      </c>
      <c r="P57" s="11">
        <f t="shared" si="18"/>
        <v>0.97575572386923703</v>
      </c>
    </row>
    <row r="58" spans="2:16" x14ac:dyDescent="0.2">
      <c r="B58" s="29" t="str">
        <f>Raw!A224</f>
        <v>1993 FEB</v>
      </c>
      <c r="C58" s="29">
        <v>49</v>
      </c>
      <c r="D58" s="32">
        <f t="shared" si="1"/>
        <v>4.083333333333333</v>
      </c>
      <c r="E58" s="10">
        <f>Raw!B224/100</f>
        <v>2.4E-2</v>
      </c>
      <c r="F58" s="10">
        <f t="shared" si="11"/>
        <v>1.024</v>
      </c>
      <c r="G58" s="10">
        <f t="shared" si="12"/>
        <v>1.2669582416170875</v>
      </c>
      <c r="H58" s="10">
        <f t="shared" si="13"/>
        <v>1</v>
      </c>
      <c r="I58" s="9">
        <f t="shared" si="14"/>
        <v>2.4E-2</v>
      </c>
      <c r="J58" s="10">
        <f t="shared" si="9"/>
        <v>1.024</v>
      </c>
      <c r="K58" s="10">
        <f t="shared" si="15"/>
        <v>1.1080040961760487</v>
      </c>
      <c r="L58" s="10">
        <f t="shared" si="16"/>
        <v>0.87453876519390483</v>
      </c>
      <c r="M58" s="9">
        <f t="shared" si="6"/>
        <v>2.4E-2</v>
      </c>
      <c r="N58" s="10">
        <f t="shared" si="17"/>
        <v>1.024</v>
      </c>
      <c r="O58" s="33">
        <f t="shared" si="10"/>
        <v>1.2362417561611769</v>
      </c>
      <c r="P58" s="11">
        <f t="shared" si="18"/>
        <v>0.97575572386923703</v>
      </c>
    </row>
    <row r="59" spans="2:16" x14ac:dyDescent="0.2">
      <c r="B59" s="29" t="str">
        <f>Raw!A225</f>
        <v>1993 MAR</v>
      </c>
      <c r="C59" s="29">
        <v>50</v>
      </c>
      <c r="D59" s="32">
        <f t="shared" si="1"/>
        <v>4.166666666666667</v>
      </c>
      <c r="E59" s="10">
        <f>Raw!B225/100</f>
        <v>2.5000000000000001E-2</v>
      </c>
      <c r="F59" s="10">
        <f t="shared" si="11"/>
        <v>1.0249999999999999</v>
      </c>
      <c r="G59" s="10">
        <f t="shared" si="12"/>
        <v>1.2695679681555465</v>
      </c>
      <c r="H59" s="10">
        <f t="shared" si="13"/>
        <v>1</v>
      </c>
      <c r="I59" s="9">
        <f t="shared" si="14"/>
        <v>2.5000000000000001E-2</v>
      </c>
      <c r="J59" s="10">
        <f t="shared" si="9"/>
        <v>1.0249999999999999</v>
      </c>
      <c r="K59" s="10">
        <f t="shared" si="15"/>
        <v>1.1102864032004864</v>
      </c>
      <c r="L59" s="10">
        <f t="shared" si="16"/>
        <v>0.87453876519390494</v>
      </c>
      <c r="M59" s="9">
        <f t="shared" si="6"/>
        <v>2.5000000000000001E-2</v>
      </c>
      <c r="N59" s="10">
        <f t="shared" si="17"/>
        <v>1.0249999999999999</v>
      </c>
      <c r="O59" s="33">
        <f t="shared" si="10"/>
        <v>1.2387882117688118</v>
      </c>
      <c r="P59" s="11">
        <f t="shared" si="18"/>
        <v>0.97575572386923703</v>
      </c>
    </row>
    <row r="60" spans="2:16" x14ac:dyDescent="0.2">
      <c r="B60" s="29" t="str">
        <f>Raw!A226</f>
        <v>1993 APR</v>
      </c>
      <c r="C60" s="29">
        <v>51</v>
      </c>
      <c r="D60" s="32">
        <f t="shared" si="1"/>
        <v>4.25</v>
      </c>
      <c r="E60" s="10">
        <f>Raw!B226/100</f>
        <v>2.5000000000000001E-2</v>
      </c>
      <c r="F60" s="10">
        <f t="shared" si="11"/>
        <v>1.0249999999999999</v>
      </c>
      <c r="G60" s="10">
        <f t="shared" si="12"/>
        <v>1.2721830703033838</v>
      </c>
      <c r="H60" s="10">
        <f t="shared" si="13"/>
        <v>1</v>
      </c>
      <c r="I60" s="9">
        <f t="shared" si="14"/>
        <v>2.5000000000000001E-2</v>
      </c>
      <c r="J60" s="10">
        <f t="shared" si="9"/>
        <v>1.0249999999999999</v>
      </c>
      <c r="K60" s="10">
        <f t="shared" si="15"/>
        <v>1.112573411403712</v>
      </c>
      <c r="L60" s="10">
        <f t="shared" si="16"/>
        <v>0.87453876519390494</v>
      </c>
      <c r="M60" s="9">
        <f t="shared" si="6"/>
        <v>2.5000000000000001E-2</v>
      </c>
      <c r="N60" s="10">
        <f t="shared" si="17"/>
        <v>1.0249999999999999</v>
      </c>
      <c r="O60" s="33">
        <f t="shared" si="10"/>
        <v>1.2413399126580669</v>
      </c>
      <c r="P60" s="11">
        <f t="shared" si="18"/>
        <v>0.97575572386923715</v>
      </c>
    </row>
    <row r="61" spans="2:16" x14ac:dyDescent="0.2">
      <c r="B61" s="29" t="str">
        <f>Raw!A227</f>
        <v>1993 MAY</v>
      </c>
      <c r="C61" s="29">
        <v>52</v>
      </c>
      <c r="D61" s="32">
        <f t="shared" si="1"/>
        <v>4.333333333333333</v>
      </c>
      <c r="E61" s="10">
        <f>Raw!B227/100</f>
        <v>2.5000000000000001E-2</v>
      </c>
      <c r="F61" s="10">
        <f t="shared" si="11"/>
        <v>1.0249999999999999</v>
      </c>
      <c r="G61" s="10">
        <f t="shared" si="12"/>
        <v>1.2748035591334748</v>
      </c>
      <c r="H61" s="10">
        <f t="shared" si="13"/>
        <v>1</v>
      </c>
      <c r="I61" s="9">
        <f t="shared" si="14"/>
        <v>2.5000000000000001E-2</v>
      </c>
      <c r="J61" s="10">
        <f t="shared" si="9"/>
        <v>1.0249999999999999</v>
      </c>
      <c r="K61" s="10">
        <f t="shared" si="15"/>
        <v>1.114865130469384</v>
      </c>
      <c r="L61" s="10">
        <f t="shared" si="16"/>
        <v>0.87453876519390472</v>
      </c>
      <c r="M61" s="9">
        <f t="shared" si="6"/>
        <v>2.5000000000000001E-2</v>
      </c>
      <c r="N61" s="10">
        <f t="shared" si="17"/>
        <v>1.0249999999999999</v>
      </c>
      <c r="O61" s="33">
        <f t="shared" si="10"/>
        <v>1.2438968696333634</v>
      </c>
      <c r="P61" s="11">
        <f t="shared" si="18"/>
        <v>0.97575572386923703</v>
      </c>
    </row>
    <row r="62" spans="2:16" x14ac:dyDescent="0.2">
      <c r="B62" s="29" t="str">
        <f>Raw!A228</f>
        <v>1993 JUN</v>
      </c>
      <c r="C62" s="29">
        <v>53</v>
      </c>
      <c r="D62" s="32">
        <f t="shared" si="1"/>
        <v>4.416666666666667</v>
      </c>
      <c r="E62" s="10">
        <f>Raw!B228/100</f>
        <v>2.4E-2</v>
      </c>
      <c r="F62" s="10">
        <f t="shared" si="11"/>
        <v>1.024</v>
      </c>
      <c r="G62" s="10">
        <f t="shared" si="12"/>
        <v>1.2773255432203383</v>
      </c>
      <c r="H62" s="10">
        <f t="shared" si="13"/>
        <v>1</v>
      </c>
      <c r="I62" s="9">
        <f t="shared" si="14"/>
        <v>2.4E-2</v>
      </c>
      <c r="J62" s="10">
        <f t="shared" si="9"/>
        <v>1.024</v>
      </c>
      <c r="K62" s="10">
        <f t="shared" si="15"/>
        <v>1.1170707033185483</v>
      </c>
      <c r="L62" s="10">
        <f t="shared" si="16"/>
        <v>0.87453876519390472</v>
      </c>
      <c r="M62" s="9">
        <f t="shared" si="6"/>
        <v>2.4E-2</v>
      </c>
      <c r="N62" s="10">
        <f t="shared" si="17"/>
        <v>1.024</v>
      </c>
      <c r="O62" s="33">
        <f t="shared" si="10"/>
        <v>1.2463577100416277</v>
      </c>
      <c r="P62" s="11">
        <f t="shared" si="18"/>
        <v>0.97575572386923703</v>
      </c>
    </row>
    <row r="63" spans="2:16" x14ac:dyDescent="0.2">
      <c r="B63" s="29" t="str">
        <f>Raw!A229</f>
        <v>1993 JUL</v>
      </c>
      <c r="C63" s="29">
        <v>54</v>
      </c>
      <c r="D63" s="32">
        <f t="shared" si="1"/>
        <v>4.5</v>
      </c>
      <c r="E63" s="10">
        <f>Raw!B229/100</f>
        <v>2.6000000000000002E-2</v>
      </c>
      <c r="F63" s="10">
        <f t="shared" si="11"/>
        <v>1.026</v>
      </c>
      <c r="G63" s="10">
        <f t="shared" si="12"/>
        <v>1.2800606397142753</v>
      </c>
      <c r="H63" s="10">
        <f t="shared" si="13"/>
        <v>1</v>
      </c>
      <c r="I63" s="9">
        <f t="shared" si="14"/>
        <v>2.5000000000000001E-2</v>
      </c>
      <c r="J63" s="10">
        <f t="shared" si="9"/>
        <v>1.0249999999999999</v>
      </c>
      <c r="K63" s="10">
        <f t="shared" si="15"/>
        <v>1.1193716860692227</v>
      </c>
      <c r="L63" s="10">
        <f t="shared" si="16"/>
        <v>0.87446770202939739</v>
      </c>
      <c r="M63" s="9">
        <f t="shared" si="6"/>
        <v>2.6000000000000002E-2</v>
      </c>
      <c r="N63" s="10">
        <f t="shared" si="17"/>
        <v>1.026</v>
      </c>
      <c r="O63" s="33">
        <f t="shared" si="10"/>
        <v>1.2490264961009214</v>
      </c>
      <c r="P63" s="11">
        <f t="shared" si="18"/>
        <v>0.97575572386923715</v>
      </c>
    </row>
    <row r="64" spans="2:16" x14ac:dyDescent="0.2">
      <c r="B64" s="29" t="str">
        <f>Raw!A230</f>
        <v>1993 AUG</v>
      </c>
      <c r="C64" s="29">
        <v>55</v>
      </c>
      <c r="D64" s="32">
        <f t="shared" si="1"/>
        <v>4.583333333333333</v>
      </c>
      <c r="E64" s="10">
        <f>Raw!B230/100</f>
        <v>2.8999999999999998E-2</v>
      </c>
      <c r="F64" s="10">
        <f t="shared" si="11"/>
        <v>1.0289999999999999</v>
      </c>
      <c r="G64" s="10">
        <f t="shared" si="12"/>
        <v>1.2831137481543808</v>
      </c>
      <c r="H64" s="10">
        <f t="shared" si="13"/>
        <v>1</v>
      </c>
      <c r="I64" s="9">
        <f t="shared" si="14"/>
        <v>2.5000000000000001E-2</v>
      </c>
      <c r="J64" s="10">
        <f t="shared" si="9"/>
        <v>1.0249999999999999</v>
      </c>
      <c r="K64" s="10">
        <f t="shared" si="15"/>
        <v>1.1216774084676231</v>
      </c>
      <c r="L64" s="10">
        <f t="shared" si="16"/>
        <v>0.87418392179261872</v>
      </c>
      <c r="M64" s="9">
        <f t="shared" si="6"/>
        <v>2.8999999999999998E-2</v>
      </c>
      <c r="N64" s="10">
        <f t="shared" si="17"/>
        <v>1.0289999999999999</v>
      </c>
      <c r="O64" s="33">
        <f t="shared" si="10"/>
        <v>1.252005584136948</v>
      </c>
      <c r="P64" s="11">
        <f t="shared" si="18"/>
        <v>0.97575572386923715</v>
      </c>
    </row>
    <row r="65" spans="2:16" x14ac:dyDescent="0.2">
      <c r="B65" s="29" t="str">
        <f>Raw!A231</f>
        <v>1993 SEP</v>
      </c>
      <c r="C65" s="29">
        <v>56</v>
      </c>
      <c r="D65" s="32">
        <f t="shared" si="1"/>
        <v>4.666666666666667</v>
      </c>
      <c r="E65" s="10">
        <f>Raw!B231/100</f>
        <v>3.1E-2</v>
      </c>
      <c r="F65" s="10">
        <f t="shared" si="11"/>
        <v>1.0309999999999999</v>
      </c>
      <c r="G65" s="10">
        <f t="shared" si="12"/>
        <v>1.2863822743458955</v>
      </c>
      <c r="H65" s="10">
        <f t="shared" si="13"/>
        <v>1</v>
      </c>
      <c r="I65" s="9">
        <f t="shared" si="14"/>
        <v>2.5000000000000001E-2</v>
      </c>
      <c r="J65" s="10">
        <f t="shared" si="9"/>
        <v>1.0249999999999999</v>
      </c>
      <c r="K65" s="10">
        <f t="shared" si="15"/>
        <v>1.1239878802766479</v>
      </c>
      <c r="L65" s="10">
        <f t="shared" si="16"/>
        <v>0.87375883723846981</v>
      </c>
      <c r="M65" s="9">
        <f t="shared" si="6"/>
        <v>3.1E-2</v>
      </c>
      <c r="N65" s="10">
        <f t="shared" si="17"/>
        <v>1.0309999999999999</v>
      </c>
      <c r="O65" s="33">
        <f t="shared" si="10"/>
        <v>1.2551948672769349</v>
      </c>
      <c r="P65" s="11">
        <f t="shared" si="18"/>
        <v>0.97575572386923715</v>
      </c>
    </row>
    <row r="66" spans="2:16" x14ac:dyDescent="0.2">
      <c r="B66" s="29" t="str">
        <f>Raw!A232</f>
        <v>1993 OCT</v>
      </c>
      <c r="C66" s="29">
        <v>57</v>
      </c>
      <c r="D66" s="32">
        <f t="shared" si="1"/>
        <v>4.75</v>
      </c>
      <c r="E66" s="10">
        <f>Raw!B232/100</f>
        <v>2.6000000000000002E-2</v>
      </c>
      <c r="F66" s="10">
        <f t="shared" si="11"/>
        <v>1.026</v>
      </c>
      <c r="G66" s="10">
        <f t="shared" si="12"/>
        <v>1.2891367637296713</v>
      </c>
      <c r="H66" s="10">
        <f t="shared" si="13"/>
        <v>1</v>
      </c>
      <c r="I66" s="9">
        <f t="shared" si="14"/>
        <v>2.5000000000000001E-2</v>
      </c>
      <c r="J66" s="10">
        <f t="shared" si="9"/>
        <v>1.0249999999999999</v>
      </c>
      <c r="K66" s="10">
        <f t="shared" si="15"/>
        <v>1.1263031112793054</v>
      </c>
      <c r="L66" s="10">
        <f t="shared" si="16"/>
        <v>0.87368783744925316</v>
      </c>
      <c r="M66" s="9">
        <f t="shared" si="6"/>
        <v>2.6000000000000002E-2</v>
      </c>
      <c r="N66" s="10">
        <f t="shared" si="17"/>
        <v>1.026</v>
      </c>
      <c r="O66" s="33">
        <f t="shared" si="10"/>
        <v>1.2578825760594912</v>
      </c>
      <c r="P66" s="11">
        <f t="shared" si="18"/>
        <v>0.97575572386923715</v>
      </c>
    </row>
    <row r="67" spans="2:16" x14ac:dyDescent="0.2">
      <c r="B67" s="29" t="str">
        <f>Raw!A233</f>
        <v>1993 NOV</v>
      </c>
      <c r="C67" s="29">
        <v>58</v>
      </c>
      <c r="D67" s="32">
        <f t="shared" si="1"/>
        <v>4.833333333333333</v>
      </c>
      <c r="E67" s="10">
        <f>Raw!B233/100</f>
        <v>2.3E-2</v>
      </c>
      <c r="F67" s="10">
        <f t="shared" si="11"/>
        <v>1.0229999999999999</v>
      </c>
      <c r="G67" s="10">
        <f t="shared" si="12"/>
        <v>1.2915819388024867</v>
      </c>
      <c r="H67" s="10">
        <f t="shared" si="13"/>
        <v>1</v>
      </c>
      <c r="I67" s="9">
        <f t="shared" si="14"/>
        <v>2.3E-2</v>
      </c>
      <c r="J67" s="10">
        <f t="shared" si="9"/>
        <v>1.0229999999999999</v>
      </c>
      <c r="K67" s="10">
        <f t="shared" si="15"/>
        <v>1.1284394310008583</v>
      </c>
      <c r="L67" s="10">
        <f t="shared" si="16"/>
        <v>0.87368783744925316</v>
      </c>
      <c r="M67" s="9">
        <f t="shared" si="6"/>
        <v>2.3E-2</v>
      </c>
      <c r="N67" s="10">
        <f t="shared" si="17"/>
        <v>1.0229999999999999</v>
      </c>
      <c r="O67" s="33">
        <f t="shared" si="10"/>
        <v>1.2602684696326532</v>
      </c>
      <c r="P67" s="11">
        <f t="shared" si="18"/>
        <v>0.97575572386923715</v>
      </c>
    </row>
    <row r="68" spans="2:16" x14ac:dyDescent="0.2">
      <c r="B68" s="29" t="str">
        <f>Raw!A234</f>
        <v>1993 DEC</v>
      </c>
      <c r="C68" s="29">
        <v>59</v>
      </c>
      <c r="D68" s="32">
        <f t="shared" si="1"/>
        <v>4.916666666666667</v>
      </c>
      <c r="E68" s="10">
        <f>Raw!B234/100</f>
        <v>2.4E-2</v>
      </c>
      <c r="F68" s="10">
        <f t="shared" si="11"/>
        <v>1.024</v>
      </c>
      <c r="G68" s="10">
        <f t="shared" si="12"/>
        <v>1.2941371160870201</v>
      </c>
      <c r="H68" s="10">
        <f t="shared" si="13"/>
        <v>1</v>
      </c>
      <c r="I68" s="9">
        <f t="shared" si="14"/>
        <v>2.4E-2</v>
      </c>
      <c r="J68" s="10">
        <f t="shared" si="9"/>
        <v>1.024</v>
      </c>
      <c r="K68" s="10">
        <f t="shared" si="15"/>
        <v>1.1306718583168818</v>
      </c>
      <c r="L68" s="10">
        <f t="shared" si="16"/>
        <v>0.87368783744925327</v>
      </c>
      <c r="M68" s="9">
        <f t="shared" si="6"/>
        <v>2.4E-2</v>
      </c>
      <c r="N68" s="10">
        <f t="shared" si="17"/>
        <v>1.024</v>
      </c>
      <c r="O68" s="33">
        <f t="shared" si="10"/>
        <v>1.2627616984935373</v>
      </c>
      <c r="P68" s="11">
        <f t="shared" si="18"/>
        <v>0.97575572386923715</v>
      </c>
    </row>
    <row r="69" spans="2:16" x14ac:dyDescent="0.2">
      <c r="B69" s="29" t="str">
        <f>Raw!A235</f>
        <v>1994 JAN</v>
      </c>
      <c r="C69" s="29">
        <v>60</v>
      </c>
      <c r="D69" s="32">
        <f t="shared" si="1"/>
        <v>5</v>
      </c>
      <c r="E69" s="10">
        <f>Raw!B235/100</f>
        <v>2.7000000000000003E-2</v>
      </c>
      <c r="F69" s="10">
        <f t="shared" si="11"/>
        <v>1.0269999999999999</v>
      </c>
      <c r="G69" s="10">
        <f t="shared" si="12"/>
        <v>1.2970135005638757</v>
      </c>
      <c r="H69" s="10">
        <f t="shared" si="13"/>
        <v>1</v>
      </c>
      <c r="I69" s="9">
        <f t="shared" si="14"/>
        <v>2.5000000000000001E-2</v>
      </c>
      <c r="J69" s="10">
        <f t="shared" si="9"/>
        <v>1.0249999999999999</v>
      </c>
      <c r="K69" s="10">
        <f t="shared" si="15"/>
        <v>1.1330008572199335</v>
      </c>
      <c r="L69" s="10">
        <f t="shared" si="16"/>
        <v>0.87354592433105915</v>
      </c>
      <c r="M69" s="9">
        <f t="shared" si="6"/>
        <v>2.7000000000000003E-2</v>
      </c>
      <c r="N69" s="10">
        <f t="shared" si="17"/>
        <v>1.0269999999999999</v>
      </c>
      <c r="O69" s="33">
        <f t="shared" si="10"/>
        <v>1.2655683471108776</v>
      </c>
      <c r="P69" s="11">
        <f t="shared" si="18"/>
        <v>0.97575572386923703</v>
      </c>
    </row>
    <row r="70" spans="2:16" x14ac:dyDescent="0.2">
      <c r="B70" s="29" t="str">
        <f>Raw!A236</f>
        <v>1994 FEB</v>
      </c>
      <c r="C70" s="29">
        <v>61</v>
      </c>
      <c r="D70" s="32">
        <f t="shared" si="1"/>
        <v>5.083333333333333</v>
      </c>
      <c r="E70" s="10">
        <f>Raw!B236/100</f>
        <v>2.5000000000000001E-2</v>
      </c>
      <c r="F70" s="10">
        <f t="shared" si="11"/>
        <v>1.0249999999999999</v>
      </c>
      <c r="G70" s="10">
        <f t="shared" si="12"/>
        <v>1.2996851360148127</v>
      </c>
      <c r="H70" s="10">
        <f t="shared" si="13"/>
        <v>1</v>
      </c>
      <c r="I70" s="9">
        <f t="shared" si="14"/>
        <v>2.5000000000000001E-2</v>
      </c>
      <c r="J70" s="10">
        <f t="shared" si="9"/>
        <v>1.0249999999999999</v>
      </c>
      <c r="K70" s="10">
        <f t="shared" si="15"/>
        <v>1.135334653479398</v>
      </c>
      <c r="L70" s="10">
        <f t="shared" si="16"/>
        <v>0.87354592433105915</v>
      </c>
      <c r="M70" s="9">
        <f t="shared" si="6"/>
        <v>2.5000000000000001E-2</v>
      </c>
      <c r="N70" s="10">
        <f t="shared" si="17"/>
        <v>1.0249999999999999</v>
      </c>
      <c r="O70" s="33">
        <f t="shared" si="10"/>
        <v>1.2681752106942215</v>
      </c>
      <c r="P70" s="11">
        <f t="shared" si="18"/>
        <v>0.97575572386923703</v>
      </c>
    </row>
    <row r="71" spans="2:16" x14ac:dyDescent="0.2">
      <c r="B71" s="29" t="str">
        <f>Raw!A237</f>
        <v>1994 MAR</v>
      </c>
      <c r="C71" s="29">
        <v>62</v>
      </c>
      <c r="D71" s="32">
        <f t="shared" si="1"/>
        <v>5.166666666666667</v>
      </c>
      <c r="E71" s="10">
        <f>Raw!B237/100</f>
        <v>2.2000000000000002E-2</v>
      </c>
      <c r="F71" s="10">
        <f t="shared" si="11"/>
        <v>1.022</v>
      </c>
      <c r="G71" s="10">
        <f t="shared" si="12"/>
        <v>1.3020441983486175</v>
      </c>
      <c r="H71" s="10">
        <f t="shared" si="13"/>
        <v>1</v>
      </c>
      <c r="I71" s="9">
        <f t="shared" si="14"/>
        <v>2.2000000000000002E-2</v>
      </c>
      <c r="J71" s="10">
        <f t="shared" si="9"/>
        <v>1.022</v>
      </c>
      <c r="K71" s="10">
        <f t="shared" si="15"/>
        <v>1.137395402766336</v>
      </c>
      <c r="L71" s="10">
        <f t="shared" si="16"/>
        <v>0.87354592433105915</v>
      </c>
      <c r="M71" s="9">
        <f t="shared" si="6"/>
        <v>2.2000000000000002E-2</v>
      </c>
      <c r="N71" s="10">
        <f t="shared" si="17"/>
        <v>1.022</v>
      </c>
      <c r="O71" s="33">
        <f t="shared" si="10"/>
        <v>1.2704770792693958</v>
      </c>
      <c r="P71" s="11">
        <f t="shared" si="18"/>
        <v>0.97575572386923703</v>
      </c>
    </row>
    <row r="72" spans="2:16" x14ac:dyDescent="0.2">
      <c r="B72" s="29" t="str">
        <f>Raw!A238</f>
        <v>1994 APR</v>
      </c>
      <c r="C72" s="29">
        <v>63</v>
      </c>
      <c r="D72" s="32">
        <f t="shared" si="1"/>
        <v>5.25</v>
      </c>
      <c r="E72" s="10">
        <f>Raw!B238/100</f>
        <v>0.02</v>
      </c>
      <c r="F72" s="10">
        <f t="shared" si="11"/>
        <v>1.02</v>
      </c>
      <c r="G72" s="10">
        <f t="shared" si="12"/>
        <v>1.3041946302008838</v>
      </c>
      <c r="H72" s="10">
        <f t="shared" si="13"/>
        <v>1</v>
      </c>
      <c r="I72" s="9">
        <f t="shared" si="14"/>
        <v>0.02</v>
      </c>
      <c r="J72" s="10">
        <f t="shared" si="9"/>
        <v>1.02</v>
      </c>
      <c r="K72" s="10">
        <f t="shared" si="15"/>
        <v>1.139273903746435</v>
      </c>
      <c r="L72" s="10">
        <f t="shared" si="16"/>
        <v>0.87354592433105926</v>
      </c>
      <c r="M72" s="9">
        <f t="shared" si="6"/>
        <v>0.02</v>
      </c>
      <c r="N72" s="10">
        <f t="shared" si="17"/>
        <v>1.02</v>
      </c>
      <c r="O72" s="33">
        <f t="shared" si="10"/>
        <v>1.2725753754580353</v>
      </c>
      <c r="P72" s="11">
        <f t="shared" si="18"/>
        <v>0.97575572386923715</v>
      </c>
    </row>
    <row r="73" spans="2:16" x14ac:dyDescent="0.2">
      <c r="B73" s="29" t="str">
        <f>Raw!A239</f>
        <v>1994 MAY</v>
      </c>
      <c r="C73" s="29">
        <v>64</v>
      </c>
      <c r="D73" s="32">
        <f t="shared" si="1"/>
        <v>5.333333333333333</v>
      </c>
      <c r="E73" s="10">
        <f>Raw!B239/100</f>
        <v>0.02</v>
      </c>
      <c r="F73" s="10">
        <f t="shared" si="11"/>
        <v>1.02</v>
      </c>
      <c r="G73" s="10">
        <f t="shared" si="12"/>
        <v>1.3063486136661884</v>
      </c>
      <c r="H73" s="10">
        <f t="shared" si="13"/>
        <v>1</v>
      </c>
      <c r="I73" s="9">
        <f t="shared" si="14"/>
        <v>0.02</v>
      </c>
      <c r="J73" s="10">
        <f t="shared" si="9"/>
        <v>1.02</v>
      </c>
      <c r="K73" s="10">
        <f t="shared" si="15"/>
        <v>1.1411555072236284</v>
      </c>
      <c r="L73" s="10">
        <f t="shared" si="16"/>
        <v>0.87354592433105926</v>
      </c>
      <c r="M73" s="9">
        <f t="shared" si="6"/>
        <v>0.02</v>
      </c>
      <c r="N73" s="10">
        <f t="shared" si="17"/>
        <v>1.02</v>
      </c>
      <c r="O73" s="33">
        <f t="shared" si="10"/>
        <v>1.274677137153426</v>
      </c>
      <c r="P73" s="11">
        <f t="shared" si="18"/>
        <v>0.97575572386923715</v>
      </c>
    </row>
    <row r="74" spans="2:16" x14ac:dyDescent="0.2">
      <c r="B74" s="29" t="str">
        <f>Raw!A240</f>
        <v>1994 JUN</v>
      </c>
      <c r="C74" s="29">
        <v>65</v>
      </c>
      <c r="D74" s="32">
        <f t="shared" ref="D74:D137" si="19">C74/12</f>
        <v>5.416666666666667</v>
      </c>
      <c r="E74" s="10">
        <f>Raw!B240/100</f>
        <v>0.02</v>
      </c>
      <c r="F74" s="10">
        <f t="shared" si="11"/>
        <v>1.02</v>
      </c>
      <c r="G74" s="10">
        <f t="shared" si="12"/>
        <v>1.3085061546103089</v>
      </c>
      <c r="H74" s="10">
        <f t="shared" si="13"/>
        <v>1</v>
      </c>
      <c r="I74" s="9">
        <f t="shared" si="14"/>
        <v>0.02</v>
      </c>
      <c r="J74" s="10">
        <f t="shared" si="9"/>
        <v>1.02</v>
      </c>
      <c r="K74" s="10">
        <f t="shared" si="15"/>
        <v>1.1430402183219421</v>
      </c>
      <c r="L74" s="10">
        <f t="shared" si="16"/>
        <v>0.87354592433105915</v>
      </c>
      <c r="M74" s="9">
        <f t="shared" ref="M74:M137" si="20">IF(E74&lt;0,0,IF(E74&lt;$F$3,E74,IF(E74&lt;$F$4,$F$3+0.5*(E74-$F$3),$F$3+0.5*($F$4-$F$3))))</f>
        <v>0.02</v>
      </c>
      <c r="N74" s="10">
        <f t="shared" si="17"/>
        <v>1.02</v>
      </c>
      <c r="O74" s="33">
        <f t="shared" si="10"/>
        <v>1.2767823700791339</v>
      </c>
      <c r="P74" s="11">
        <f t="shared" si="18"/>
        <v>0.97575572386923703</v>
      </c>
    </row>
    <row r="75" spans="2:16" x14ac:dyDescent="0.2">
      <c r="B75" s="29" t="str">
        <f>Raw!A241</f>
        <v>1994 JUL</v>
      </c>
      <c r="C75" s="29">
        <v>66</v>
      </c>
      <c r="D75" s="32">
        <f t="shared" si="19"/>
        <v>5.5</v>
      </c>
      <c r="E75" s="10">
        <f>Raw!B241/100</f>
        <v>1.7000000000000001E-2</v>
      </c>
      <c r="F75" s="10">
        <f t="shared" si="11"/>
        <v>1.0169999999999999</v>
      </c>
      <c r="G75" s="10">
        <f t="shared" ref="G75:G138" si="21">F75^(1/12)*G74</f>
        <v>1.3103455830712269</v>
      </c>
      <c r="H75" s="10">
        <f t="shared" si="13"/>
        <v>1</v>
      </c>
      <c r="I75" s="9">
        <f t="shared" si="14"/>
        <v>1.7000000000000001E-2</v>
      </c>
      <c r="J75" s="10">
        <f t="shared" ref="J75:J138" si="22">1+I75</f>
        <v>1.0169999999999999</v>
      </c>
      <c r="K75" s="10">
        <f t="shared" si="15"/>
        <v>1.1446470435570755</v>
      </c>
      <c r="L75" s="10">
        <f t="shared" si="16"/>
        <v>0.87354592433105904</v>
      </c>
      <c r="M75" s="9">
        <f t="shared" si="20"/>
        <v>1.7000000000000001E-2</v>
      </c>
      <c r="N75" s="10">
        <f t="shared" si="17"/>
        <v>1.0169999999999999</v>
      </c>
      <c r="O75" s="33">
        <f t="shared" ref="O75:O138" si="23">N75^(1/12)*O74</f>
        <v>1.2785772029285225</v>
      </c>
      <c r="P75" s="11">
        <f t="shared" si="18"/>
        <v>0.97575572386923703</v>
      </c>
    </row>
    <row r="76" spans="2:16" x14ac:dyDescent="0.2">
      <c r="B76" s="29" t="str">
        <f>Raw!A242</f>
        <v>1994 AUG</v>
      </c>
      <c r="C76" s="29">
        <v>67</v>
      </c>
      <c r="D76" s="32">
        <f t="shared" si="19"/>
        <v>5.583333333333333</v>
      </c>
      <c r="E76" s="10">
        <f>Raw!B242/100</f>
        <v>1.9E-2</v>
      </c>
      <c r="F76" s="10">
        <f t="shared" ref="F76:F139" si="24">1+E76</f>
        <v>1.0189999999999999</v>
      </c>
      <c r="G76" s="10">
        <f t="shared" si="21"/>
        <v>1.3124024459344201</v>
      </c>
      <c r="H76" s="10">
        <f t="shared" ref="H76:H139" si="25">G76/G76</f>
        <v>1</v>
      </c>
      <c r="I76" s="9">
        <f t="shared" ref="I76:I139" si="26">IF(E76&lt;0,0,IF(E76&lt;$F$2,E76,$F$2))</f>
        <v>1.9E-2</v>
      </c>
      <c r="J76" s="10">
        <f t="shared" si="22"/>
        <v>1.0189999999999999</v>
      </c>
      <c r="K76" s="10">
        <f t="shared" ref="K76:K139" si="27">J76^(1/12)*K75</f>
        <v>1.1464438077281258</v>
      </c>
      <c r="L76" s="10">
        <f t="shared" ref="L76:L139" si="28">K76/G76</f>
        <v>0.87354592433105904</v>
      </c>
      <c r="M76" s="9">
        <f t="shared" si="20"/>
        <v>1.9E-2</v>
      </c>
      <c r="N76" s="10">
        <f t="shared" ref="N76:N139" si="29">1+M76</f>
        <v>1.0189999999999999</v>
      </c>
      <c r="O76" s="33">
        <f t="shared" si="23"/>
        <v>1.2805841986404973</v>
      </c>
      <c r="P76" s="11">
        <f t="shared" ref="P76:P139" si="30">O76/G76</f>
        <v>0.97575572386923703</v>
      </c>
    </row>
    <row r="77" spans="2:16" x14ac:dyDescent="0.2">
      <c r="B77" s="29" t="str">
        <f>Raw!A243</f>
        <v>1994 SEP</v>
      </c>
      <c r="C77" s="29">
        <v>68</v>
      </c>
      <c r="D77" s="32">
        <f t="shared" si="19"/>
        <v>5.666666666666667</v>
      </c>
      <c r="E77" s="10">
        <f>Raw!B243/100</f>
        <v>1.4999999999999999E-2</v>
      </c>
      <c r="F77" s="10">
        <f t="shared" si="24"/>
        <v>1.0149999999999999</v>
      </c>
      <c r="G77" s="10">
        <f t="shared" si="21"/>
        <v>1.3140317774500856</v>
      </c>
      <c r="H77" s="10">
        <f t="shared" si="25"/>
        <v>1</v>
      </c>
      <c r="I77" s="9">
        <f t="shared" si="26"/>
        <v>1.4999999999999999E-2</v>
      </c>
      <c r="J77" s="10">
        <f t="shared" si="22"/>
        <v>1.0149999999999999</v>
      </c>
      <c r="K77" s="10">
        <f t="shared" si="27"/>
        <v>1.1478671036330197</v>
      </c>
      <c r="L77" s="10">
        <f t="shared" si="28"/>
        <v>0.87354592433105915</v>
      </c>
      <c r="M77" s="9">
        <f t="shared" si="20"/>
        <v>1.4999999999999999E-2</v>
      </c>
      <c r="N77" s="10">
        <f t="shared" si="29"/>
        <v>1.0149999999999999</v>
      </c>
      <c r="O77" s="33">
        <f t="shared" si="23"/>
        <v>1.2821740281929885</v>
      </c>
      <c r="P77" s="11">
        <f t="shared" si="30"/>
        <v>0.97575572386923715</v>
      </c>
    </row>
    <row r="78" spans="2:16" x14ac:dyDescent="0.2">
      <c r="B78" s="29" t="str">
        <f>Raw!A244</f>
        <v>1994 OCT</v>
      </c>
      <c r="C78" s="29">
        <v>69</v>
      </c>
      <c r="D78" s="32">
        <f t="shared" si="19"/>
        <v>5.75</v>
      </c>
      <c r="E78" s="10">
        <f>Raw!B244/100</f>
        <v>1.4999999999999999E-2</v>
      </c>
      <c r="F78" s="10">
        <f t="shared" si="24"/>
        <v>1.0149999999999999</v>
      </c>
      <c r="G78" s="10">
        <f t="shared" si="21"/>
        <v>1.3156631317608138</v>
      </c>
      <c r="H78" s="10">
        <f t="shared" si="25"/>
        <v>1</v>
      </c>
      <c r="I78" s="9">
        <f t="shared" si="26"/>
        <v>1.4999999999999999E-2</v>
      </c>
      <c r="J78" s="10">
        <f t="shared" si="22"/>
        <v>1.0149999999999999</v>
      </c>
      <c r="K78" s="10">
        <f t="shared" si="27"/>
        <v>1.1492921665422964</v>
      </c>
      <c r="L78" s="10">
        <f t="shared" si="28"/>
        <v>0.87354592433105926</v>
      </c>
      <c r="M78" s="9">
        <f t="shared" si="20"/>
        <v>1.4999999999999999E-2</v>
      </c>
      <c r="N78" s="10">
        <f t="shared" si="29"/>
        <v>1.0149999999999999</v>
      </c>
      <c r="O78" s="33">
        <f t="shared" si="23"/>
        <v>1.2837658314993403</v>
      </c>
      <c r="P78" s="11">
        <f t="shared" si="30"/>
        <v>0.97575572386923703</v>
      </c>
    </row>
    <row r="79" spans="2:16" x14ac:dyDescent="0.2">
      <c r="B79" s="29" t="str">
        <f>Raw!A245</f>
        <v>1994 NOV</v>
      </c>
      <c r="C79" s="29">
        <v>70</v>
      </c>
      <c r="D79" s="32">
        <f t="shared" si="19"/>
        <v>5.833333333333333</v>
      </c>
      <c r="E79" s="10">
        <f>Raw!B245/100</f>
        <v>1.8000000000000002E-2</v>
      </c>
      <c r="F79" s="10">
        <f t="shared" si="24"/>
        <v>1.018</v>
      </c>
      <c r="G79" s="10">
        <f t="shared" si="21"/>
        <v>1.3176205299391923</v>
      </c>
      <c r="H79" s="10">
        <f t="shared" si="25"/>
        <v>1</v>
      </c>
      <c r="I79" s="9">
        <f t="shared" si="26"/>
        <v>1.8000000000000002E-2</v>
      </c>
      <c r="J79" s="10">
        <f t="shared" si="22"/>
        <v>1.018</v>
      </c>
      <c r="K79" s="10">
        <f t="shared" si="27"/>
        <v>1.1510020437433119</v>
      </c>
      <c r="L79" s="10">
        <f t="shared" si="28"/>
        <v>0.87354592433105926</v>
      </c>
      <c r="M79" s="9">
        <f t="shared" si="20"/>
        <v>1.8000000000000002E-2</v>
      </c>
      <c r="N79" s="10">
        <f t="shared" si="29"/>
        <v>1.018</v>
      </c>
      <c r="O79" s="33">
        <f t="shared" si="23"/>
        <v>1.2856757739757843</v>
      </c>
      <c r="P79" s="11">
        <f t="shared" si="30"/>
        <v>0.97575572386923703</v>
      </c>
    </row>
    <row r="80" spans="2:16" x14ac:dyDescent="0.2">
      <c r="B80" s="29" t="str">
        <f>Raw!A246</f>
        <v>1994 DEC</v>
      </c>
      <c r="C80" s="29">
        <v>71</v>
      </c>
      <c r="D80" s="32">
        <f t="shared" si="19"/>
        <v>5.916666666666667</v>
      </c>
      <c r="E80" s="10">
        <f>Raw!B246/100</f>
        <v>0.02</v>
      </c>
      <c r="F80" s="10">
        <f t="shared" si="24"/>
        <v>1.02</v>
      </c>
      <c r="G80" s="10">
        <f t="shared" si="21"/>
        <v>1.3197966873694662</v>
      </c>
      <c r="H80" s="10">
        <f t="shared" si="25"/>
        <v>1</v>
      </c>
      <c r="I80" s="9">
        <f t="shared" si="26"/>
        <v>0.02</v>
      </c>
      <c r="J80" s="10">
        <f t="shared" si="22"/>
        <v>1.02</v>
      </c>
      <c r="K80" s="10">
        <f t="shared" si="27"/>
        <v>1.1529030171972303</v>
      </c>
      <c r="L80" s="10">
        <f t="shared" si="28"/>
        <v>0.87354592433105915</v>
      </c>
      <c r="M80" s="9">
        <f t="shared" si="20"/>
        <v>0.02</v>
      </c>
      <c r="N80" s="10">
        <f t="shared" si="29"/>
        <v>1.02</v>
      </c>
      <c r="O80" s="33">
        <f t="shared" si="23"/>
        <v>1.2877991720444144</v>
      </c>
      <c r="P80" s="11">
        <f t="shared" si="30"/>
        <v>0.97575572386923692</v>
      </c>
    </row>
    <row r="81" spans="2:16" x14ac:dyDescent="0.2">
      <c r="B81" s="29" t="str">
        <f>Raw!A247</f>
        <v>1995 JAN</v>
      </c>
      <c r="C81" s="29">
        <v>72</v>
      </c>
      <c r="D81" s="32">
        <f t="shared" si="19"/>
        <v>6</v>
      </c>
      <c r="E81" s="10">
        <f>Raw!B247/100</f>
        <v>2.4E-2</v>
      </c>
      <c r="F81" s="10">
        <f t="shared" si="24"/>
        <v>1.024</v>
      </c>
      <c r="G81" s="10">
        <f t="shared" si="21"/>
        <v>1.3224076827809501</v>
      </c>
      <c r="H81" s="10">
        <f t="shared" si="25"/>
        <v>1</v>
      </c>
      <c r="I81" s="9">
        <f t="shared" si="26"/>
        <v>2.4E-2</v>
      </c>
      <c r="J81" s="10">
        <f t="shared" si="22"/>
        <v>1.024</v>
      </c>
      <c r="K81" s="10">
        <f t="shared" si="27"/>
        <v>1.1551838415973792</v>
      </c>
      <c r="L81" s="10">
        <f t="shared" si="28"/>
        <v>0.87354592433105915</v>
      </c>
      <c r="M81" s="9">
        <f t="shared" si="20"/>
        <v>2.4E-2</v>
      </c>
      <c r="N81" s="10">
        <f t="shared" si="29"/>
        <v>1.024</v>
      </c>
      <c r="O81" s="33">
        <f t="shared" si="23"/>
        <v>1.2903468657621662</v>
      </c>
      <c r="P81" s="11">
        <f t="shared" si="30"/>
        <v>0.97575572386923692</v>
      </c>
    </row>
    <row r="82" spans="2:16" x14ac:dyDescent="0.2">
      <c r="B82" s="29" t="str">
        <f>Raw!A248</f>
        <v>1995 FEB</v>
      </c>
      <c r="C82" s="29">
        <v>73</v>
      </c>
      <c r="D82" s="32">
        <f t="shared" si="19"/>
        <v>6.083333333333333</v>
      </c>
      <c r="E82" s="10">
        <f>Raw!B248/100</f>
        <v>2.4E-2</v>
      </c>
      <c r="F82" s="10">
        <f t="shared" si="24"/>
        <v>1.024</v>
      </c>
      <c r="G82" s="10">
        <f t="shared" si="21"/>
        <v>1.3250238436070043</v>
      </c>
      <c r="H82" s="10">
        <f t="shared" si="25"/>
        <v>1</v>
      </c>
      <c r="I82" s="9">
        <f t="shared" si="26"/>
        <v>2.4E-2</v>
      </c>
      <c r="J82" s="10">
        <f t="shared" si="22"/>
        <v>1.024</v>
      </c>
      <c r="K82" s="10">
        <f t="shared" si="27"/>
        <v>1.1574691782243736</v>
      </c>
      <c r="L82" s="10">
        <f t="shared" si="28"/>
        <v>0.87354592433105926</v>
      </c>
      <c r="M82" s="9">
        <f t="shared" si="20"/>
        <v>2.4E-2</v>
      </c>
      <c r="N82" s="10">
        <f t="shared" si="29"/>
        <v>1.024</v>
      </c>
      <c r="O82" s="33">
        <f t="shared" si="23"/>
        <v>1.292899599662751</v>
      </c>
      <c r="P82" s="11">
        <f t="shared" si="30"/>
        <v>0.97575572386923692</v>
      </c>
    </row>
    <row r="83" spans="2:16" x14ac:dyDescent="0.2">
      <c r="B83" s="29" t="str">
        <f>Raw!A249</f>
        <v>1995 MAR</v>
      </c>
      <c r="C83" s="29">
        <v>74</v>
      </c>
      <c r="D83" s="32">
        <f t="shared" si="19"/>
        <v>6.166666666666667</v>
      </c>
      <c r="E83" s="10">
        <f>Raw!B249/100</f>
        <v>2.6000000000000002E-2</v>
      </c>
      <c r="F83" s="10">
        <f t="shared" si="24"/>
        <v>1.026</v>
      </c>
      <c r="G83" s="10">
        <f t="shared" si="21"/>
        <v>1.3278610749520345</v>
      </c>
      <c r="H83" s="10">
        <f t="shared" si="25"/>
        <v>1</v>
      </c>
      <c r="I83" s="9">
        <f t="shared" si="26"/>
        <v>2.5000000000000001E-2</v>
      </c>
      <c r="J83" s="10">
        <f t="shared" si="22"/>
        <v>1.0249999999999999</v>
      </c>
      <c r="K83" s="10">
        <f t="shared" si="27"/>
        <v>1.1598533752189053</v>
      </c>
      <c r="L83" s="10">
        <f t="shared" si="28"/>
        <v>0.87347494184269381</v>
      </c>
      <c r="M83" s="9">
        <f t="shared" si="20"/>
        <v>2.6000000000000002E-2</v>
      </c>
      <c r="N83" s="10">
        <f t="shared" si="29"/>
        <v>1.026</v>
      </c>
      <c r="O83" s="33">
        <f t="shared" si="23"/>
        <v>1.2956680443876054</v>
      </c>
      <c r="P83" s="11">
        <f t="shared" si="30"/>
        <v>0.97575572386923681</v>
      </c>
    </row>
    <row r="84" spans="2:16" x14ac:dyDescent="0.2">
      <c r="B84" s="29" t="str">
        <f>Raw!A250</f>
        <v>1995 APR</v>
      </c>
      <c r="C84" s="29">
        <v>75</v>
      </c>
      <c r="D84" s="32">
        <f t="shared" si="19"/>
        <v>6.25</v>
      </c>
      <c r="E84" s="10">
        <f>Raw!B250/100</f>
        <v>2.3E-2</v>
      </c>
      <c r="F84" s="10">
        <f t="shared" si="24"/>
        <v>1.0229999999999999</v>
      </c>
      <c r="G84" s="10">
        <f t="shared" si="21"/>
        <v>1.3303797005098388</v>
      </c>
      <c r="H84" s="10">
        <f t="shared" si="25"/>
        <v>1</v>
      </c>
      <c r="I84" s="9">
        <f t="shared" si="26"/>
        <v>2.3E-2</v>
      </c>
      <c r="J84" s="10">
        <f t="shared" si="22"/>
        <v>1.0229999999999999</v>
      </c>
      <c r="K84" s="10">
        <f t="shared" si="27"/>
        <v>1.1620533315315318</v>
      </c>
      <c r="L84" s="10">
        <f t="shared" si="28"/>
        <v>0.87347494184269381</v>
      </c>
      <c r="M84" s="9">
        <f t="shared" si="20"/>
        <v>2.3E-2</v>
      </c>
      <c r="N84" s="10">
        <f t="shared" si="29"/>
        <v>1.0229999999999999</v>
      </c>
      <c r="O84" s="33">
        <f t="shared" si="23"/>
        <v>1.2981256076919163</v>
      </c>
      <c r="P84" s="11">
        <f t="shared" si="30"/>
        <v>0.97575572386923692</v>
      </c>
    </row>
    <row r="85" spans="2:16" x14ac:dyDescent="0.2">
      <c r="B85" s="29" t="str">
        <f>Raw!A251</f>
        <v>1995 MAY</v>
      </c>
      <c r="C85" s="29">
        <v>76</v>
      </c>
      <c r="D85" s="32">
        <f t="shared" si="19"/>
        <v>6.333333333333333</v>
      </c>
      <c r="E85" s="10">
        <f>Raw!B251/100</f>
        <v>2.5000000000000001E-2</v>
      </c>
      <c r="F85" s="10">
        <f t="shared" si="24"/>
        <v>1.0249999999999999</v>
      </c>
      <c r="G85" s="10">
        <f t="shared" si="21"/>
        <v>1.3331200648696115</v>
      </c>
      <c r="H85" s="10">
        <f t="shared" si="25"/>
        <v>1</v>
      </c>
      <c r="I85" s="9">
        <f t="shared" si="26"/>
        <v>2.5000000000000001E-2</v>
      </c>
      <c r="J85" s="10">
        <f t="shared" si="22"/>
        <v>1.0249999999999999</v>
      </c>
      <c r="K85" s="10">
        <f t="shared" si="27"/>
        <v>1.1644469711313121</v>
      </c>
      <c r="L85" s="10">
        <f t="shared" si="28"/>
        <v>0.87347494184269381</v>
      </c>
      <c r="M85" s="9">
        <f t="shared" si="20"/>
        <v>2.5000000000000001E-2</v>
      </c>
      <c r="N85" s="10">
        <f t="shared" si="29"/>
        <v>1.0249999999999999</v>
      </c>
      <c r="O85" s="33">
        <f t="shared" si="23"/>
        <v>1.3007995339014518</v>
      </c>
      <c r="P85" s="11">
        <f t="shared" si="30"/>
        <v>0.97575572386923681</v>
      </c>
    </row>
    <row r="86" spans="2:16" x14ac:dyDescent="0.2">
      <c r="B86" s="29" t="str">
        <f>Raw!A252</f>
        <v>1995 JUN</v>
      </c>
      <c r="C86" s="29">
        <v>77</v>
      </c>
      <c r="D86" s="32">
        <f t="shared" si="19"/>
        <v>6.416666666666667</v>
      </c>
      <c r="E86" s="10">
        <f>Raw!B252/100</f>
        <v>2.6000000000000002E-2</v>
      </c>
      <c r="F86" s="10">
        <f t="shared" si="24"/>
        <v>1.026</v>
      </c>
      <c r="G86" s="10">
        <f t="shared" si="21"/>
        <v>1.3359746323953101</v>
      </c>
      <c r="H86" s="10">
        <f t="shared" si="25"/>
        <v>1</v>
      </c>
      <c r="I86" s="9">
        <f t="shared" si="26"/>
        <v>2.5000000000000001E-2</v>
      </c>
      <c r="J86" s="10">
        <f t="shared" si="22"/>
        <v>1.0249999999999999</v>
      </c>
      <c r="K86" s="10">
        <f t="shared" si="27"/>
        <v>1.1668455412367569</v>
      </c>
      <c r="L86" s="10">
        <f t="shared" si="28"/>
        <v>0.87340396512221463</v>
      </c>
      <c r="M86" s="9">
        <f t="shared" si="20"/>
        <v>2.6000000000000002E-2</v>
      </c>
      <c r="N86" s="10">
        <f t="shared" si="29"/>
        <v>1.026</v>
      </c>
      <c r="O86" s="33">
        <f t="shared" si="23"/>
        <v>1.3035848945038233</v>
      </c>
      <c r="P86" s="11">
        <f t="shared" si="30"/>
        <v>0.97575572386923681</v>
      </c>
    </row>
    <row r="87" spans="2:16" x14ac:dyDescent="0.2">
      <c r="B87" s="29" t="str">
        <f>Raw!A253</f>
        <v>1995 JUL</v>
      </c>
      <c r="C87" s="29">
        <v>78</v>
      </c>
      <c r="D87" s="32">
        <f t="shared" si="19"/>
        <v>6.5</v>
      </c>
      <c r="E87" s="10">
        <f>Raw!B253/100</f>
        <v>2.7000000000000003E-2</v>
      </c>
      <c r="F87" s="10">
        <f t="shared" si="24"/>
        <v>1.0269999999999999</v>
      </c>
      <c r="G87" s="10">
        <f t="shared" si="21"/>
        <v>1.3389440060778406</v>
      </c>
      <c r="H87" s="10">
        <f t="shared" si="25"/>
        <v>1</v>
      </c>
      <c r="I87" s="9">
        <f t="shared" si="26"/>
        <v>2.5000000000000001E-2</v>
      </c>
      <c r="J87" s="10">
        <f t="shared" si="22"/>
        <v>1.0249999999999999</v>
      </c>
      <c r="K87" s="10">
        <f t="shared" si="27"/>
        <v>1.1692490520039007</v>
      </c>
      <c r="L87" s="10">
        <f t="shared" si="28"/>
        <v>0.8732620981134035</v>
      </c>
      <c r="M87" s="9">
        <f t="shared" si="20"/>
        <v>2.7000000000000003E-2</v>
      </c>
      <c r="N87" s="10">
        <f t="shared" si="29"/>
        <v>1.0269999999999999</v>
      </c>
      <c r="O87" s="33">
        <f t="shared" si="23"/>
        <v>1.3064822778708591</v>
      </c>
      <c r="P87" s="11">
        <f t="shared" si="30"/>
        <v>0.97575572386923681</v>
      </c>
    </row>
    <row r="88" spans="2:16" x14ac:dyDescent="0.2">
      <c r="B88" s="29" t="str">
        <f>Raw!A254</f>
        <v>1995 AUG</v>
      </c>
      <c r="C88" s="29">
        <v>79</v>
      </c>
      <c r="D88" s="32">
        <f t="shared" si="19"/>
        <v>6.583333333333333</v>
      </c>
      <c r="E88" s="10">
        <f>Raw!B254/100</f>
        <v>2.6000000000000002E-2</v>
      </c>
      <c r="F88" s="10">
        <f t="shared" si="24"/>
        <v>1.026</v>
      </c>
      <c r="G88" s="10">
        <f t="shared" si="21"/>
        <v>1.3418110442233149</v>
      </c>
      <c r="H88" s="10">
        <f t="shared" si="25"/>
        <v>1</v>
      </c>
      <c r="I88" s="9">
        <f t="shared" si="26"/>
        <v>2.5000000000000001E-2</v>
      </c>
      <c r="J88" s="10">
        <f t="shared" si="22"/>
        <v>1.0249999999999999</v>
      </c>
      <c r="K88" s="10">
        <f t="shared" si="27"/>
        <v>1.1716575136096976</v>
      </c>
      <c r="L88" s="10">
        <f t="shared" si="28"/>
        <v>0.87319113868815423</v>
      </c>
      <c r="M88" s="9">
        <f t="shared" si="20"/>
        <v>2.6000000000000002E-2</v>
      </c>
      <c r="N88" s="10">
        <f t="shared" si="29"/>
        <v>1.026</v>
      </c>
      <c r="O88" s="33">
        <f t="shared" si="23"/>
        <v>1.3092798067518572</v>
      </c>
      <c r="P88" s="11">
        <f t="shared" si="30"/>
        <v>0.97575572386923681</v>
      </c>
    </row>
    <row r="89" spans="2:16" x14ac:dyDescent="0.2">
      <c r="B89" s="29" t="str">
        <f>Raw!A255</f>
        <v>1995 SEP</v>
      </c>
      <c r="C89" s="29">
        <v>80</v>
      </c>
      <c r="D89" s="32">
        <f t="shared" si="19"/>
        <v>6.666666666666667</v>
      </c>
      <c r="E89" s="10">
        <f>Raw!B255/100</f>
        <v>0.03</v>
      </c>
      <c r="F89" s="10">
        <f t="shared" si="24"/>
        <v>1.03</v>
      </c>
      <c r="G89" s="10">
        <f t="shared" si="21"/>
        <v>1.345120312241826</v>
      </c>
      <c r="H89" s="10">
        <f t="shared" si="25"/>
        <v>1</v>
      </c>
      <c r="I89" s="9">
        <f t="shared" si="26"/>
        <v>2.5000000000000001E-2</v>
      </c>
      <c r="J89" s="10">
        <f t="shared" si="22"/>
        <v>1.0249999999999999</v>
      </c>
      <c r="K89" s="10">
        <f t="shared" si="27"/>
        <v>1.1740709362520647</v>
      </c>
      <c r="L89" s="10">
        <f t="shared" si="28"/>
        <v>0.87283711766668348</v>
      </c>
      <c r="M89" s="9">
        <f t="shared" si="20"/>
        <v>0.03</v>
      </c>
      <c r="N89" s="10">
        <f t="shared" si="29"/>
        <v>1.03</v>
      </c>
      <c r="O89" s="33">
        <f t="shared" si="23"/>
        <v>1.3125088439627368</v>
      </c>
      <c r="P89" s="11">
        <f t="shared" si="30"/>
        <v>0.97575572386923681</v>
      </c>
    </row>
    <row r="90" spans="2:16" x14ac:dyDescent="0.2">
      <c r="B90" s="29" t="str">
        <f>Raw!A256</f>
        <v>1995 OCT</v>
      </c>
      <c r="C90" s="29">
        <v>81</v>
      </c>
      <c r="D90" s="32">
        <f t="shared" si="19"/>
        <v>6.75</v>
      </c>
      <c r="E90" s="10">
        <f>Raw!B256/100</f>
        <v>2.8999999999999998E-2</v>
      </c>
      <c r="F90" s="10">
        <f t="shared" si="24"/>
        <v>1.0289999999999999</v>
      </c>
      <c r="G90" s="10">
        <f t="shared" si="21"/>
        <v>1.3483285963268516</v>
      </c>
      <c r="H90" s="10">
        <f t="shared" si="25"/>
        <v>1</v>
      </c>
      <c r="I90" s="9">
        <f t="shared" si="26"/>
        <v>2.5000000000000001E-2</v>
      </c>
      <c r="J90" s="10">
        <f t="shared" si="22"/>
        <v>1.0249999999999999</v>
      </c>
      <c r="K90" s="10">
        <f t="shared" si="27"/>
        <v>1.1764893301499249</v>
      </c>
      <c r="L90" s="10">
        <f t="shared" si="28"/>
        <v>0.87255386658337197</v>
      </c>
      <c r="M90" s="9">
        <f t="shared" si="20"/>
        <v>2.8999999999999998E-2</v>
      </c>
      <c r="N90" s="10">
        <f t="shared" si="29"/>
        <v>1.0289999999999999</v>
      </c>
      <c r="O90" s="33">
        <f t="shared" si="23"/>
        <v>1.3156393455224991</v>
      </c>
      <c r="P90" s="11">
        <f t="shared" si="30"/>
        <v>0.97575572386923681</v>
      </c>
    </row>
    <row r="91" spans="2:16" x14ac:dyDescent="0.2">
      <c r="B91" s="29" t="str">
        <f>Raw!A257</f>
        <v>1995 NOV</v>
      </c>
      <c r="C91" s="29">
        <v>82</v>
      </c>
      <c r="D91" s="32">
        <f t="shared" si="19"/>
        <v>6.833333333333333</v>
      </c>
      <c r="E91" s="10">
        <f>Raw!B257/100</f>
        <v>2.7999999999999997E-2</v>
      </c>
      <c r="F91" s="10">
        <f t="shared" si="24"/>
        <v>1.028</v>
      </c>
      <c r="G91" s="10">
        <f t="shared" si="21"/>
        <v>1.3514350292671908</v>
      </c>
      <c r="H91" s="10">
        <f t="shared" si="25"/>
        <v>1</v>
      </c>
      <c r="I91" s="9">
        <f t="shared" si="26"/>
        <v>2.5000000000000001E-2</v>
      </c>
      <c r="J91" s="10">
        <f t="shared" si="22"/>
        <v>1.0249999999999999</v>
      </c>
      <c r="K91" s="10">
        <f t="shared" si="27"/>
        <v>1.1789127055432507</v>
      </c>
      <c r="L91" s="10">
        <f t="shared" si="28"/>
        <v>0.87234138527733029</v>
      </c>
      <c r="M91" s="9">
        <f t="shared" si="20"/>
        <v>2.7999999999999997E-2</v>
      </c>
      <c r="N91" s="10">
        <f t="shared" si="29"/>
        <v>1.028</v>
      </c>
      <c r="O91" s="33">
        <f t="shared" si="23"/>
        <v>1.3186704652448509</v>
      </c>
      <c r="P91" s="11">
        <f t="shared" si="30"/>
        <v>0.9757557238692367</v>
      </c>
    </row>
    <row r="92" spans="2:16" x14ac:dyDescent="0.2">
      <c r="B92" s="29" t="str">
        <f>Raw!A258</f>
        <v>1995 DEC</v>
      </c>
      <c r="C92" s="29">
        <v>83</v>
      </c>
      <c r="D92" s="32">
        <f t="shared" si="19"/>
        <v>6.916666666666667</v>
      </c>
      <c r="E92" s="10">
        <f>Raw!B258/100</f>
        <v>0.03</v>
      </c>
      <c r="F92" s="10">
        <f t="shared" si="24"/>
        <v>1.03</v>
      </c>
      <c r="G92" s="10">
        <f t="shared" si="21"/>
        <v>1.3547680326291049</v>
      </c>
      <c r="H92" s="10">
        <f t="shared" si="25"/>
        <v>1</v>
      </c>
      <c r="I92" s="9">
        <f t="shared" si="26"/>
        <v>2.5000000000000001E-2</v>
      </c>
      <c r="J92" s="10">
        <f t="shared" si="22"/>
        <v>1.0249999999999999</v>
      </c>
      <c r="K92" s="10">
        <f t="shared" si="27"/>
        <v>1.1813410726931071</v>
      </c>
      <c r="L92" s="10">
        <f t="shared" si="28"/>
        <v>0.87198770877443854</v>
      </c>
      <c r="M92" s="9">
        <f t="shared" si="20"/>
        <v>0.03</v>
      </c>
      <c r="N92" s="10">
        <f t="shared" si="29"/>
        <v>1.03</v>
      </c>
      <c r="O92" s="33">
        <f t="shared" si="23"/>
        <v>1.3219226623529139</v>
      </c>
      <c r="P92" s="11">
        <f t="shared" si="30"/>
        <v>0.97575572386923659</v>
      </c>
    </row>
    <row r="93" spans="2:16" x14ac:dyDescent="0.2">
      <c r="B93" s="29" t="str">
        <f>Raw!A259</f>
        <v>1996 JAN</v>
      </c>
      <c r="C93" s="29">
        <v>84</v>
      </c>
      <c r="D93" s="32">
        <f t="shared" si="19"/>
        <v>7</v>
      </c>
      <c r="E93" s="10">
        <f>Raw!B259/100</f>
        <v>2.6000000000000002E-2</v>
      </c>
      <c r="F93" s="10">
        <f t="shared" si="24"/>
        <v>1.026</v>
      </c>
      <c r="G93" s="10">
        <f t="shared" si="21"/>
        <v>1.3576689542585274</v>
      </c>
      <c r="H93" s="10">
        <f t="shared" si="25"/>
        <v>1</v>
      </c>
      <c r="I93" s="9">
        <f t="shared" si="26"/>
        <v>2.5000000000000001E-2</v>
      </c>
      <c r="J93" s="10">
        <f t="shared" si="22"/>
        <v>1.0249999999999999</v>
      </c>
      <c r="K93" s="10">
        <f t="shared" si="27"/>
        <v>1.1837744418816953</v>
      </c>
      <c r="L93" s="10">
        <f t="shared" si="28"/>
        <v>0.87191685290336318</v>
      </c>
      <c r="M93" s="9">
        <f t="shared" si="20"/>
        <v>2.6000000000000002E-2</v>
      </c>
      <c r="N93" s="10">
        <f t="shared" si="29"/>
        <v>1.026</v>
      </c>
      <c r="O93" s="33">
        <f t="shared" si="23"/>
        <v>1.324753253237319</v>
      </c>
      <c r="P93" s="11">
        <f t="shared" si="30"/>
        <v>0.9757557238692367</v>
      </c>
    </row>
    <row r="94" spans="2:16" x14ac:dyDescent="0.2">
      <c r="B94" s="29" t="str">
        <f>Raw!A260</f>
        <v>1996 FEB</v>
      </c>
      <c r="C94" s="29">
        <v>85</v>
      </c>
      <c r="D94" s="32">
        <f t="shared" si="19"/>
        <v>7.083333333333333</v>
      </c>
      <c r="E94" s="10">
        <f>Raw!B260/100</f>
        <v>2.7000000000000003E-2</v>
      </c>
      <c r="F94" s="10">
        <f t="shared" si="24"/>
        <v>1.0269999999999999</v>
      </c>
      <c r="G94" s="10">
        <f t="shared" si="21"/>
        <v>1.3606865463329636</v>
      </c>
      <c r="H94" s="10">
        <f t="shared" si="25"/>
        <v>1</v>
      </c>
      <c r="I94" s="9">
        <f t="shared" si="26"/>
        <v>2.5000000000000001E-2</v>
      </c>
      <c r="J94" s="10">
        <f t="shared" si="22"/>
        <v>1.0249999999999999</v>
      </c>
      <c r="K94" s="10">
        <f t="shared" si="27"/>
        <v>1.1862128234123961</v>
      </c>
      <c r="L94" s="10">
        <f t="shared" si="28"/>
        <v>0.8717752274461944</v>
      </c>
      <c r="M94" s="9">
        <f t="shared" si="20"/>
        <v>2.7000000000000003E-2</v>
      </c>
      <c r="N94" s="10">
        <f t="shared" si="29"/>
        <v>1.0269999999999999</v>
      </c>
      <c r="O94" s="33">
        <f t="shared" si="23"/>
        <v>1.3276976859762526</v>
      </c>
      <c r="P94" s="11">
        <f t="shared" si="30"/>
        <v>0.9757557238692367</v>
      </c>
    </row>
    <row r="95" spans="2:16" x14ac:dyDescent="0.2">
      <c r="B95" s="29" t="str">
        <f>Raw!A261</f>
        <v>1996 MAR</v>
      </c>
      <c r="C95" s="29">
        <v>86</v>
      </c>
      <c r="D95" s="32">
        <f t="shared" si="19"/>
        <v>7.166666666666667</v>
      </c>
      <c r="E95" s="10">
        <f>Raw!B261/100</f>
        <v>2.6000000000000002E-2</v>
      </c>
      <c r="F95" s="10">
        <f t="shared" si="24"/>
        <v>1.026</v>
      </c>
      <c r="G95" s="10">
        <f t="shared" si="21"/>
        <v>1.363600141087234</v>
      </c>
      <c r="H95" s="10">
        <f t="shared" si="25"/>
        <v>1</v>
      </c>
      <c r="I95" s="9">
        <f t="shared" si="26"/>
        <v>2.5000000000000001E-2</v>
      </c>
      <c r="J95" s="10">
        <f t="shared" si="22"/>
        <v>1.0249999999999999</v>
      </c>
      <c r="K95" s="10">
        <f t="shared" si="27"/>
        <v>1.1886562276098136</v>
      </c>
      <c r="L95" s="10">
        <f t="shared" si="28"/>
        <v>0.87170438884090096</v>
      </c>
      <c r="M95" s="9">
        <f t="shared" si="20"/>
        <v>2.6000000000000002E-2</v>
      </c>
      <c r="N95" s="10">
        <f t="shared" si="29"/>
        <v>1.026</v>
      </c>
      <c r="O95" s="33">
        <f t="shared" si="23"/>
        <v>1.3305406427347675</v>
      </c>
      <c r="P95" s="11">
        <f t="shared" si="30"/>
        <v>0.97575572386923681</v>
      </c>
    </row>
    <row r="96" spans="2:16" x14ac:dyDescent="0.2">
      <c r="B96" s="29" t="str">
        <f>Raw!A262</f>
        <v>1996 APR</v>
      </c>
      <c r="C96" s="29">
        <v>87</v>
      </c>
      <c r="D96" s="32">
        <f t="shared" si="19"/>
        <v>7.25</v>
      </c>
      <c r="E96" s="10">
        <f>Raw!B262/100</f>
        <v>2.5000000000000001E-2</v>
      </c>
      <c r="F96" s="10">
        <f t="shared" si="24"/>
        <v>1.0249999999999999</v>
      </c>
      <c r="G96" s="10">
        <f t="shared" si="21"/>
        <v>1.3664089341154082</v>
      </c>
      <c r="H96" s="10">
        <f t="shared" si="25"/>
        <v>1</v>
      </c>
      <c r="I96" s="9">
        <f t="shared" si="26"/>
        <v>2.5000000000000001E-2</v>
      </c>
      <c r="J96" s="10">
        <f t="shared" si="22"/>
        <v>1.0249999999999999</v>
      </c>
      <c r="K96" s="10">
        <f t="shared" si="27"/>
        <v>1.1911046648198187</v>
      </c>
      <c r="L96" s="10">
        <f t="shared" si="28"/>
        <v>0.87170438884090085</v>
      </c>
      <c r="M96" s="9">
        <f t="shared" si="20"/>
        <v>2.5000000000000001E-2</v>
      </c>
      <c r="N96" s="10">
        <f t="shared" si="29"/>
        <v>1.0249999999999999</v>
      </c>
      <c r="O96" s="33">
        <f t="shared" si="23"/>
        <v>1.3332813386091724</v>
      </c>
      <c r="P96" s="11">
        <f t="shared" si="30"/>
        <v>0.97575572386923681</v>
      </c>
    </row>
    <row r="97" spans="2:16" x14ac:dyDescent="0.2">
      <c r="B97" s="29" t="str">
        <f>Raw!A263</f>
        <v>1996 MAY</v>
      </c>
      <c r="C97" s="29">
        <v>88</v>
      </c>
      <c r="D97" s="32">
        <f t="shared" si="19"/>
        <v>7.333333333333333</v>
      </c>
      <c r="E97" s="10">
        <f>Raw!B263/100</f>
        <v>2.3E-2</v>
      </c>
      <c r="F97" s="10">
        <f t="shared" si="24"/>
        <v>1.0229999999999999</v>
      </c>
      <c r="G97" s="10">
        <f t="shared" si="21"/>
        <v>1.3690006754720854</v>
      </c>
      <c r="H97" s="10">
        <f t="shared" si="25"/>
        <v>1</v>
      </c>
      <c r="I97" s="9">
        <f t="shared" si="26"/>
        <v>2.3E-2</v>
      </c>
      <c r="J97" s="10">
        <f t="shared" si="22"/>
        <v>1.0229999999999999</v>
      </c>
      <c r="K97" s="10">
        <f t="shared" si="27"/>
        <v>1.1933638971351748</v>
      </c>
      <c r="L97" s="10">
        <f t="shared" si="28"/>
        <v>0.87170438884090096</v>
      </c>
      <c r="M97" s="9">
        <f t="shared" si="20"/>
        <v>2.3E-2</v>
      </c>
      <c r="N97" s="10">
        <f t="shared" si="29"/>
        <v>1.0229999999999999</v>
      </c>
      <c r="O97" s="33">
        <f t="shared" si="23"/>
        <v>1.3358102450727389</v>
      </c>
      <c r="P97" s="11">
        <f t="shared" si="30"/>
        <v>0.97575572386923692</v>
      </c>
    </row>
    <row r="98" spans="2:16" x14ac:dyDescent="0.2">
      <c r="B98" s="29" t="str">
        <f>Raw!A264</f>
        <v>1996 JUN</v>
      </c>
      <c r="C98" s="29">
        <v>89</v>
      </c>
      <c r="D98" s="32">
        <f t="shared" si="19"/>
        <v>7.416666666666667</v>
      </c>
      <c r="E98" s="10">
        <f>Raw!B264/100</f>
        <v>2.3E-2</v>
      </c>
      <c r="F98" s="10">
        <f t="shared" si="24"/>
        <v>1.0229999999999999</v>
      </c>
      <c r="G98" s="10">
        <f t="shared" si="21"/>
        <v>1.3715973327240647</v>
      </c>
      <c r="H98" s="10">
        <f t="shared" si="25"/>
        <v>1</v>
      </c>
      <c r="I98" s="9">
        <f t="shared" si="26"/>
        <v>2.3E-2</v>
      </c>
      <c r="J98" s="10">
        <f t="shared" si="22"/>
        <v>1.0229999999999999</v>
      </c>
      <c r="K98" s="10">
        <f t="shared" si="27"/>
        <v>1.1956274146580408</v>
      </c>
      <c r="L98" s="10">
        <f t="shared" si="28"/>
        <v>0.87170438884090107</v>
      </c>
      <c r="M98" s="9">
        <f t="shared" si="20"/>
        <v>2.3E-2</v>
      </c>
      <c r="N98" s="10">
        <f t="shared" si="29"/>
        <v>1.0229999999999999</v>
      </c>
      <c r="O98" s="33">
        <f t="shared" si="23"/>
        <v>1.3383439482492843</v>
      </c>
      <c r="P98" s="11">
        <f t="shared" si="30"/>
        <v>0.97575572386923681</v>
      </c>
    </row>
    <row r="99" spans="2:16" x14ac:dyDescent="0.2">
      <c r="B99" s="29" t="str">
        <f>Raw!A265</f>
        <v>1996 JUL</v>
      </c>
      <c r="C99" s="29">
        <v>90</v>
      </c>
      <c r="D99" s="32">
        <f t="shared" si="19"/>
        <v>7.5</v>
      </c>
      <c r="E99" s="10">
        <f>Raw!B265/100</f>
        <v>2.2000000000000002E-2</v>
      </c>
      <c r="F99" s="10">
        <f t="shared" si="24"/>
        <v>1.022</v>
      </c>
      <c r="G99" s="10">
        <f t="shared" si="21"/>
        <v>1.3740869230987749</v>
      </c>
      <c r="H99" s="10">
        <f t="shared" si="25"/>
        <v>1</v>
      </c>
      <c r="I99" s="9">
        <f t="shared" si="26"/>
        <v>2.2000000000000002E-2</v>
      </c>
      <c r="J99" s="10">
        <f t="shared" si="22"/>
        <v>1.022</v>
      </c>
      <c r="K99" s="10">
        <f t="shared" si="27"/>
        <v>1.1977976015140916</v>
      </c>
      <c r="L99" s="10">
        <f t="shared" si="28"/>
        <v>0.87170438884090096</v>
      </c>
      <c r="M99" s="9">
        <f t="shared" si="20"/>
        <v>2.2000000000000002E-2</v>
      </c>
      <c r="N99" s="10">
        <f t="shared" si="29"/>
        <v>1.022</v>
      </c>
      <c r="O99" s="33">
        <f t="shared" si="23"/>
        <v>1.3407731803074976</v>
      </c>
      <c r="P99" s="11">
        <f t="shared" si="30"/>
        <v>0.97575572386923692</v>
      </c>
    </row>
    <row r="100" spans="2:16" x14ac:dyDescent="0.2">
      <c r="B100" s="29" t="str">
        <f>Raw!A266</f>
        <v>1996 AUG</v>
      </c>
      <c r="C100" s="29">
        <v>91</v>
      </c>
      <c r="D100" s="32">
        <f t="shared" si="19"/>
        <v>7.583333333333333</v>
      </c>
      <c r="E100" s="10">
        <f>Raw!B266/100</f>
        <v>2.3E-2</v>
      </c>
      <c r="F100" s="10">
        <f t="shared" si="24"/>
        <v>1.0229999999999999</v>
      </c>
      <c r="G100" s="10">
        <f t="shared" si="21"/>
        <v>1.376693227710337</v>
      </c>
      <c r="H100" s="10">
        <f t="shared" si="25"/>
        <v>1</v>
      </c>
      <c r="I100" s="9">
        <f t="shared" si="26"/>
        <v>2.3E-2</v>
      </c>
      <c r="J100" s="10">
        <f t="shared" si="22"/>
        <v>1.0229999999999999</v>
      </c>
      <c r="K100" s="10">
        <f t="shared" si="27"/>
        <v>1.2000695286826466</v>
      </c>
      <c r="L100" s="10">
        <f t="shared" si="28"/>
        <v>0.87170438884090096</v>
      </c>
      <c r="M100" s="9">
        <f t="shared" si="20"/>
        <v>2.3E-2</v>
      </c>
      <c r="N100" s="10">
        <f t="shared" si="29"/>
        <v>1.0229999999999999</v>
      </c>
      <c r="O100" s="33">
        <f t="shared" si="23"/>
        <v>1.343316296950376</v>
      </c>
      <c r="P100" s="11">
        <f t="shared" si="30"/>
        <v>0.97575572386923692</v>
      </c>
    </row>
    <row r="101" spans="2:16" x14ac:dyDescent="0.2">
      <c r="B101" s="29" t="str">
        <f>Raw!A267</f>
        <v>1996 SEP</v>
      </c>
      <c r="C101" s="29">
        <v>92</v>
      </c>
      <c r="D101" s="32">
        <f t="shared" si="19"/>
        <v>7.666666666666667</v>
      </c>
      <c r="E101" s="10">
        <f>Raw!B267/100</f>
        <v>2.3E-2</v>
      </c>
      <c r="F101" s="10">
        <f t="shared" si="24"/>
        <v>1.0229999999999999</v>
      </c>
      <c r="G101" s="10">
        <f t="shared" si="21"/>
        <v>1.3793044758401103</v>
      </c>
      <c r="H101" s="10">
        <f t="shared" si="25"/>
        <v>1</v>
      </c>
      <c r="I101" s="9">
        <f t="shared" si="26"/>
        <v>2.3E-2</v>
      </c>
      <c r="J101" s="10">
        <f t="shared" si="22"/>
        <v>1.0229999999999999</v>
      </c>
      <c r="K101" s="10">
        <f t="shared" si="27"/>
        <v>1.2023457651377225</v>
      </c>
      <c r="L101" s="10">
        <f t="shared" si="28"/>
        <v>0.87170438884090096</v>
      </c>
      <c r="M101" s="9">
        <f t="shared" si="20"/>
        <v>2.3E-2</v>
      </c>
      <c r="N101" s="10">
        <f t="shared" si="29"/>
        <v>1.0229999999999999</v>
      </c>
      <c r="O101" s="33">
        <f t="shared" si="23"/>
        <v>1.3458642372594452</v>
      </c>
      <c r="P101" s="11">
        <f t="shared" si="30"/>
        <v>0.97575572386923692</v>
      </c>
    </row>
    <row r="102" spans="2:16" x14ac:dyDescent="0.2">
      <c r="B102" s="29" t="str">
        <f>Raw!A268</f>
        <v>1996 OCT</v>
      </c>
      <c r="C102" s="29">
        <v>93</v>
      </c>
      <c r="D102" s="32">
        <f t="shared" si="19"/>
        <v>7.75</v>
      </c>
      <c r="E102" s="10">
        <f>Raw!B268/100</f>
        <v>2.5000000000000001E-2</v>
      </c>
      <c r="F102" s="10">
        <f t="shared" si="24"/>
        <v>1.0249999999999999</v>
      </c>
      <c r="G102" s="10">
        <f t="shared" si="21"/>
        <v>1.3821456172266022</v>
      </c>
      <c r="H102" s="10">
        <f t="shared" si="25"/>
        <v>1</v>
      </c>
      <c r="I102" s="9">
        <f t="shared" si="26"/>
        <v>2.5000000000000001E-2</v>
      </c>
      <c r="J102" s="10">
        <f t="shared" si="22"/>
        <v>1.0249999999999999</v>
      </c>
      <c r="K102" s="10">
        <f t="shared" si="27"/>
        <v>1.204822400553645</v>
      </c>
      <c r="L102" s="10">
        <f t="shared" si="28"/>
        <v>0.87170438884090085</v>
      </c>
      <c r="M102" s="9">
        <f t="shared" si="20"/>
        <v>2.5000000000000001E-2</v>
      </c>
      <c r="N102" s="10">
        <f t="shared" si="29"/>
        <v>1.0249999999999999</v>
      </c>
      <c r="O102" s="33">
        <f t="shared" si="23"/>
        <v>1.3486364972296363</v>
      </c>
      <c r="P102" s="11">
        <f t="shared" si="30"/>
        <v>0.97575572386923681</v>
      </c>
    </row>
    <row r="103" spans="2:16" x14ac:dyDescent="0.2">
      <c r="B103" s="29" t="str">
        <f>Raw!A269</f>
        <v>1996 NOV</v>
      </c>
      <c r="C103" s="29">
        <v>94</v>
      </c>
      <c r="D103" s="32">
        <f t="shared" si="19"/>
        <v>7.833333333333333</v>
      </c>
      <c r="E103" s="10">
        <f>Raw!B269/100</f>
        <v>2.6000000000000002E-2</v>
      </c>
      <c r="F103" s="10">
        <f t="shared" si="24"/>
        <v>1.026</v>
      </c>
      <c r="G103" s="10">
        <f t="shared" si="21"/>
        <v>1.3851051616057557</v>
      </c>
      <c r="H103" s="10">
        <f t="shared" si="25"/>
        <v>1</v>
      </c>
      <c r="I103" s="9">
        <f t="shared" si="26"/>
        <v>2.5000000000000001E-2</v>
      </c>
      <c r="J103" s="10">
        <f t="shared" si="22"/>
        <v>1.0249999999999999</v>
      </c>
      <c r="K103" s="10">
        <f t="shared" si="27"/>
        <v>1.2073041374330244</v>
      </c>
      <c r="L103" s="10">
        <f t="shared" si="28"/>
        <v>0.87163355599180203</v>
      </c>
      <c r="M103" s="9">
        <f t="shared" si="20"/>
        <v>2.6000000000000002E-2</v>
      </c>
      <c r="N103" s="10">
        <f t="shared" si="29"/>
        <v>1.026</v>
      </c>
      <c r="O103" s="33">
        <f t="shared" si="23"/>
        <v>1.3515242895976403</v>
      </c>
      <c r="P103" s="11">
        <f t="shared" si="30"/>
        <v>0.9757557238692367</v>
      </c>
    </row>
    <row r="104" spans="2:16" x14ac:dyDescent="0.2">
      <c r="B104" s="29" t="str">
        <f>Raw!A270</f>
        <v>1996 DEC</v>
      </c>
      <c r="C104" s="29">
        <v>95</v>
      </c>
      <c r="D104" s="32">
        <f t="shared" si="19"/>
        <v>7.916666666666667</v>
      </c>
      <c r="E104" s="10">
        <f>Raw!B270/100</f>
        <v>2.3E-2</v>
      </c>
      <c r="F104" s="10">
        <f t="shared" si="24"/>
        <v>1.0229999999999999</v>
      </c>
      <c r="G104" s="10">
        <f t="shared" si="21"/>
        <v>1.3877323651032247</v>
      </c>
      <c r="H104" s="10">
        <f t="shared" si="25"/>
        <v>1</v>
      </c>
      <c r="I104" s="9">
        <f t="shared" si="26"/>
        <v>2.3E-2</v>
      </c>
      <c r="J104" s="10">
        <f t="shared" si="22"/>
        <v>1.0229999999999999</v>
      </c>
      <c r="K104" s="10">
        <f t="shared" si="27"/>
        <v>1.2095940961598375</v>
      </c>
      <c r="L104" s="10">
        <f t="shared" si="28"/>
        <v>0.87163355599180203</v>
      </c>
      <c r="M104" s="9">
        <f t="shared" si="20"/>
        <v>2.3E-2</v>
      </c>
      <c r="N104" s="10">
        <f t="shared" si="29"/>
        <v>1.0229999999999999</v>
      </c>
      <c r="O104" s="33">
        <f t="shared" si="23"/>
        <v>1.3540877984480648</v>
      </c>
      <c r="P104" s="11">
        <f t="shared" si="30"/>
        <v>0.97575572386923659</v>
      </c>
    </row>
    <row r="105" spans="2:16" x14ac:dyDescent="0.2">
      <c r="B105" s="29" t="str">
        <f>Raw!A271</f>
        <v>1997 JAN</v>
      </c>
      <c r="C105" s="29">
        <v>96</v>
      </c>
      <c r="D105" s="32">
        <f t="shared" si="19"/>
        <v>8</v>
      </c>
      <c r="E105" s="10">
        <f>Raw!B271/100</f>
        <v>2.1000000000000001E-2</v>
      </c>
      <c r="F105" s="10">
        <f t="shared" si="24"/>
        <v>1.0209999999999999</v>
      </c>
      <c r="G105" s="10">
        <f t="shared" si="21"/>
        <v>1.3901378310100907</v>
      </c>
      <c r="H105" s="10">
        <f t="shared" si="25"/>
        <v>1</v>
      </c>
      <c r="I105" s="9">
        <f t="shared" si="26"/>
        <v>2.1000000000000001E-2</v>
      </c>
      <c r="J105" s="10">
        <f t="shared" si="22"/>
        <v>1.0209999999999999</v>
      </c>
      <c r="K105" s="10">
        <f t="shared" si="27"/>
        <v>1.2116907809620563</v>
      </c>
      <c r="L105" s="10">
        <f t="shared" si="28"/>
        <v>0.87163355599180214</v>
      </c>
      <c r="M105" s="9">
        <f t="shared" si="20"/>
        <v>2.1000000000000001E-2</v>
      </c>
      <c r="N105" s="10">
        <f t="shared" si="29"/>
        <v>1.0209999999999999</v>
      </c>
      <c r="O105" s="33">
        <f t="shared" si="23"/>
        <v>1.3564349455752618</v>
      </c>
      <c r="P105" s="11">
        <f t="shared" si="30"/>
        <v>0.97575572386923681</v>
      </c>
    </row>
    <row r="106" spans="2:16" x14ac:dyDescent="0.2">
      <c r="B106" s="29" t="str">
        <f>Raw!A272</f>
        <v>1997 FEB</v>
      </c>
      <c r="C106" s="29">
        <v>97</v>
      </c>
      <c r="D106" s="32">
        <f t="shared" si="19"/>
        <v>8.0833333333333339</v>
      </c>
      <c r="E106" s="10">
        <f>Raw!B272/100</f>
        <v>1.9E-2</v>
      </c>
      <c r="F106" s="10">
        <f t="shared" si="24"/>
        <v>1.0189999999999999</v>
      </c>
      <c r="G106" s="10">
        <f t="shared" si="21"/>
        <v>1.392319944580942</v>
      </c>
      <c r="H106" s="10">
        <f t="shared" si="25"/>
        <v>1</v>
      </c>
      <c r="I106" s="9">
        <f t="shared" si="26"/>
        <v>1.9E-2</v>
      </c>
      <c r="J106" s="10">
        <f t="shared" si="22"/>
        <v>1.0189999999999999</v>
      </c>
      <c r="K106" s="10">
        <f t="shared" si="27"/>
        <v>1.2135927843733954</v>
      </c>
      <c r="L106" s="10">
        <f t="shared" si="28"/>
        <v>0.87163355599180214</v>
      </c>
      <c r="M106" s="9">
        <f t="shared" si="20"/>
        <v>1.9E-2</v>
      </c>
      <c r="N106" s="10">
        <f t="shared" si="29"/>
        <v>1.0189999999999999</v>
      </c>
      <c r="O106" s="33">
        <f t="shared" si="23"/>
        <v>1.3585641553821526</v>
      </c>
      <c r="P106" s="11">
        <f t="shared" si="30"/>
        <v>0.9757557238692367</v>
      </c>
    </row>
    <row r="107" spans="2:16" x14ac:dyDescent="0.2">
      <c r="B107" s="29" t="str">
        <f>Raw!A273</f>
        <v>1997 MAR</v>
      </c>
      <c r="C107" s="29">
        <v>98</v>
      </c>
      <c r="D107" s="32">
        <f t="shared" si="19"/>
        <v>8.1666666666666661</v>
      </c>
      <c r="E107" s="10">
        <f>Raw!B273/100</f>
        <v>1.7000000000000001E-2</v>
      </c>
      <c r="F107" s="10">
        <f t="shared" si="24"/>
        <v>1.0169999999999999</v>
      </c>
      <c r="G107" s="10">
        <f t="shared" si="21"/>
        <v>1.3942771940166763</v>
      </c>
      <c r="H107" s="10">
        <f t="shared" si="25"/>
        <v>1</v>
      </c>
      <c r="I107" s="9">
        <f t="shared" si="26"/>
        <v>1.7000000000000001E-2</v>
      </c>
      <c r="J107" s="10">
        <f t="shared" si="22"/>
        <v>1.0169999999999999</v>
      </c>
      <c r="K107" s="10">
        <f t="shared" si="27"/>
        <v>1.2152987886590274</v>
      </c>
      <c r="L107" s="10">
        <f t="shared" si="28"/>
        <v>0.87163355599180214</v>
      </c>
      <c r="M107" s="9">
        <f t="shared" si="20"/>
        <v>1.7000000000000001E-2</v>
      </c>
      <c r="N107" s="10">
        <f t="shared" si="29"/>
        <v>1.0169999999999999</v>
      </c>
      <c r="O107" s="33">
        <f t="shared" si="23"/>
        <v>1.3604739527221101</v>
      </c>
      <c r="P107" s="11">
        <f t="shared" si="30"/>
        <v>0.9757557238692367</v>
      </c>
    </row>
    <row r="108" spans="2:16" x14ac:dyDescent="0.2">
      <c r="B108" s="29" t="str">
        <f>Raw!A274</f>
        <v>1997 APR</v>
      </c>
      <c r="C108" s="29">
        <v>99</v>
      </c>
      <c r="D108" s="32">
        <f t="shared" si="19"/>
        <v>8.25</v>
      </c>
      <c r="E108" s="10">
        <f>Raw!B274/100</f>
        <v>1.6E-2</v>
      </c>
      <c r="F108" s="10">
        <f t="shared" si="24"/>
        <v>1.016</v>
      </c>
      <c r="G108" s="10">
        <f t="shared" si="21"/>
        <v>1.396122735095928</v>
      </c>
      <c r="H108" s="10">
        <f t="shared" si="25"/>
        <v>1</v>
      </c>
      <c r="I108" s="9">
        <f t="shared" si="26"/>
        <v>1.6E-2</v>
      </c>
      <c r="J108" s="10">
        <f t="shared" si="22"/>
        <v>1.016</v>
      </c>
      <c r="K108" s="10">
        <f t="shared" si="27"/>
        <v>1.2169074241926645</v>
      </c>
      <c r="L108" s="10">
        <f t="shared" si="28"/>
        <v>0.87163355599180214</v>
      </c>
      <c r="M108" s="9">
        <f t="shared" si="20"/>
        <v>1.6E-2</v>
      </c>
      <c r="N108" s="10">
        <f t="shared" si="29"/>
        <v>1.016</v>
      </c>
      <c r="O108" s="33">
        <f t="shared" si="23"/>
        <v>1.3622747499938259</v>
      </c>
      <c r="P108" s="11">
        <f t="shared" si="30"/>
        <v>0.97575572386923681</v>
      </c>
    </row>
    <row r="109" spans="2:16" x14ac:dyDescent="0.2">
      <c r="B109" s="29" t="str">
        <f>Raw!A275</f>
        <v>1997 MAY</v>
      </c>
      <c r="C109" s="29">
        <v>100</v>
      </c>
      <c r="D109" s="32">
        <f t="shared" si="19"/>
        <v>8.3333333333333339</v>
      </c>
      <c r="E109" s="10">
        <f>Raw!B275/100</f>
        <v>1.6E-2</v>
      </c>
      <c r="F109" s="10">
        <f t="shared" si="24"/>
        <v>1.016</v>
      </c>
      <c r="G109" s="10">
        <f t="shared" si="21"/>
        <v>1.3979707190336659</v>
      </c>
      <c r="H109" s="10">
        <f t="shared" si="25"/>
        <v>1</v>
      </c>
      <c r="I109" s="9">
        <f t="shared" si="26"/>
        <v>1.6E-2</v>
      </c>
      <c r="J109" s="10">
        <f t="shared" si="22"/>
        <v>1.016</v>
      </c>
      <c r="K109" s="10">
        <f t="shared" si="27"/>
        <v>1.2185181890037307</v>
      </c>
      <c r="L109" s="10">
        <f t="shared" si="28"/>
        <v>0.87163355599180214</v>
      </c>
      <c r="M109" s="9">
        <f t="shared" si="20"/>
        <v>1.6E-2</v>
      </c>
      <c r="N109" s="10">
        <f t="shared" si="29"/>
        <v>1.016</v>
      </c>
      <c r="O109" s="33">
        <f t="shared" si="23"/>
        <v>1.3640779308986919</v>
      </c>
      <c r="P109" s="11">
        <f t="shared" si="30"/>
        <v>0.9757557238692367</v>
      </c>
    </row>
    <row r="110" spans="2:16" x14ac:dyDescent="0.2">
      <c r="B110" s="29" t="str">
        <f>Raw!A276</f>
        <v>1997 JUN</v>
      </c>
      <c r="C110" s="29">
        <v>101</v>
      </c>
      <c r="D110" s="32">
        <f t="shared" si="19"/>
        <v>8.4166666666666661</v>
      </c>
      <c r="E110" s="10">
        <f>Raw!B276/100</f>
        <v>1.7000000000000001E-2</v>
      </c>
      <c r="F110" s="10">
        <f t="shared" si="24"/>
        <v>1.0169999999999999</v>
      </c>
      <c r="G110" s="10">
        <f t="shared" si="21"/>
        <v>1.3999359120280284</v>
      </c>
      <c r="H110" s="10">
        <f t="shared" si="25"/>
        <v>1</v>
      </c>
      <c r="I110" s="9">
        <f t="shared" si="26"/>
        <v>1.7000000000000001E-2</v>
      </c>
      <c r="J110" s="10">
        <f t="shared" si="22"/>
        <v>1.0169999999999999</v>
      </c>
      <c r="K110" s="10">
        <f t="shared" si="27"/>
        <v>1.2202311171616171</v>
      </c>
      <c r="L110" s="10">
        <f t="shared" si="28"/>
        <v>0.87163355599180226</v>
      </c>
      <c r="M110" s="9">
        <f t="shared" si="20"/>
        <v>1.7000000000000001E-2</v>
      </c>
      <c r="N110" s="10">
        <f t="shared" si="29"/>
        <v>1.0169999999999999</v>
      </c>
      <c r="O110" s="33">
        <f t="shared" si="23"/>
        <v>1.3659954792114488</v>
      </c>
      <c r="P110" s="11">
        <f t="shared" si="30"/>
        <v>0.9757557238692367</v>
      </c>
    </row>
    <row r="111" spans="2:16" x14ac:dyDescent="0.2">
      <c r="B111" s="29" t="str">
        <f>Raw!A277</f>
        <v>1997 JUL</v>
      </c>
      <c r="C111" s="29">
        <v>102</v>
      </c>
      <c r="D111" s="32">
        <f t="shared" si="19"/>
        <v>8.5</v>
      </c>
      <c r="E111" s="10">
        <f>Raw!B277/100</f>
        <v>0.02</v>
      </c>
      <c r="F111" s="10">
        <f t="shared" si="24"/>
        <v>1.02</v>
      </c>
      <c r="G111" s="10">
        <f t="shared" si="21"/>
        <v>1.4022480200042204</v>
      </c>
      <c r="H111" s="10">
        <f t="shared" si="25"/>
        <v>1</v>
      </c>
      <c r="I111" s="9">
        <f t="shared" si="26"/>
        <v>0.02</v>
      </c>
      <c r="J111" s="10">
        <f t="shared" si="22"/>
        <v>1.02</v>
      </c>
      <c r="K111" s="10">
        <f t="shared" si="27"/>
        <v>1.2222464280587424</v>
      </c>
      <c r="L111" s="10">
        <f t="shared" si="28"/>
        <v>0.87163355599180214</v>
      </c>
      <c r="M111" s="9">
        <f t="shared" si="20"/>
        <v>0.02</v>
      </c>
      <c r="N111" s="10">
        <f t="shared" si="29"/>
        <v>1.02</v>
      </c>
      <c r="O111" s="33">
        <f t="shared" si="23"/>
        <v>1.3682515318034221</v>
      </c>
      <c r="P111" s="11">
        <f t="shared" si="30"/>
        <v>0.9757557238692367</v>
      </c>
    </row>
    <row r="112" spans="2:16" x14ac:dyDescent="0.2">
      <c r="B112" s="29" t="str">
        <f>Raw!A278</f>
        <v>1997 AUG</v>
      </c>
      <c r="C112" s="29">
        <v>103</v>
      </c>
      <c r="D112" s="32">
        <f t="shared" si="19"/>
        <v>8.5833333333333339</v>
      </c>
      <c r="E112" s="10">
        <f>Raw!B278/100</f>
        <v>0.02</v>
      </c>
      <c r="F112" s="10">
        <f t="shared" si="24"/>
        <v>1.02</v>
      </c>
      <c r="G112" s="10">
        <f t="shared" si="21"/>
        <v>1.4045639466147142</v>
      </c>
      <c r="H112" s="10">
        <f t="shared" si="25"/>
        <v>1</v>
      </c>
      <c r="I112" s="9">
        <f t="shared" si="26"/>
        <v>0.02</v>
      </c>
      <c r="J112" s="10">
        <f t="shared" si="22"/>
        <v>1.02</v>
      </c>
      <c r="K112" s="10">
        <f t="shared" si="27"/>
        <v>1.224265067405663</v>
      </c>
      <c r="L112" s="10">
        <f t="shared" si="28"/>
        <v>0.87163355599180203</v>
      </c>
      <c r="M112" s="9">
        <f t="shared" si="20"/>
        <v>0.02</v>
      </c>
      <c r="N112" s="10">
        <f t="shared" si="29"/>
        <v>1.02</v>
      </c>
      <c r="O112" s="33">
        <f t="shared" si="23"/>
        <v>1.3705113104496722</v>
      </c>
      <c r="P112" s="11">
        <f t="shared" si="30"/>
        <v>0.97575572386923659</v>
      </c>
    </row>
    <row r="113" spans="2:16" x14ac:dyDescent="0.2">
      <c r="B113" s="29" t="str">
        <f>Raw!A279</f>
        <v>1997 SEP</v>
      </c>
      <c r="C113" s="29">
        <v>104</v>
      </c>
      <c r="D113" s="32">
        <f t="shared" si="19"/>
        <v>8.6666666666666661</v>
      </c>
      <c r="E113" s="10">
        <f>Raw!B279/100</f>
        <v>1.8000000000000002E-2</v>
      </c>
      <c r="F113" s="10">
        <f t="shared" si="24"/>
        <v>1.018</v>
      </c>
      <c r="G113" s="10">
        <f t="shared" si="21"/>
        <v>1.4066536083557406</v>
      </c>
      <c r="H113" s="10">
        <f t="shared" si="25"/>
        <v>1</v>
      </c>
      <c r="I113" s="9">
        <f t="shared" si="26"/>
        <v>1.8000000000000002E-2</v>
      </c>
      <c r="J113" s="10">
        <f t="shared" si="22"/>
        <v>1.018</v>
      </c>
      <c r="K113" s="10">
        <f t="shared" si="27"/>
        <v>1.226086486699814</v>
      </c>
      <c r="L113" s="10">
        <f t="shared" si="28"/>
        <v>0.87163355599180214</v>
      </c>
      <c r="M113" s="9">
        <f t="shared" si="20"/>
        <v>1.8000000000000002E-2</v>
      </c>
      <c r="N113" s="10">
        <f t="shared" si="29"/>
        <v>1.018</v>
      </c>
      <c r="O113" s="33">
        <f t="shared" si="23"/>
        <v>1.3725503098544294</v>
      </c>
      <c r="P113" s="11">
        <f t="shared" si="30"/>
        <v>0.9757557238692367</v>
      </c>
    </row>
    <row r="114" spans="2:16" x14ac:dyDescent="0.2">
      <c r="B114" s="29" t="str">
        <f>Raw!A280</f>
        <v>1997 OCT</v>
      </c>
      <c r="C114" s="29">
        <v>105</v>
      </c>
      <c r="D114" s="32">
        <f t="shared" si="19"/>
        <v>8.75</v>
      </c>
      <c r="E114" s="10">
        <f>Raw!B280/100</f>
        <v>1.9E-2</v>
      </c>
      <c r="F114" s="10">
        <f t="shared" si="24"/>
        <v>1.0189999999999999</v>
      </c>
      <c r="G114" s="10">
        <f t="shared" si="21"/>
        <v>1.408861646911205</v>
      </c>
      <c r="H114" s="10">
        <f t="shared" si="25"/>
        <v>1</v>
      </c>
      <c r="I114" s="9">
        <f t="shared" si="26"/>
        <v>1.9E-2</v>
      </c>
      <c r="J114" s="10">
        <f t="shared" si="22"/>
        <v>1.0189999999999999</v>
      </c>
      <c r="K114" s="10">
        <f t="shared" si="27"/>
        <v>1.2280110871976804</v>
      </c>
      <c r="L114" s="10">
        <f t="shared" si="28"/>
        <v>0.87163355599180214</v>
      </c>
      <c r="M114" s="9">
        <f t="shared" si="20"/>
        <v>1.9E-2</v>
      </c>
      <c r="N114" s="10">
        <f t="shared" si="29"/>
        <v>1.0189999999999999</v>
      </c>
      <c r="O114" s="33">
        <f t="shared" si="23"/>
        <v>1.3747048161134476</v>
      </c>
      <c r="P114" s="11">
        <f t="shared" si="30"/>
        <v>0.97575572386923659</v>
      </c>
    </row>
    <row r="115" spans="2:16" x14ac:dyDescent="0.2">
      <c r="B115" s="29" t="str">
        <f>Raw!A281</f>
        <v>1997 NOV</v>
      </c>
      <c r="C115" s="29">
        <v>106</v>
      </c>
      <c r="D115" s="32">
        <f t="shared" si="19"/>
        <v>8.8333333333333339</v>
      </c>
      <c r="E115" s="10">
        <f>Raw!B281/100</f>
        <v>1.9E-2</v>
      </c>
      <c r="F115" s="10">
        <f t="shared" si="24"/>
        <v>1.0189999999999999</v>
      </c>
      <c r="G115" s="10">
        <f t="shared" si="21"/>
        <v>1.4110731514473724</v>
      </c>
      <c r="H115" s="10">
        <f t="shared" si="25"/>
        <v>1</v>
      </c>
      <c r="I115" s="9">
        <f t="shared" si="26"/>
        <v>1.9E-2</v>
      </c>
      <c r="J115" s="10">
        <f t="shared" si="22"/>
        <v>1.0189999999999999</v>
      </c>
      <c r="K115" s="10">
        <f t="shared" si="27"/>
        <v>1.2299387087606319</v>
      </c>
      <c r="L115" s="10">
        <f t="shared" si="28"/>
        <v>0.87163355599180214</v>
      </c>
      <c r="M115" s="9">
        <f t="shared" si="20"/>
        <v>1.9E-2</v>
      </c>
      <c r="N115" s="10">
        <f t="shared" si="29"/>
        <v>1.0189999999999999</v>
      </c>
      <c r="O115" s="33">
        <f t="shared" si="23"/>
        <v>1.3768627043229758</v>
      </c>
      <c r="P115" s="11">
        <f t="shared" si="30"/>
        <v>0.97575572386923659</v>
      </c>
    </row>
    <row r="116" spans="2:16" x14ac:dyDescent="0.2">
      <c r="B116" s="29" t="str">
        <f>Raw!A282</f>
        <v>1997 DEC</v>
      </c>
      <c r="C116" s="29">
        <v>107</v>
      </c>
      <c r="D116" s="32">
        <f t="shared" si="19"/>
        <v>8.9166666666666661</v>
      </c>
      <c r="E116" s="10">
        <f>Raw!B282/100</f>
        <v>1.7000000000000001E-2</v>
      </c>
      <c r="F116" s="10">
        <f t="shared" si="24"/>
        <v>1.0169999999999999</v>
      </c>
      <c r="G116" s="10">
        <f t="shared" si="21"/>
        <v>1.4130567631453872</v>
      </c>
      <c r="H116" s="10">
        <f t="shared" si="25"/>
        <v>1</v>
      </c>
      <c r="I116" s="9">
        <f t="shared" si="26"/>
        <v>1.7000000000000001E-2</v>
      </c>
      <c r="J116" s="10">
        <f t="shared" si="22"/>
        <v>1.0169999999999999</v>
      </c>
      <c r="K116" s="10">
        <f t="shared" si="27"/>
        <v>1.2316676912786795</v>
      </c>
      <c r="L116" s="10">
        <f t="shared" si="28"/>
        <v>0.87163355599180214</v>
      </c>
      <c r="M116" s="9">
        <f t="shared" si="20"/>
        <v>1.7000000000000001E-2</v>
      </c>
      <c r="N116" s="10">
        <f t="shared" si="29"/>
        <v>1.0169999999999999</v>
      </c>
      <c r="O116" s="33">
        <f t="shared" si="23"/>
        <v>1.3787982247912478</v>
      </c>
      <c r="P116" s="11">
        <f t="shared" si="30"/>
        <v>0.9757557238692367</v>
      </c>
    </row>
    <row r="117" spans="2:16" x14ac:dyDescent="0.2">
      <c r="B117" s="29" t="str">
        <f>Raw!A283</f>
        <v>1998 JAN</v>
      </c>
      <c r="C117" s="29">
        <v>108</v>
      </c>
      <c r="D117" s="32">
        <f t="shared" si="19"/>
        <v>9</v>
      </c>
      <c r="E117" s="10">
        <f>Raw!B283/100</f>
        <v>1.4999999999999999E-2</v>
      </c>
      <c r="F117" s="10">
        <f t="shared" si="24"/>
        <v>1.0149999999999999</v>
      </c>
      <c r="G117" s="10">
        <f t="shared" si="21"/>
        <v>1.4148110557594777</v>
      </c>
      <c r="H117" s="10">
        <f t="shared" si="25"/>
        <v>1</v>
      </c>
      <c r="I117" s="9">
        <f t="shared" si="26"/>
        <v>1.4999999999999999E-2</v>
      </c>
      <c r="J117" s="10">
        <f t="shared" si="22"/>
        <v>1.0149999999999999</v>
      </c>
      <c r="K117" s="10">
        <f t="shared" si="27"/>
        <v>1.2331967915881494</v>
      </c>
      <c r="L117" s="10">
        <f t="shared" si="28"/>
        <v>0.87163355599180214</v>
      </c>
      <c r="M117" s="9">
        <f t="shared" si="20"/>
        <v>1.4999999999999999E-2</v>
      </c>
      <c r="N117" s="10">
        <f t="shared" si="29"/>
        <v>1.0149999999999999</v>
      </c>
      <c r="O117" s="33">
        <f t="shared" si="23"/>
        <v>1.3805099858507881</v>
      </c>
      <c r="P117" s="11">
        <f t="shared" si="30"/>
        <v>0.97575572386923659</v>
      </c>
    </row>
    <row r="118" spans="2:16" x14ac:dyDescent="0.2">
      <c r="B118" s="29" t="str">
        <f>Raw!A284</f>
        <v>1998 FEB</v>
      </c>
      <c r="C118" s="29">
        <v>109</v>
      </c>
      <c r="D118" s="32">
        <f t="shared" si="19"/>
        <v>9.0833333333333339</v>
      </c>
      <c r="E118" s="10">
        <f>Raw!B284/100</f>
        <v>1.6E-2</v>
      </c>
      <c r="F118" s="10">
        <f t="shared" si="24"/>
        <v>1.016</v>
      </c>
      <c r="G118" s="10">
        <f t="shared" si="21"/>
        <v>1.4166837765742404</v>
      </c>
      <c r="H118" s="10">
        <f t="shared" si="25"/>
        <v>1</v>
      </c>
      <c r="I118" s="9">
        <f t="shared" si="26"/>
        <v>1.6E-2</v>
      </c>
      <c r="J118" s="10">
        <f t="shared" si="22"/>
        <v>1.016</v>
      </c>
      <c r="K118" s="10">
        <f t="shared" si="27"/>
        <v>1.2348291178913007</v>
      </c>
      <c r="L118" s="10">
        <f t="shared" si="28"/>
        <v>0.87163355599180203</v>
      </c>
      <c r="M118" s="9">
        <f t="shared" si="20"/>
        <v>1.6E-2</v>
      </c>
      <c r="N118" s="10">
        <f t="shared" si="29"/>
        <v>1.016</v>
      </c>
      <c r="O118" s="33">
        <f t="shared" si="23"/>
        <v>1.3823373039050018</v>
      </c>
      <c r="P118" s="11">
        <f t="shared" si="30"/>
        <v>0.97575572386923659</v>
      </c>
    </row>
    <row r="119" spans="2:16" x14ac:dyDescent="0.2">
      <c r="B119" s="29" t="str">
        <f>Raw!A285</f>
        <v>1998 MAR</v>
      </c>
      <c r="C119" s="29">
        <v>110</v>
      </c>
      <c r="D119" s="32">
        <f t="shared" si="19"/>
        <v>9.1666666666666661</v>
      </c>
      <c r="E119" s="10">
        <f>Raw!B285/100</f>
        <v>1.7000000000000001E-2</v>
      </c>
      <c r="F119" s="10">
        <f t="shared" si="24"/>
        <v>1.0169999999999999</v>
      </c>
      <c r="G119" s="10">
        <f t="shared" si="21"/>
        <v>1.4186752753910934</v>
      </c>
      <c r="H119" s="10">
        <f t="shared" si="25"/>
        <v>1</v>
      </c>
      <c r="I119" s="9">
        <f t="shared" si="26"/>
        <v>1.7000000000000001E-2</v>
      </c>
      <c r="J119" s="10">
        <f t="shared" si="22"/>
        <v>1.0169999999999999</v>
      </c>
      <c r="K119" s="10">
        <f t="shared" si="27"/>
        <v>1.2365649750867878</v>
      </c>
      <c r="L119" s="10">
        <f t="shared" si="28"/>
        <v>0.87163355599180203</v>
      </c>
      <c r="M119" s="9">
        <f t="shared" si="20"/>
        <v>1.7000000000000001E-2</v>
      </c>
      <c r="N119" s="10">
        <f t="shared" si="29"/>
        <v>1.0169999999999999</v>
      </c>
      <c r="O119" s="33">
        <f t="shared" si="23"/>
        <v>1.3842805202746249</v>
      </c>
      <c r="P119" s="11">
        <f t="shared" si="30"/>
        <v>0.97575572386923659</v>
      </c>
    </row>
    <row r="120" spans="2:16" x14ac:dyDescent="0.2">
      <c r="B120" s="29" t="str">
        <f>Raw!A286</f>
        <v>1998 APR</v>
      </c>
      <c r="C120" s="29">
        <v>111</v>
      </c>
      <c r="D120" s="32">
        <f t="shared" si="19"/>
        <v>9.25</v>
      </c>
      <c r="E120" s="10">
        <f>Raw!B286/100</f>
        <v>1.8000000000000002E-2</v>
      </c>
      <c r="F120" s="10">
        <f t="shared" si="24"/>
        <v>1.018</v>
      </c>
      <c r="G120" s="10">
        <f t="shared" si="21"/>
        <v>1.4207859314798177</v>
      </c>
      <c r="H120" s="10">
        <f t="shared" si="25"/>
        <v>1</v>
      </c>
      <c r="I120" s="9">
        <f t="shared" si="26"/>
        <v>1.8000000000000002E-2</v>
      </c>
      <c r="J120" s="10">
        <f t="shared" si="22"/>
        <v>1.018</v>
      </c>
      <c r="K120" s="10">
        <f t="shared" si="27"/>
        <v>1.2384046937588782</v>
      </c>
      <c r="L120" s="10">
        <f t="shared" si="28"/>
        <v>0.87163355599180192</v>
      </c>
      <c r="M120" s="9">
        <f t="shared" si="20"/>
        <v>1.8000000000000002E-2</v>
      </c>
      <c r="N120" s="10">
        <f t="shared" si="29"/>
        <v>1.018</v>
      </c>
      <c r="O120" s="33">
        <f t="shared" si="23"/>
        <v>1.3863400050343171</v>
      </c>
      <c r="P120" s="11">
        <f t="shared" si="30"/>
        <v>0.97575572386923659</v>
      </c>
    </row>
    <row r="121" spans="2:16" x14ac:dyDescent="0.2">
      <c r="B121" s="29" t="str">
        <f>Raw!A287</f>
        <v>1998 MAY</v>
      </c>
      <c r="C121" s="29">
        <v>112</v>
      </c>
      <c r="D121" s="32">
        <f t="shared" si="19"/>
        <v>9.3333333333333339</v>
      </c>
      <c r="E121" s="10">
        <f>Raw!B287/100</f>
        <v>0.02</v>
      </c>
      <c r="F121" s="10">
        <f t="shared" si="24"/>
        <v>1.02</v>
      </c>
      <c r="G121" s="10">
        <f t="shared" si="21"/>
        <v>1.423132474958281</v>
      </c>
      <c r="H121" s="10">
        <f t="shared" si="25"/>
        <v>1</v>
      </c>
      <c r="I121" s="9">
        <f t="shared" si="26"/>
        <v>0.02</v>
      </c>
      <c r="J121" s="10">
        <f t="shared" si="22"/>
        <v>1.02</v>
      </c>
      <c r="K121" s="10">
        <f t="shared" si="27"/>
        <v>1.2404500197953006</v>
      </c>
      <c r="L121" s="10">
        <f t="shared" si="28"/>
        <v>0.87163355599180203</v>
      </c>
      <c r="M121" s="9">
        <f t="shared" si="20"/>
        <v>0.02</v>
      </c>
      <c r="N121" s="10">
        <f t="shared" si="29"/>
        <v>1.02</v>
      </c>
      <c r="O121" s="33">
        <f t="shared" si="23"/>
        <v>1.3886296582647357</v>
      </c>
      <c r="P121" s="11">
        <f t="shared" si="30"/>
        <v>0.97575572386923659</v>
      </c>
    </row>
    <row r="122" spans="2:16" x14ac:dyDescent="0.2">
      <c r="B122" s="29" t="str">
        <f>Raw!A288</f>
        <v>1998 JUN</v>
      </c>
      <c r="C122" s="29">
        <v>113</v>
      </c>
      <c r="D122" s="32">
        <f t="shared" si="19"/>
        <v>9.4166666666666661</v>
      </c>
      <c r="E122" s="10">
        <f>Raw!B288/100</f>
        <v>1.7000000000000001E-2</v>
      </c>
      <c r="F122" s="10">
        <f t="shared" si="24"/>
        <v>1.0169999999999999</v>
      </c>
      <c r="G122" s="10">
        <f t="shared" si="21"/>
        <v>1.4251330390128494</v>
      </c>
      <c r="H122" s="10">
        <f t="shared" si="25"/>
        <v>1</v>
      </c>
      <c r="I122" s="9">
        <f t="shared" si="26"/>
        <v>1.7000000000000001E-2</v>
      </c>
      <c r="J122" s="10">
        <f t="shared" si="22"/>
        <v>1.0169999999999999</v>
      </c>
      <c r="K122" s="10">
        <f t="shared" si="27"/>
        <v>1.2421937785561734</v>
      </c>
      <c r="L122" s="10">
        <f t="shared" si="28"/>
        <v>0.87163355599180203</v>
      </c>
      <c r="M122" s="9">
        <f t="shared" si="20"/>
        <v>1.7000000000000001E-2</v>
      </c>
      <c r="N122" s="10">
        <f t="shared" si="29"/>
        <v>1.0169999999999999</v>
      </c>
      <c r="O122" s="33">
        <f t="shared" si="23"/>
        <v>1.3905817200919479</v>
      </c>
      <c r="P122" s="11">
        <f t="shared" si="30"/>
        <v>0.97575572386923659</v>
      </c>
    </row>
    <row r="123" spans="2:16" x14ac:dyDescent="0.2">
      <c r="B123" s="29" t="str">
        <f>Raw!A289</f>
        <v>1998 JUL</v>
      </c>
      <c r="C123" s="29">
        <v>114</v>
      </c>
      <c r="D123" s="32">
        <f t="shared" si="19"/>
        <v>9.5</v>
      </c>
      <c r="E123" s="10">
        <f>Raw!B289/100</f>
        <v>1.3999999999999999E-2</v>
      </c>
      <c r="F123" s="10">
        <f t="shared" si="24"/>
        <v>1.014</v>
      </c>
      <c r="G123" s="10">
        <f t="shared" si="21"/>
        <v>1.426785119982811</v>
      </c>
      <c r="H123" s="10">
        <f t="shared" si="25"/>
        <v>1</v>
      </c>
      <c r="I123" s="9">
        <f t="shared" si="26"/>
        <v>1.3999999999999999E-2</v>
      </c>
      <c r="J123" s="10">
        <f t="shared" si="22"/>
        <v>1.014</v>
      </c>
      <c r="K123" s="10">
        <f t="shared" si="27"/>
        <v>1.2436337877668073</v>
      </c>
      <c r="L123" s="10">
        <f t="shared" si="28"/>
        <v>0.87163355599180192</v>
      </c>
      <c r="M123" s="9">
        <f t="shared" si="20"/>
        <v>1.3999999999999999E-2</v>
      </c>
      <c r="N123" s="10">
        <f t="shared" si="29"/>
        <v>1.014</v>
      </c>
      <c r="O123" s="33">
        <f t="shared" si="23"/>
        <v>1.3921937475546833</v>
      </c>
      <c r="P123" s="11">
        <f t="shared" si="30"/>
        <v>0.97575572386923659</v>
      </c>
    </row>
    <row r="124" spans="2:16" x14ac:dyDescent="0.2">
      <c r="B124" s="29" t="str">
        <f>Raw!A290</f>
        <v>1998 AUG</v>
      </c>
      <c r="C124" s="29">
        <v>115</v>
      </c>
      <c r="D124" s="32">
        <f t="shared" si="19"/>
        <v>9.5833333333333339</v>
      </c>
      <c r="E124" s="10">
        <f>Raw!B290/100</f>
        <v>1.3000000000000001E-2</v>
      </c>
      <c r="F124" s="10">
        <f t="shared" si="24"/>
        <v>1.0129999999999999</v>
      </c>
      <c r="G124" s="10">
        <f t="shared" si="21"/>
        <v>1.4283216699369092</v>
      </c>
      <c r="H124" s="10">
        <f t="shared" si="25"/>
        <v>1</v>
      </c>
      <c r="I124" s="9">
        <f t="shared" si="26"/>
        <v>1.3000000000000001E-2</v>
      </c>
      <c r="J124" s="10">
        <f t="shared" si="22"/>
        <v>1.0129999999999999</v>
      </c>
      <c r="K124" s="10">
        <f t="shared" si="27"/>
        <v>1.2449730962672569</v>
      </c>
      <c r="L124" s="10">
        <f t="shared" si="28"/>
        <v>0.87163355599180192</v>
      </c>
      <c r="M124" s="9">
        <f t="shared" si="20"/>
        <v>1.3000000000000001E-2</v>
      </c>
      <c r="N124" s="10">
        <f t="shared" si="29"/>
        <v>1.0129999999999999</v>
      </c>
      <c r="O124" s="33">
        <f t="shared" si="23"/>
        <v>1.3936930449674056</v>
      </c>
      <c r="P124" s="11">
        <f t="shared" si="30"/>
        <v>0.97575572386923659</v>
      </c>
    </row>
    <row r="125" spans="2:16" x14ac:dyDescent="0.2">
      <c r="B125" s="29" t="str">
        <f>Raw!A291</f>
        <v>1998 SEP</v>
      </c>
      <c r="C125" s="29">
        <v>116</v>
      </c>
      <c r="D125" s="32">
        <f t="shared" si="19"/>
        <v>9.6666666666666661</v>
      </c>
      <c r="E125" s="10">
        <f>Raw!B291/100</f>
        <v>1.3999999999999999E-2</v>
      </c>
      <c r="F125" s="10">
        <f t="shared" si="24"/>
        <v>1.014</v>
      </c>
      <c r="G125" s="10">
        <f t="shared" si="21"/>
        <v>1.4299774473171887</v>
      </c>
      <c r="H125" s="10">
        <f t="shared" si="25"/>
        <v>1</v>
      </c>
      <c r="I125" s="9">
        <f t="shared" si="26"/>
        <v>1.3999999999999999E-2</v>
      </c>
      <c r="J125" s="10">
        <f t="shared" si="22"/>
        <v>1.014</v>
      </c>
      <c r="K125" s="10">
        <f t="shared" si="27"/>
        <v>1.2464163273931608</v>
      </c>
      <c r="L125" s="10">
        <f t="shared" si="28"/>
        <v>0.87163355599180192</v>
      </c>
      <c r="M125" s="9">
        <f t="shared" si="20"/>
        <v>1.3999999999999999E-2</v>
      </c>
      <c r="N125" s="10">
        <f t="shared" si="29"/>
        <v>1.014</v>
      </c>
      <c r="O125" s="33">
        <f t="shared" si="23"/>
        <v>1.3953086792236666</v>
      </c>
      <c r="P125" s="11">
        <f t="shared" si="30"/>
        <v>0.97575572386923659</v>
      </c>
    </row>
    <row r="126" spans="2:16" x14ac:dyDescent="0.2">
      <c r="B126" s="29" t="str">
        <f>Raw!A292</f>
        <v>1998 OCT</v>
      </c>
      <c r="C126" s="29">
        <v>117</v>
      </c>
      <c r="D126" s="32">
        <f t="shared" si="19"/>
        <v>9.75</v>
      </c>
      <c r="E126" s="10">
        <f>Raw!B292/100</f>
        <v>1.3999999999999999E-2</v>
      </c>
      <c r="F126" s="10">
        <f t="shared" si="24"/>
        <v>1.014</v>
      </c>
      <c r="G126" s="10">
        <f t="shared" si="21"/>
        <v>1.4316351441521615</v>
      </c>
      <c r="H126" s="10">
        <f t="shared" si="25"/>
        <v>1</v>
      </c>
      <c r="I126" s="9">
        <f t="shared" si="26"/>
        <v>1.3999999999999999E-2</v>
      </c>
      <c r="J126" s="10">
        <f t="shared" si="22"/>
        <v>1.014</v>
      </c>
      <c r="K126" s="10">
        <f t="shared" si="27"/>
        <v>1.2478612315801845</v>
      </c>
      <c r="L126" s="10">
        <f t="shared" si="28"/>
        <v>0.87163355599180192</v>
      </c>
      <c r="M126" s="9">
        <f t="shared" si="20"/>
        <v>1.3999999999999999E-2</v>
      </c>
      <c r="N126" s="10">
        <f t="shared" si="29"/>
        <v>1.014</v>
      </c>
      <c r="O126" s="33">
        <f t="shared" si="23"/>
        <v>1.3969261863988314</v>
      </c>
      <c r="P126" s="11">
        <f t="shared" si="30"/>
        <v>0.9757557238692367</v>
      </c>
    </row>
    <row r="127" spans="2:16" x14ac:dyDescent="0.2">
      <c r="B127" s="29" t="str">
        <f>Raw!A293</f>
        <v>1998 NOV</v>
      </c>
      <c r="C127" s="29">
        <v>118</v>
      </c>
      <c r="D127" s="32">
        <f t="shared" si="19"/>
        <v>9.8333333333333339</v>
      </c>
      <c r="E127" s="10">
        <f>Raw!B293/100</f>
        <v>1.3999999999999999E-2</v>
      </c>
      <c r="F127" s="10">
        <f t="shared" si="24"/>
        <v>1.014</v>
      </c>
      <c r="G127" s="10">
        <f t="shared" si="21"/>
        <v>1.4332947626669497</v>
      </c>
      <c r="H127" s="10">
        <f t="shared" si="25"/>
        <v>1</v>
      </c>
      <c r="I127" s="9">
        <f t="shared" si="26"/>
        <v>1.3999999999999999E-2</v>
      </c>
      <c r="J127" s="10">
        <f t="shared" si="22"/>
        <v>1.014</v>
      </c>
      <c r="K127" s="10">
        <f t="shared" si="27"/>
        <v>1.249307810767819</v>
      </c>
      <c r="L127" s="10">
        <f t="shared" si="28"/>
        <v>0.87163355599180192</v>
      </c>
      <c r="M127" s="9">
        <f t="shared" si="20"/>
        <v>1.3999999999999999E-2</v>
      </c>
      <c r="N127" s="10">
        <f t="shared" si="29"/>
        <v>1.014</v>
      </c>
      <c r="O127" s="33">
        <f t="shared" si="23"/>
        <v>1.3985455686640751</v>
      </c>
      <c r="P127" s="11">
        <f t="shared" si="30"/>
        <v>0.97575572386923659</v>
      </c>
    </row>
    <row r="128" spans="2:16" x14ac:dyDescent="0.2">
      <c r="B128" s="29" t="str">
        <f>Raw!A294</f>
        <v>1998 DEC</v>
      </c>
      <c r="C128" s="29">
        <v>119</v>
      </c>
      <c r="D128" s="32">
        <f t="shared" si="19"/>
        <v>9.9166666666666661</v>
      </c>
      <c r="E128" s="10">
        <f>Raw!B294/100</f>
        <v>1.6E-2</v>
      </c>
      <c r="F128" s="10">
        <f t="shared" si="24"/>
        <v>1.016</v>
      </c>
      <c r="G128" s="10">
        <f t="shared" si="21"/>
        <v>1.4351919495208478</v>
      </c>
      <c r="H128" s="10">
        <f t="shared" si="25"/>
        <v>1</v>
      </c>
      <c r="I128" s="9">
        <f t="shared" si="26"/>
        <v>1.6E-2</v>
      </c>
      <c r="J128" s="10">
        <f t="shared" si="22"/>
        <v>1.016</v>
      </c>
      <c r="K128" s="10">
        <f t="shared" si="27"/>
        <v>1.2509614624916632</v>
      </c>
      <c r="L128" s="10">
        <f t="shared" si="28"/>
        <v>0.87163355599180181</v>
      </c>
      <c r="M128" s="9">
        <f t="shared" si="20"/>
        <v>1.6E-2</v>
      </c>
      <c r="N128" s="10">
        <f t="shared" si="29"/>
        <v>1.016</v>
      </c>
      <c r="O128" s="33">
        <f t="shared" si="23"/>
        <v>1.4003967595960156</v>
      </c>
      <c r="P128" s="11">
        <f t="shared" si="30"/>
        <v>0.97575572386923648</v>
      </c>
    </row>
    <row r="129" spans="2:16" x14ac:dyDescent="0.2">
      <c r="B129" s="29" t="str">
        <f>Raw!A295</f>
        <v>1999 JAN</v>
      </c>
      <c r="C129" s="29">
        <v>120</v>
      </c>
      <c r="D129" s="32">
        <f t="shared" si="19"/>
        <v>10</v>
      </c>
      <c r="E129" s="10">
        <f>Raw!B295/100</f>
        <v>1.6E-2</v>
      </c>
      <c r="F129" s="10">
        <f t="shared" si="24"/>
        <v>1.016</v>
      </c>
      <c r="G129" s="10">
        <f t="shared" si="21"/>
        <v>1.4370916475943865</v>
      </c>
      <c r="H129" s="10">
        <f t="shared" si="25"/>
        <v>1</v>
      </c>
      <c r="I129" s="9">
        <f t="shared" si="26"/>
        <v>1.6E-2</v>
      </c>
      <c r="J129" s="10">
        <f t="shared" si="22"/>
        <v>1.016</v>
      </c>
      <c r="K129" s="10">
        <f t="shared" si="27"/>
        <v>1.2526173030788124</v>
      </c>
      <c r="L129" s="10">
        <f t="shared" si="28"/>
        <v>0.87163355599180181</v>
      </c>
      <c r="M129" s="9">
        <f t="shared" si="20"/>
        <v>1.6E-2</v>
      </c>
      <c r="N129" s="10">
        <f t="shared" si="29"/>
        <v>1.016</v>
      </c>
      <c r="O129" s="33">
        <f t="shared" si="23"/>
        <v>1.4022504008648942</v>
      </c>
      <c r="P129" s="11">
        <f t="shared" si="30"/>
        <v>0.97575572386923637</v>
      </c>
    </row>
    <row r="130" spans="2:16" x14ac:dyDescent="0.2">
      <c r="B130" s="29" t="str">
        <f>Raw!A296</f>
        <v>1999 FEB</v>
      </c>
      <c r="C130" s="29">
        <v>121</v>
      </c>
      <c r="D130" s="32">
        <f t="shared" si="19"/>
        <v>10.083333333333334</v>
      </c>
      <c r="E130" s="10">
        <f>Raw!B296/100</f>
        <v>1.3999999999999999E-2</v>
      </c>
      <c r="F130" s="10">
        <f t="shared" si="24"/>
        <v>1.014</v>
      </c>
      <c r="G130" s="10">
        <f t="shared" si="21"/>
        <v>1.4387575915435393</v>
      </c>
      <c r="H130" s="10">
        <f t="shared" si="25"/>
        <v>1</v>
      </c>
      <c r="I130" s="9">
        <f t="shared" si="26"/>
        <v>1.3999999999999999E-2</v>
      </c>
      <c r="J130" s="10">
        <f t="shared" si="22"/>
        <v>1.014</v>
      </c>
      <c r="K130" s="10">
        <f t="shared" si="27"/>
        <v>1.2540693957272955</v>
      </c>
      <c r="L130" s="10">
        <f t="shared" si="28"/>
        <v>0.87163355599180181</v>
      </c>
      <c r="M130" s="9">
        <f t="shared" si="20"/>
        <v>1.3999999999999999E-2</v>
      </c>
      <c r="N130" s="10">
        <f t="shared" si="29"/>
        <v>1.014</v>
      </c>
      <c r="O130" s="33">
        <f t="shared" si="23"/>
        <v>1.4038759552089255</v>
      </c>
      <c r="P130" s="11">
        <f t="shared" si="30"/>
        <v>0.97575572386923648</v>
      </c>
    </row>
    <row r="131" spans="2:16" x14ac:dyDescent="0.2">
      <c r="B131" s="29" t="str">
        <f>Raw!A297</f>
        <v>1999 MAR</v>
      </c>
      <c r="C131" s="29">
        <v>122</v>
      </c>
      <c r="D131" s="32">
        <f t="shared" si="19"/>
        <v>10.166666666666666</v>
      </c>
      <c r="E131" s="10">
        <f>Raw!B297/100</f>
        <v>1.7000000000000001E-2</v>
      </c>
      <c r="F131" s="10">
        <f t="shared" si="24"/>
        <v>1.0169999999999999</v>
      </c>
      <c r="G131" s="10">
        <f t="shared" si="21"/>
        <v>1.4407801205571955</v>
      </c>
      <c r="H131" s="10">
        <f t="shared" si="25"/>
        <v>1</v>
      </c>
      <c r="I131" s="9">
        <f t="shared" si="26"/>
        <v>1.7000000000000001E-2</v>
      </c>
      <c r="J131" s="10">
        <f t="shared" si="22"/>
        <v>1.0169999999999999</v>
      </c>
      <c r="K131" s="10">
        <f t="shared" si="27"/>
        <v>1.2558322998835652</v>
      </c>
      <c r="L131" s="10">
        <f t="shared" si="28"/>
        <v>0.8716335559918017</v>
      </c>
      <c r="M131" s="9">
        <f t="shared" si="20"/>
        <v>1.7000000000000001E-2</v>
      </c>
      <c r="N131" s="10">
        <f t="shared" si="29"/>
        <v>1.0169999999999999</v>
      </c>
      <c r="O131" s="33">
        <f t="shared" si="23"/>
        <v>1.4058494494706921</v>
      </c>
      <c r="P131" s="11">
        <f t="shared" si="30"/>
        <v>0.97575572386923648</v>
      </c>
    </row>
    <row r="132" spans="2:16" x14ac:dyDescent="0.2">
      <c r="B132" s="29" t="str">
        <f>Raw!A298</f>
        <v>1999 APR</v>
      </c>
      <c r="C132" s="29">
        <v>123</v>
      </c>
      <c r="D132" s="32">
        <f t="shared" si="19"/>
        <v>10.25</v>
      </c>
      <c r="E132" s="10">
        <f>Raw!B298/100</f>
        <v>1.4999999999999999E-2</v>
      </c>
      <c r="F132" s="10">
        <f t="shared" si="24"/>
        <v>1.0149999999999999</v>
      </c>
      <c r="G132" s="10">
        <f t="shared" si="21"/>
        <v>1.4425688313789715</v>
      </c>
      <c r="H132" s="10">
        <f t="shared" si="25"/>
        <v>1</v>
      </c>
      <c r="I132" s="9">
        <f t="shared" si="26"/>
        <v>1.4999999999999999E-2</v>
      </c>
      <c r="J132" s="10">
        <f t="shared" si="22"/>
        <v>1.0149999999999999</v>
      </c>
      <c r="K132" s="10">
        <f t="shared" si="27"/>
        <v>1.2573914002577908</v>
      </c>
      <c r="L132" s="10">
        <f t="shared" si="28"/>
        <v>0.87163355599180181</v>
      </c>
      <c r="M132" s="9">
        <f t="shared" si="20"/>
        <v>1.4999999999999999E-2</v>
      </c>
      <c r="N132" s="10">
        <f t="shared" si="29"/>
        <v>1.0149999999999999</v>
      </c>
      <c r="O132" s="33">
        <f t="shared" si="23"/>
        <v>1.4075947942933871</v>
      </c>
      <c r="P132" s="11">
        <f t="shared" si="30"/>
        <v>0.97575572386923659</v>
      </c>
    </row>
    <row r="133" spans="2:16" x14ac:dyDescent="0.2">
      <c r="B133" s="29" t="str">
        <f>Raw!A299</f>
        <v>1999 MAY</v>
      </c>
      <c r="C133" s="29">
        <v>124</v>
      </c>
      <c r="D133" s="32">
        <f t="shared" si="19"/>
        <v>10.333333333333334</v>
      </c>
      <c r="E133" s="10">
        <f>Raw!B299/100</f>
        <v>1.3000000000000001E-2</v>
      </c>
      <c r="F133" s="10">
        <f t="shared" si="24"/>
        <v>1.0129999999999999</v>
      </c>
      <c r="G133" s="10">
        <f t="shared" si="21"/>
        <v>1.4441223793103275</v>
      </c>
      <c r="H133" s="10">
        <f t="shared" si="25"/>
        <v>1</v>
      </c>
      <c r="I133" s="9">
        <f t="shared" si="26"/>
        <v>1.3000000000000001E-2</v>
      </c>
      <c r="J133" s="10">
        <f t="shared" si="22"/>
        <v>1.0129999999999999</v>
      </c>
      <c r="K133" s="10">
        <f t="shared" si="27"/>
        <v>1.2587455247656025</v>
      </c>
      <c r="L133" s="10">
        <f t="shared" si="28"/>
        <v>0.87163355599180192</v>
      </c>
      <c r="M133" s="9">
        <f t="shared" si="20"/>
        <v>1.3000000000000001E-2</v>
      </c>
      <c r="N133" s="10">
        <f t="shared" si="29"/>
        <v>1.0129999999999999</v>
      </c>
      <c r="O133" s="33">
        <f t="shared" si="23"/>
        <v>1.4091106775797129</v>
      </c>
      <c r="P133" s="11">
        <f t="shared" si="30"/>
        <v>0.97575572386923659</v>
      </c>
    </row>
    <row r="134" spans="2:16" x14ac:dyDescent="0.2">
      <c r="B134" s="29" t="str">
        <f>Raw!A300</f>
        <v>1999 JUN</v>
      </c>
      <c r="C134" s="29">
        <v>125</v>
      </c>
      <c r="D134" s="32">
        <f t="shared" si="19"/>
        <v>10.416666666666666</v>
      </c>
      <c r="E134" s="10">
        <f>Raw!B300/100</f>
        <v>1.3000000000000001E-2</v>
      </c>
      <c r="F134" s="10">
        <f t="shared" si="24"/>
        <v>1.0129999999999999</v>
      </c>
      <c r="G134" s="10">
        <f t="shared" si="21"/>
        <v>1.4456776003065124</v>
      </c>
      <c r="H134" s="10">
        <f t="shared" si="25"/>
        <v>1</v>
      </c>
      <c r="I134" s="9">
        <f t="shared" si="26"/>
        <v>1.3000000000000001E-2</v>
      </c>
      <c r="J134" s="10">
        <f t="shared" si="22"/>
        <v>1.0129999999999999</v>
      </c>
      <c r="K134" s="10">
        <f t="shared" si="27"/>
        <v>1.2601011075728603</v>
      </c>
      <c r="L134" s="10">
        <f t="shared" si="28"/>
        <v>0.87163355599180192</v>
      </c>
      <c r="M134" s="9">
        <f t="shared" si="20"/>
        <v>1.3000000000000001E-2</v>
      </c>
      <c r="N134" s="10">
        <f t="shared" si="29"/>
        <v>1.0129999999999999</v>
      </c>
      <c r="O134" s="33">
        <f t="shared" si="23"/>
        <v>1.410628193368622</v>
      </c>
      <c r="P134" s="11">
        <f t="shared" si="30"/>
        <v>0.9757557238692367</v>
      </c>
    </row>
    <row r="135" spans="2:16" x14ac:dyDescent="0.2">
      <c r="B135" s="29" t="str">
        <f>Raw!A301</f>
        <v>1999 JUL</v>
      </c>
      <c r="C135" s="29">
        <v>126</v>
      </c>
      <c r="D135" s="32">
        <f t="shared" si="19"/>
        <v>10.5</v>
      </c>
      <c r="E135" s="10">
        <f>Raw!B301/100</f>
        <v>1.3000000000000001E-2</v>
      </c>
      <c r="F135" s="10">
        <f t="shared" si="24"/>
        <v>1.0129999999999999</v>
      </c>
      <c r="G135" s="10">
        <f t="shared" si="21"/>
        <v>1.4472344961693024</v>
      </c>
      <c r="H135" s="10">
        <f t="shared" si="25"/>
        <v>1</v>
      </c>
      <c r="I135" s="9">
        <f t="shared" si="26"/>
        <v>1.3000000000000001E-2</v>
      </c>
      <c r="J135" s="10">
        <f t="shared" si="22"/>
        <v>1.0129999999999999</v>
      </c>
      <c r="K135" s="10">
        <f t="shared" si="27"/>
        <v>1.261458150250053</v>
      </c>
      <c r="L135" s="10">
        <f t="shared" si="28"/>
        <v>0.87163355599180203</v>
      </c>
      <c r="M135" s="9">
        <f t="shared" si="20"/>
        <v>1.3000000000000001E-2</v>
      </c>
      <c r="N135" s="10">
        <f t="shared" si="29"/>
        <v>1.0129999999999999</v>
      </c>
      <c r="O135" s="33">
        <f t="shared" si="23"/>
        <v>1.4121473434182079</v>
      </c>
      <c r="P135" s="11">
        <f t="shared" si="30"/>
        <v>0.97575572386923681</v>
      </c>
    </row>
    <row r="136" spans="2:16" x14ac:dyDescent="0.2">
      <c r="B136" s="29" t="str">
        <f>Raw!A302</f>
        <v>1999 AUG</v>
      </c>
      <c r="C136" s="29">
        <v>127</v>
      </c>
      <c r="D136" s="32">
        <f t="shared" si="19"/>
        <v>10.583333333333334</v>
      </c>
      <c r="E136" s="10">
        <f>Raw!B302/100</f>
        <v>1.2E-2</v>
      </c>
      <c r="F136" s="10">
        <f t="shared" si="24"/>
        <v>1.012</v>
      </c>
      <c r="G136" s="10">
        <f t="shared" si="21"/>
        <v>1.4486738313717986</v>
      </c>
      <c r="H136" s="10">
        <f t="shared" si="25"/>
        <v>1</v>
      </c>
      <c r="I136" s="9">
        <f t="shared" si="26"/>
        <v>1.2E-2</v>
      </c>
      <c r="J136" s="10">
        <f t="shared" si="22"/>
        <v>1.012</v>
      </c>
      <c r="K136" s="10">
        <f t="shared" si="27"/>
        <v>1.262712723110869</v>
      </c>
      <c r="L136" s="10">
        <f t="shared" si="28"/>
        <v>0.87163355599180203</v>
      </c>
      <c r="M136" s="9">
        <f t="shared" si="20"/>
        <v>1.2E-2</v>
      </c>
      <c r="N136" s="10">
        <f t="shared" si="29"/>
        <v>1.012</v>
      </c>
      <c r="O136" s="33">
        <f t="shared" si="23"/>
        <v>1.4135517829806101</v>
      </c>
      <c r="P136" s="11">
        <f t="shared" si="30"/>
        <v>0.97575572386923681</v>
      </c>
    </row>
    <row r="137" spans="2:16" x14ac:dyDescent="0.2">
      <c r="B137" s="29" t="str">
        <f>Raw!A303</f>
        <v>1999 SEP</v>
      </c>
      <c r="C137" s="29">
        <v>128</v>
      </c>
      <c r="D137" s="32">
        <f t="shared" si="19"/>
        <v>10.666666666666666</v>
      </c>
      <c r="E137" s="10">
        <f>Raw!B303/100</f>
        <v>1.2E-2</v>
      </c>
      <c r="F137" s="10">
        <f t="shared" si="24"/>
        <v>1.012</v>
      </c>
      <c r="G137" s="10">
        <f t="shared" si="21"/>
        <v>1.4501145980533194</v>
      </c>
      <c r="H137" s="10">
        <f t="shared" si="25"/>
        <v>1</v>
      </c>
      <c r="I137" s="9">
        <f t="shared" si="26"/>
        <v>1.2E-2</v>
      </c>
      <c r="J137" s="10">
        <f t="shared" si="22"/>
        <v>1.012</v>
      </c>
      <c r="K137" s="10">
        <f t="shared" si="27"/>
        <v>1.2639685436968375</v>
      </c>
      <c r="L137" s="10">
        <f t="shared" si="28"/>
        <v>0.87163355599180203</v>
      </c>
      <c r="M137" s="9">
        <f t="shared" si="20"/>
        <v>1.2E-2</v>
      </c>
      <c r="N137" s="10">
        <f t="shared" si="29"/>
        <v>1.012</v>
      </c>
      <c r="O137" s="33">
        <f t="shared" si="23"/>
        <v>1.4149576193168643</v>
      </c>
      <c r="P137" s="11">
        <f t="shared" si="30"/>
        <v>0.97575572386923692</v>
      </c>
    </row>
    <row r="138" spans="2:16" x14ac:dyDescent="0.2">
      <c r="B138" s="29" t="str">
        <f>Raw!A304</f>
        <v>1999 OCT</v>
      </c>
      <c r="C138" s="29">
        <v>129</v>
      </c>
      <c r="D138" s="32">
        <f t="shared" ref="D138:D201" si="31">C138/12</f>
        <v>10.75</v>
      </c>
      <c r="E138" s="10">
        <f>Raw!B304/100</f>
        <v>1.1000000000000001E-2</v>
      </c>
      <c r="F138" s="10">
        <f t="shared" si="24"/>
        <v>1.0109999999999999</v>
      </c>
      <c r="G138" s="10">
        <f t="shared" si="21"/>
        <v>1.4514372147471373</v>
      </c>
      <c r="H138" s="10">
        <f t="shared" si="25"/>
        <v>1</v>
      </c>
      <c r="I138" s="9">
        <f t="shared" si="26"/>
        <v>1.1000000000000001E-2</v>
      </c>
      <c r="J138" s="10">
        <f t="shared" si="22"/>
        <v>1.0109999999999999</v>
      </c>
      <c r="K138" s="10">
        <f t="shared" si="27"/>
        <v>1.2651213807888841</v>
      </c>
      <c r="L138" s="10">
        <f t="shared" si="28"/>
        <v>0.87163355599180203</v>
      </c>
      <c r="M138" s="9">
        <f t="shared" ref="M138:M201" si="32">IF(E138&lt;0,0,IF(E138&lt;$F$3,E138,IF(E138&lt;$F$4,$F$3+0.5*(E138-$F$3),$F$3+0.5*($F$4-$F$3))))</f>
        <v>1.1000000000000001E-2</v>
      </c>
      <c r="N138" s="10">
        <f t="shared" si="29"/>
        <v>1.0109999999999999</v>
      </c>
      <c r="O138" s="33">
        <f t="shared" si="23"/>
        <v>1.4162481701263421</v>
      </c>
      <c r="P138" s="11">
        <f t="shared" si="30"/>
        <v>0.97575572386923692</v>
      </c>
    </row>
    <row r="139" spans="2:16" x14ac:dyDescent="0.2">
      <c r="B139" s="29" t="str">
        <f>Raw!A305</f>
        <v>1999 NOV</v>
      </c>
      <c r="C139" s="29">
        <v>130</v>
      </c>
      <c r="D139" s="32">
        <f t="shared" si="31"/>
        <v>10.833333333333334</v>
      </c>
      <c r="E139" s="10">
        <f>Raw!B305/100</f>
        <v>1.2E-2</v>
      </c>
      <c r="F139" s="10">
        <f t="shared" si="24"/>
        <v>1.012</v>
      </c>
      <c r="G139" s="10">
        <f t="shared" ref="G139:G202" si="33">F139^(1/12)*G138</f>
        <v>1.4528807297289374</v>
      </c>
      <c r="H139" s="10">
        <f t="shared" si="25"/>
        <v>1</v>
      </c>
      <c r="I139" s="9">
        <f t="shared" si="26"/>
        <v>1.2E-2</v>
      </c>
      <c r="J139" s="10">
        <f t="shared" ref="J139:J202" si="34">1+I139</f>
        <v>1.012</v>
      </c>
      <c r="K139" s="10">
        <f t="shared" si="27"/>
        <v>1.2663795968855982</v>
      </c>
      <c r="L139" s="10">
        <f t="shared" si="28"/>
        <v>0.87163355599180214</v>
      </c>
      <c r="M139" s="9">
        <f t="shared" si="32"/>
        <v>1.2E-2</v>
      </c>
      <c r="N139" s="10">
        <f t="shared" si="29"/>
        <v>1.012</v>
      </c>
      <c r="O139" s="33">
        <f t="shared" ref="O139:O202" si="35">N139^(1/12)*O138</f>
        <v>1.4176566881323247</v>
      </c>
      <c r="P139" s="11">
        <f t="shared" si="30"/>
        <v>0.97575572386923703</v>
      </c>
    </row>
    <row r="140" spans="2:16" x14ac:dyDescent="0.2">
      <c r="B140" s="29" t="str">
        <f>Raw!A306</f>
        <v>1999 DEC</v>
      </c>
      <c r="C140" s="29">
        <v>131</v>
      </c>
      <c r="D140" s="32">
        <f t="shared" si="31"/>
        <v>10.916666666666666</v>
      </c>
      <c r="E140" s="10">
        <f>Raw!B306/100</f>
        <v>1.1000000000000001E-2</v>
      </c>
      <c r="F140" s="10">
        <f t="shared" ref="F140:F203" si="36">1+E140</f>
        <v>1.0109999999999999</v>
      </c>
      <c r="G140" s="10">
        <f t="shared" si="33"/>
        <v>1.4542058693488304</v>
      </c>
      <c r="H140" s="10">
        <f t="shared" ref="H140:H203" si="37">G140/G140</f>
        <v>1</v>
      </c>
      <c r="I140" s="9">
        <f t="shared" ref="I140:I203" si="38">IF(E140&lt;0,0,IF(E140&lt;$F$2,E140,$F$2))</f>
        <v>1.1000000000000001E-2</v>
      </c>
      <c r="J140" s="10">
        <f t="shared" si="34"/>
        <v>1.0109999999999999</v>
      </c>
      <c r="K140" s="10">
        <f t="shared" ref="K140:K203" si="39">J140^(1/12)*K139</f>
        <v>1.2675346330446713</v>
      </c>
      <c r="L140" s="10">
        <f t="shared" ref="L140:L203" si="40">K140/G140</f>
        <v>0.87163355599180226</v>
      </c>
      <c r="M140" s="9">
        <f t="shared" si="32"/>
        <v>1.1000000000000001E-2</v>
      </c>
      <c r="N140" s="10">
        <f t="shared" ref="N140:N203" si="41">1+M140</f>
        <v>1.0109999999999999</v>
      </c>
      <c r="O140" s="33">
        <f t="shared" si="35"/>
        <v>1.4189497007013614</v>
      </c>
      <c r="P140" s="11">
        <f t="shared" ref="P140:P203" si="42">O140/G140</f>
        <v>0.97575572386923715</v>
      </c>
    </row>
    <row r="141" spans="2:16" x14ac:dyDescent="0.2">
      <c r="B141" s="29" t="str">
        <f>Raw!A307</f>
        <v>2000 JAN</v>
      </c>
      <c r="C141" s="29">
        <v>132</v>
      </c>
      <c r="D141" s="32">
        <f t="shared" si="31"/>
        <v>11</v>
      </c>
      <c r="E141" s="10">
        <f>Raw!B307/100</f>
        <v>8.0000000000000002E-3</v>
      </c>
      <c r="F141" s="10">
        <f t="shared" si="36"/>
        <v>1.008</v>
      </c>
      <c r="G141" s="10">
        <f t="shared" si="33"/>
        <v>1.4551718032662111</v>
      </c>
      <c r="H141" s="10">
        <f t="shared" si="37"/>
        <v>1</v>
      </c>
      <c r="I141" s="9">
        <f t="shared" si="38"/>
        <v>8.0000000000000002E-3</v>
      </c>
      <c r="J141" s="10">
        <f t="shared" si="34"/>
        <v>1.008</v>
      </c>
      <c r="K141" s="10">
        <f t="shared" si="39"/>
        <v>1.2683765734599308</v>
      </c>
      <c r="L141" s="10">
        <f t="shared" si="40"/>
        <v>0.87163355599180226</v>
      </c>
      <c r="M141" s="9">
        <f t="shared" si="32"/>
        <v>8.0000000000000002E-3</v>
      </c>
      <c r="N141" s="10">
        <f t="shared" si="41"/>
        <v>1.008</v>
      </c>
      <c r="O141" s="33">
        <f t="shared" si="35"/>
        <v>1.4198922162501251</v>
      </c>
      <c r="P141" s="11">
        <f t="shared" si="42"/>
        <v>0.97575572386923726</v>
      </c>
    </row>
    <row r="142" spans="2:16" x14ac:dyDescent="0.2">
      <c r="B142" s="29" t="str">
        <f>Raw!A308</f>
        <v>2000 FEB</v>
      </c>
      <c r="C142" s="29">
        <v>133</v>
      </c>
      <c r="D142" s="32">
        <f t="shared" si="31"/>
        <v>11.083333333333334</v>
      </c>
      <c r="E142" s="10">
        <f>Raw!B308/100</f>
        <v>9.0000000000000011E-3</v>
      </c>
      <c r="F142" s="10">
        <f t="shared" si="36"/>
        <v>1.0089999999999999</v>
      </c>
      <c r="G142" s="10">
        <f t="shared" si="33"/>
        <v>1.4562587058983476</v>
      </c>
      <c r="H142" s="10">
        <f t="shared" si="37"/>
        <v>1</v>
      </c>
      <c r="I142" s="9">
        <f t="shared" si="38"/>
        <v>9.0000000000000011E-3</v>
      </c>
      <c r="J142" s="10">
        <f t="shared" si="34"/>
        <v>1.0089999999999999</v>
      </c>
      <c r="K142" s="10">
        <f t="shared" si="39"/>
        <v>1.2693239542661969</v>
      </c>
      <c r="L142" s="10">
        <f t="shared" si="40"/>
        <v>0.87163355599180226</v>
      </c>
      <c r="M142" s="9">
        <f t="shared" si="32"/>
        <v>9.0000000000000011E-3</v>
      </c>
      <c r="N142" s="10">
        <f t="shared" si="41"/>
        <v>1.0089999999999999</v>
      </c>
      <c r="O142" s="33">
        <f t="shared" si="35"/>
        <v>1.4209527677147209</v>
      </c>
      <c r="P142" s="11">
        <f t="shared" si="42"/>
        <v>0.97575572386923726</v>
      </c>
    </row>
    <row r="143" spans="2:16" x14ac:dyDescent="0.2">
      <c r="B143" s="29" t="str">
        <f>Raw!A309</f>
        <v>2000 MAR</v>
      </c>
      <c r="C143" s="29">
        <v>134</v>
      </c>
      <c r="D143" s="32">
        <f t="shared" si="31"/>
        <v>11.166666666666666</v>
      </c>
      <c r="E143" s="10">
        <f>Raw!B309/100</f>
        <v>6.0000000000000001E-3</v>
      </c>
      <c r="F143" s="10">
        <f t="shared" si="36"/>
        <v>1.006</v>
      </c>
      <c r="G143" s="10">
        <f t="shared" si="33"/>
        <v>1.4569848405378489</v>
      </c>
      <c r="H143" s="10">
        <f t="shared" si="37"/>
        <v>1</v>
      </c>
      <c r="I143" s="9">
        <f t="shared" si="38"/>
        <v>6.0000000000000001E-3</v>
      </c>
      <c r="J143" s="10">
        <f t="shared" si="34"/>
        <v>1.006</v>
      </c>
      <c r="K143" s="10">
        <f t="shared" si="39"/>
        <v>1.2699568775841543</v>
      </c>
      <c r="L143" s="10">
        <f t="shared" si="40"/>
        <v>0.87163355599180237</v>
      </c>
      <c r="M143" s="9">
        <f t="shared" si="32"/>
        <v>6.0000000000000001E-3</v>
      </c>
      <c r="N143" s="10">
        <f t="shared" si="41"/>
        <v>1.006</v>
      </c>
      <c r="O143" s="33">
        <f t="shared" si="35"/>
        <v>1.4216612977455141</v>
      </c>
      <c r="P143" s="11">
        <f t="shared" si="42"/>
        <v>0.97575572386923737</v>
      </c>
    </row>
    <row r="144" spans="2:16" x14ac:dyDescent="0.2">
      <c r="B144" s="29" t="str">
        <f>Raw!A310</f>
        <v>2000 APR</v>
      </c>
      <c r="C144" s="29">
        <v>135</v>
      </c>
      <c r="D144" s="32">
        <f t="shared" si="31"/>
        <v>11.25</v>
      </c>
      <c r="E144" s="10">
        <f>Raw!B310/100</f>
        <v>6.0000000000000001E-3</v>
      </c>
      <c r="F144" s="10">
        <f t="shared" si="36"/>
        <v>1.006</v>
      </c>
      <c r="G144" s="10">
        <f t="shared" si="33"/>
        <v>1.4577113372500456</v>
      </c>
      <c r="H144" s="10">
        <f t="shared" si="37"/>
        <v>1</v>
      </c>
      <c r="I144" s="9">
        <f t="shared" si="38"/>
        <v>6.0000000000000001E-3</v>
      </c>
      <c r="J144" s="10">
        <f t="shared" si="34"/>
        <v>1.006</v>
      </c>
      <c r="K144" s="10">
        <f t="shared" si="39"/>
        <v>1.2705901164968227</v>
      </c>
      <c r="L144" s="10">
        <f t="shared" si="40"/>
        <v>0.87163355599180237</v>
      </c>
      <c r="M144" s="9">
        <f t="shared" si="32"/>
        <v>6.0000000000000001E-3</v>
      </c>
      <c r="N144" s="10">
        <f t="shared" si="41"/>
        <v>1.006</v>
      </c>
      <c r="O144" s="33">
        <f t="shared" si="35"/>
        <v>1.4223701810708123</v>
      </c>
      <c r="P144" s="11">
        <f t="shared" si="42"/>
        <v>0.97575572386923737</v>
      </c>
    </row>
    <row r="145" spans="2:16" x14ac:dyDescent="0.2">
      <c r="B145" s="29" t="str">
        <f>Raw!A311</f>
        <v>2000 MAY</v>
      </c>
      <c r="C145" s="29">
        <v>136</v>
      </c>
      <c r="D145" s="32">
        <f t="shared" si="31"/>
        <v>11.333333333333334</v>
      </c>
      <c r="E145" s="10">
        <f>Raw!B311/100</f>
        <v>5.0000000000000001E-3</v>
      </c>
      <c r="F145" s="10">
        <f t="shared" si="36"/>
        <v>1.0049999999999999</v>
      </c>
      <c r="G145" s="10">
        <f t="shared" si="33"/>
        <v>1.4583173294922702</v>
      </c>
      <c r="H145" s="10">
        <f t="shared" si="37"/>
        <v>1</v>
      </c>
      <c r="I145" s="9">
        <f t="shared" si="38"/>
        <v>5.0000000000000001E-3</v>
      </c>
      <c r="J145" s="10">
        <f t="shared" si="34"/>
        <v>1.0049999999999999</v>
      </c>
      <c r="K145" s="10">
        <f t="shared" si="39"/>
        <v>1.2711183196698164</v>
      </c>
      <c r="L145" s="10">
        <f t="shared" si="40"/>
        <v>0.87163355599180237</v>
      </c>
      <c r="M145" s="9">
        <f t="shared" si="32"/>
        <v>5.0000000000000001E-3</v>
      </c>
      <c r="N145" s="10">
        <f t="shared" si="41"/>
        <v>1.0049999999999999</v>
      </c>
      <c r="O145" s="33">
        <f t="shared" si="35"/>
        <v>1.4229614814697833</v>
      </c>
      <c r="P145" s="11">
        <f t="shared" si="42"/>
        <v>0.97575572386923737</v>
      </c>
    </row>
    <row r="146" spans="2:16" x14ac:dyDescent="0.2">
      <c r="B146" s="29" t="str">
        <f>Raw!A312</f>
        <v>2000 JUN</v>
      </c>
      <c r="C146" s="29">
        <v>137</v>
      </c>
      <c r="D146" s="32">
        <f t="shared" si="31"/>
        <v>11.416666666666666</v>
      </c>
      <c r="E146" s="10">
        <f>Raw!B312/100</f>
        <v>8.0000000000000002E-3</v>
      </c>
      <c r="F146" s="10">
        <f t="shared" si="36"/>
        <v>1.008</v>
      </c>
      <c r="G146" s="10">
        <f t="shared" si="33"/>
        <v>1.459285994383914</v>
      </c>
      <c r="H146" s="10">
        <f t="shared" si="37"/>
        <v>1</v>
      </c>
      <c r="I146" s="9">
        <f t="shared" si="38"/>
        <v>8.0000000000000002E-3</v>
      </c>
      <c r="J146" s="10">
        <f t="shared" si="34"/>
        <v>1.008</v>
      </c>
      <c r="K146" s="10">
        <f t="shared" si="39"/>
        <v>1.2719626404938844</v>
      </c>
      <c r="L146" s="10">
        <f t="shared" si="40"/>
        <v>0.87163355599180237</v>
      </c>
      <c r="M146" s="9">
        <f t="shared" si="32"/>
        <v>8.0000000000000002E-3</v>
      </c>
      <c r="N146" s="10">
        <f t="shared" si="41"/>
        <v>1.008</v>
      </c>
      <c r="O146" s="33">
        <f t="shared" si="35"/>
        <v>1.423906661782316</v>
      </c>
      <c r="P146" s="11">
        <f t="shared" si="42"/>
        <v>0.97575572386923737</v>
      </c>
    </row>
    <row r="147" spans="2:16" x14ac:dyDescent="0.2">
      <c r="B147" s="29" t="str">
        <f>Raw!A313</f>
        <v>2000 JUL</v>
      </c>
      <c r="C147" s="29">
        <v>138</v>
      </c>
      <c r="D147" s="32">
        <f t="shared" si="31"/>
        <v>11.5</v>
      </c>
      <c r="E147" s="10">
        <f>Raw!B313/100</f>
        <v>9.0000000000000011E-3</v>
      </c>
      <c r="F147" s="10">
        <f t="shared" si="36"/>
        <v>1.0089999999999999</v>
      </c>
      <c r="G147" s="10">
        <f t="shared" si="33"/>
        <v>1.4603759700038208</v>
      </c>
      <c r="H147" s="10">
        <f t="shared" si="37"/>
        <v>1</v>
      </c>
      <c r="I147" s="9">
        <f t="shared" si="38"/>
        <v>9.0000000000000011E-3</v>
      </c>
      <c r="J147" s="10">
        <f t="shared" si="34"/>
        <v>1.0089999999999999</v>
      </c>
      <c r="K147" s="10">
        <f t="shared" si="39"/>
        <v>1.272912699819408</v>
      </c>
      <c r="L147" s="10">
        <f t="shared" si="40"/>
        <v>0.87163355599180237</v>
      </c>
      <c r="M147" s="9">
        <f t="shared" si="32"/>
        <v>9.0000000000000011E-3</v>
      </c>
      <c r="N147" s="10">
        <f t="shared" si="41"/>
        <v>1.0089999999999999</v>
      </c>
      <c r="O147" s="33">
        <f t="shared" si="35"/>
        <v>1.424970211732318</v>
      </c>
      <c r="P147" s="11">
        <f t="shared" si="42"/>
        <v>0.97575572386923748</v>
      </c>
    </row>
    <row r="148" spans="2:16" x14ac:dyDescent="0.2">
      <c r="B148" s="29" t="str">
        <f>Raw!A314</f>
        <v>2000 AUG</v>
      </c>
      <c r="C148" s="29">
        <v>139</v>
      </c>
      <c r="D148" s="32">
        <f t="shared" si="31"/>
        <v>11.583333333333334</v>
      </c>
      <c r="E148" s="10">
        <f>Raw!B314/100</f>
        <v>6.0000000000000001E-3</v>
      </c>
      <c r="F148" s="10">
        <f t="shared" si="36"/>
        <v>1.006</v>
      </c>
      <c r="G148" s="10">
        <f t="shared" si="33"/>
        <v>1.4611041576357437</v>
      </c>
      <c r="H148" s="10">
        <f t="shared" si="37"/>
        <v>1</v>
      </c>
      <c r="I148" s="9">
        <f t="shared" si="38"/>
        <v>6.0000000000000001E-3</v>
      </c>
      <c r="J148" s="10">
        <f t="shared" si="34"/>
        <v>1.006</v>
      </c>
      <c r="K148" s="10">
        <f t="shared" si="39"/>
        <v>1.2735474125944504</v>
      </c>
      <c r="L148" s="10">
        <f t="shared" si="40"/>
        <v>0.87163355599180248</v>
      </c>
      <c r="M148" s="9">
        <f t="shared" si="32"/>
        <v>6.0000000000000001E-3</v>
      </c>
      <c r="N148" s="10">
        <f t="shared" si="41"/>
        <v>1.006</v>
      </c>
      <c r="O148" s="33">
        <f t="shared" si="35"/>
        <v>1.4256807449822175</v>
      </c>
      <c r="P148" s="11">
        <f t="shared" si="42"/>
        <v>0.97575572386923748</v>
      </c>
    </row>
    <row r="149" spans="2:16" x14ac:dyDescent="0.2">
      <c r="B149" s="29" t="str">
        <f>Raw!A315</f>
        <v>2000 SEP</v>
      </c>
      <c r="C149" s="29">
        <v>140</v>
      </c>
      <c r="D149" s="32">
        <f t="shared" si="31"/>
        <v>11.666666666666666</v>
      </c>
      <c r="E149" s="10">
        <f>Raw!B315/100</f>
        <v>0.01</v>
      </c>
      <c r="F149" s="10">
        <f t="shared" si="36"/>
        <v>1.01</v>
      </c>
      <c r="G149" s="10">
        <f t="shared" si="33"/>
        <v>1.4623161992235323</v>
      </c>
      <c r="H149" s="10">
        <f t="shared" si="37"/>
        <v>1</v>
      </c>
      <c r="I149" s="9">
        <f t="shared" si="38"/>
        <v>0.01</v>
      </c>
      <c r="J149" s="10">
        <f t="shared" si="34"/>
        <v>1.01</v>
      </c>
      <c r="K149" s="10">
        <f t="shared" si="39"/>
        <v>1.2746038687136243</v>
      </c>
      <c r="L149" s="10">
        <f t="shared" si="40"/>
        <v>0.87163355599180237</v>
      </c>
      <c r="M149" s="9">
        <f t="shared" si="32"/>
        <v>0.01</v>
      </c>
      <c r="N149" s="10">
        <f t="shared" si="41"/>
        <v>1.01</v>
      </c>
      <c r="O149" s="33">
        <f t="shared" si="35"/>
        <v>1.4268634014990698</v>
      </c>
      <c r="P149" s="11">
        <f t="shared" si="42"/>
        <v>0.97575572386923748</v>
      </c>
    </row>
    <row r="150" spans="2:16" x14ac:dyDescent="0.2">
      <c r="B150" s="29" t="str">
        <f>Raw!A316</f>
        <v>2000 OCT</v>
      </c>
      <c r="C150" s="29">
        <v>141</v>
      </c>
      <c r="D150" s="32">
        <f t="shared" si="31"/>
        <v>11.75</v>
      </c>
      <c r="E150" s="10">
        <f>Raw!B316/100</f>
        <v>0.01</v>
      </c>
      <c r="F150" s="10">
        <f t="shared" si="36"/>
        <v>1.01</v>
      </c>
      <c r="G150" s="10">
        <f t="shared" si="33"/>
        <v>1.4635292462460141</v>
      </c>
      <c r="H150" s="10">
        <f t="shared" si="37"/>
        <v>1</v>
      </c>
      <c r="I150" s="9">
        <f t="shared" si="38"/>
        <v>0.01</v>
      </c>
      <c r="J150" s="10">
        <f t="shared" si="34"/>
        <v>1.01</v>
      </c>
      <c r="K150" s="10">
        <f t="shared" si="39"/>
        <v>1.2756612012034154</v>
      </c>
      <c r="L150" s="10">
        <f t="shared" si="40"/>
        <v>0.87163355599180237</v>
      </c>
      <c r="M150" s="9">
        <f t="shared" si="32"/>
        <v>0.01</v>
      </c>
      <c r="N150" s="10">
        <f t="shared" si="41"/>
        <v>1.01</v>
      </c>
      <c r="O150" s="33">
        <f t="shared" si="35"/>
        <v>1.4280470390745788</v>
      </c>
      <c r="P150" s="11">
        <f t="shared" si="42"/>
        <v>0.97575572386923726</v>
      </c>
    </row>
    <row r="151" spans="2:16" x14ac:dyDescent="0.2">
      <c r="B151" s="29" t="str">
        <f>Raw!A317</f>
        <v>2000 NOV</v>
      </c>
      <c r="C151" s="29">
        <v>142</v>
      </c>
      <c r="D151" s="32">
        <f t="shared" si="31"/>
        <v>11.833333333333334</v>
      </c>
      <c r="E151" s="10">
        <f>Raw!B317/100</f>
        <v>1.1000000000000001E-2</v>
      </c>
      <c r="F151" s="10">
        <f t="shared" si="36"/>
        <v>1.0109999999999999</v>
      </c>
      <c r="G151" s="10">
        <f t="shared" si="33"/>
        <v>1.4648640981367365</v>
      </c>
      <c r="H151" s="10">
        <f t="shared" si="37"/>
        <v>1</v>
      </c>
      <c r="I151" s="9">
        <f t="shared" si="38"/>
        <v>1.1000000000000001E-2</v>
      </c>
      <c r="J151" s="10">
        <f t="shared" si="34"/>
        <v>1.0109999999999999</v>
      </c>
      <c r="K151" s="10">
        <f t="shared" si="39"/>
        <v>1.2768247029036481</v>
      </c>
      <c r="L151" s="10">
        <f t="shared" si="40"/>
        <v>0.87163355599180237</v>
      </c>
      <c r="M151" s="9">
        <f t="shared" si="32"/>
        <v>1.1000000000000001E-2</v>
      </c>
      <c r="N151" s="10">
        <f t="shared" si="41"/>
        <v>1.0109999999999999</v>
      </c>
      <c r="O151" s="33">
        <f t="shared" si="35"/>
        <v>1.4293495284474689</v>
      </c>
      <c r="P151" s="11">
        <f t="shared" si="42"/>
        <v>0.97575572386923737</v>
      </c>
    </row>
    <row r="152" spans="2:16" x14ac:dyDescent="0.2">
      <c r="B152" s="29" t="str">
        <f>Raw!A318</f>
        <v>2000 DEC</v>
      </c>
      <c r="C152" s="29">
        <v>143</v>
      </c>
      <c r="D152" s="32">
        <f t="shared" si="31"/>
        <v>11.916666666666666</v>
      </c>
      <c r="E152" s="10">
        <f>Raw!B318/100</f>
        <v>8.0000000000000002E-3</v>
      </c>
      <c r="F152" s="10">
        <f t="shared" si="36"/>
        <v>1.008</v>
      </c>
      <c r="G152" s="10">
        <f t="shared" si="33"/>
        <v>1.4658371116189177</v>
      </c>
      <c r="H152" s="10">
        <f t="shared" si="37"/>
        <v>1</v>
      </c>
      <c r="I152" s="9">
        <f t="shared" si="38"/>
        <v>8.0000000000000002E-3</v>
      </c>
      <c r="J152" s="10">
        <f t="shared" si="34"/>
        <v>1.008</v>
      </c>
      <c r="K152" s="10">
        <f t="shared" si="39"/>
        <v>1.2776728141051499</v>
      </c>
      <c r="L152" s="10">
        <f t="shared" si="40"/>
        <v>0.87163355599180248</v>
      </c>
      <c r="M152" s="9">
        <f t="shared" si="32"/>
        <v>8.0000000000000002E-3</v>
      </c>
      <c r="N152" s="10">
        <f t="shared" si="41"/>
        <v>1.008</v>
      </c>
      <c r="O152" s="33">
        <f t="shared" si="35"/>
        <v>1.4302989519221092</v>
      </c>
      <c r="P152" s="11">
        <f t="shared" si="42"/>
        <v>0.97575572386923737</v>
      </c>
    </row>
    <row r="153" spans="2:16" x14ac:dyDescent="0.2">
      <c r="B153" s="29" t="str">
        <f>Raw!A319</f>
        <v>2001 JAN</v>
      </c>
      <c r="C153" s="29">
        <v>144</v>
      </c>
      <c r="D153" s="32">
        <f t="shared" si="31"/>
        <v>12</v>
      </c>
      <c r="E153" s="10">
        <f>Raw!B319/100</f>
        <v>9.0000000000000011E-3</v>
      </c>
      <c r="F153" s="10">
        <f t="shared" si="36"/>
        <v>1.0089999999999999</v>
      </c>
      <c r="G153" s="10">
        <f t="shared" si="33"/>
        <v>1.4669319804250105</v>
      </c>
      <c r="H153" s="10">
        <f t="shared" si="37"/>
        <v>1</v>
      </c>
      <c r="I153" s="9">
        <f t="shared" si="38"/>
        <v>9.0000000000000011E-3</v>
      </c>
      <c r="J153" s="10">
        <f t="shared" si="34"/>
        <v>1.0089999999999999</v>
      </c>
      <c r="K153" s="10">
        <f t="shared" si="39"/>
        <v>1.2786271384959491</v>
      </c>
      <c r="L153" s="10">
        <f t="shared" si="40"/>
        <v>0.87163355599180248</v>
      </c>
      <c r="M153" s="9">
        <f t="shared" si="32"/>
        <v>9.0000000000000011E-3</v>
      </c>
      <c r="N153" s="10">
        <f t="shared" si="41"/>
        <v>1.0089999999999999</v>
      </c>
      <c r="O153" s="33">
        <f t="shared" si="35"/>
        <v>1.4313672764265402</v>
      </c>
      <c r="P153" s="11">
        <f t="shared" si="42"/>
        <v>0.97575572386923748</v>
      </c>
    </row>
    <row r="154" spans="2:16" x14ac:dyDescent="0.2">
      <c r="B154" s="29" t="str">
        <f>Raw!A320</f>
        <v>2001 FEB</v>
      </c>
      <c r="C154" s="29">
        <v>145</v>
      </c>
      <c r="D154" s="32">
        <f t="shared" si="31"/>
        <v>12.083333333333334</v>
      </c>
      <c r="E154" s="10">
        <f>Raw!B320/100</f>
        <v>8.0000000000000002E-3</v>
      </c>
      <c r="F154" s="10">
        <f t="shared" si="36"/>
        <v>1.008</v>
      </c>
      <c r="G154" s="10">
        <f t="shared" si="33"/>
        <v>1.4679063674662467</v>
      </c>
      <c r="H154" s="10">
        <f t="shared" si="37"/>
        <v>1</v>
      </c>
      <c r="I154" s="9">
        <f t="shared" si="38"/>
        <v>8.0000000000000002E-3</v>
      </c>
      <c r="J154" s="10">
        <f t="shared" si="34"/>
        <v>1.008</v>
      </c>
      <c r="K154" s="10">
        <f t="shared" si="39"/>
        <v>1.2794764469376141</v>
      </c>
      <c r="L154" s="10">
        <f t="shared" si="40"/>
        <v>0.87163355599180248</v>
      </c>
      <c r="M154" s="9">
        <f t="shared" si="32"/>
        <v>8.0000000000000002E-3</v>
      </c>
      <c r="N154" s="10">
        <f t="shared" si="41"/>
        <v>1.008</v>
      </c>
      <c r="O154" s="33">
        <f t="shared" si="35"/>
        <v>1.4323180401592903</v>
      </c>
      <c r="P154" s="11">
        <f t="shared" si="42"/>
        <v>0.97575572386923737</v>
      </c>
    </row>
    <row r="155" spans="2:16" x14ac:dyDescent="0.2">
      <c r="B155" s="29" t="str">
        <f>Raw!A321</f>
        <v>2001 MAR</v>
      </c>
      <c r="C155" s="29">
        <v>146</v>
      </c>
      <c r="D155" s="32">
        <f t="shared" si="31"/>
        <v>12.166666666666666</v>
      </c>
      <c r="E155" s="10">
        <f>Raw!B321/100</f>
        <v>9.0000000000000011E-3</v>
      </c>
      <c r="F155" s="10">
        <f t="shared" si="36"/>
        <v>1.0089999999999999</v>
      </c>
      <c r="G155" s="10">
        <f t="shared" si="33"/>
        <v>1.469002781849035</v>
      </c>
      <c r="H155" s="10">
        <f t="shared" si="37"/>
        <v>1</v>
      </c>
      <c r="I155" s="9">
        <f t="shared" si="38"/>
        <v>9.0000000000000011E-3</v>
      </c>
      <c r="J155" s="10">
        <f t="shared" si="34"/>
        <v>1.0089999999999999</v>
      </c>
      <c r="K155" s="10">
        <f t="shared" si="39"/>
        <v>1.2804321185049243</v>
      </c>
      <c r="L155" s="10">
        <f t="shared" si="40"/>
        <v>0.87163355599180237</v>
      </c>
      <c r="M155" s="9">
        <f t="shared" si="32"/>
        <v>9.0000000000000011E-3</v>
      </c>
      <c r="N155" s="10">
        <f t="shared" si="41"/>
        <v>1.0089999999999999</v>
      </c>
      <c r="O155" s="33">
        <f t="shared" si="35"/>
        <v>1.4333878727690286</v>
      </c>
      <c r="P155" s="11">
        <f t="shared" si="42"/>
        <v>0.97575572386923737</v>
      </c>
    </row>
    <row r="156" spans="2:16" x14ac:dyDescent="0.2">
      <c r="B156" s="29" t="str">
        <f>Raw!A322</f>
        <v>2001 APR</v>
      </c>
      <c r="C156" s="29">
        <v>147</v>
      </c>
      <c r="D156" s="32">
        <f t="shared" si="31"/>
        <v>12.25</v>
      </c>
      <c r="E156" s="10">
        <f>Raw!B322/100</f>
        <v>1.2E-2</v>
      </c>
      <c r="F156" s="10">
        <f t="shared" si="36"/>
        <v>1.012</v>
      </c>
      <c r="G156" s="10">
        <f t="shared" si="33"/>
        <v>1.470463766521579</v>
      </c>
      <c r="H156" s="10">
        <f t="shared" si="37"/>
        <v>1</v>
      </c>
      <c r="I156" s="9">
        <f t="shared" si="38"/>
        <v>1.2E-2</v>
      </c>
      <c r="J156" s="10">
        <f t="shared" si="34"/>
        <v>1.012</v>
      </c>
      <c r="K156" s="10">
        <f t="shared" si="39"/>
        <v>1.2817055617703033</v>
      </c>
      <c r="L156" s="10">
        <f t="shared" si="40"/>
        <v>0.87163355599180237</v>
      </c>
      <c r="M156" s="9">
        <f t="shared" si="32"/>
        <v>1.2E-2</v>
      </c>
      <c r="N156" s="10">
        <f t="shared" si="41"/>
        <v>1.012</v>
      </c>
      <c r="O156" s="33">
        <f t="shared" si="35"/>
        <v>1.4348134369257486</v>
      </c>
      <c r="P156" s="11">
        <f t="shared" si="42"/>
        <v>0.97575572386923737</v>
      </c>
    </row>
    <row r="157" spans="2:16" x14ac:dyDescent="0.2">
      <c r="B157" s="29" t="str">
        <f>Raw!A323</f>
        <v>2001 MAY</v>
      </c>
      <c r="C157" s="29">
        <v>148</v>
      </c>
      <c r="D157" s="32">
        <f t="shared" si="31"/>
        <v>12.333333333333334</v>
      </c>
      <c r="E157" s="10">
        <f>Raw!B323/100</f>
        <v>1.7000000000000001E-2</v>
      </c>
      <c r="F157" s="10">
        <f t="shared" si="36"/>
        <v>1.0169999999999999</v>
      </c>
      <c r="G157" s="10">
        <f t="shared" si="33"/>
        <v>1.4725308663921897</v>
      </c>
      <c r="H157" s="10">
        <f t="shared" si="37"/>
        <v>1</v>
      </c>
      <c r="I157" s="9">
        <f t="shared" si="38"/>
        <v>1.7000000000000001E-2</v>
      </c>
      <c r="J157" s="10">
        <f t="shared" si="34"/>
        <v>1.0169999999999999</v>
      </c>
      <c r="K157" s="10">
        <f t="shared" si="39"/>
        <v>1.2835073153811138</v>
      </c>
      <c r="L157" s="10">
        <f t="shared" si="40"/>
        <v>0.87163355599180237</v>
      </c>
      <c r="M157" s="9">
        <f t="shared" si="32"/>
        <v>1.7000000000000001E-2</v>
      </c>
      <c r="N157" s="10">
        <f t="shared" si="41"/>
        <v>1.0169999999999999</v>
      </c>
      <c r="O157" s="33">
        <f t="shared" si="35"/>
        <v>1.4368304214563064</v>
      </c>
      <c r="P157" s="11">
        <f t="shared" si="42"/>
        <v>0.97575572386923737</v>
      </c>
    </row>
    <row r="158" spans="2:16" x14ac:dyDescent="0.2">
      <c r="B158" s="29" t="str">
        <f>Raw!A324</f>
        <v>2001 JUN</v>
      </c>
      <c r="C158" s="29">
        <v>149</v>
      </c>
      <c r="D158" s="32">
        <f t="shared" si="31"/>
        <v>12.416666666666666</v>
      </c>
      <c r="E158" s="10">
        <f>Raw!B324/100</f>
        <v>1.7000000000000001E-2</v>
      </c>
      <c r="F158" s="10">
        <f t="shared" si="36"/>
        <v>1.0169999999999999</v>
      </c>
      <c r="G158" s="10">
        <f t="shared" si="33"/>
        <v>1.4746008720820205</v>
      </c>
      <c r="H158" s="10">
        <f t="shared" si="37"/>
        <v>1</v>
      </c>
      <c r="I158" s="9">
        <f t="shared" si="38"/>
        <v>1.7000000000000001E-2</v>
      </c>
      <c r="J158" s="10">
        <f t="shared" si="34"/>
        <v>1.0169999999999999</v>
      </c>
      <c r="K158" s="10">
        <f t="shared" si="39"/>
        <v>1.2853116018014643</v>
      </c>
      <c r="L158" s="10">
        <f t="shared" si="40"/>
        <v>0.87163355599180226</v>
      </c>
      <c r="M158" s="9">
        <f t="shared" si="32"/>
        <v>1.7000000000000001E-2</v>
      </c>
      <c r="N158" s="10">
        <f t="shared" si="41"/>
        <v>1.0169999999999999</v>
      </c>
      <c r="O158" s="33">
        <f t="shared" si="35"/>
        <v>1.4388502413566007</v>
      </c>
      <c r="P158" s="11">
        <f t="shared" si="42"/>
        <v>0.97575572386923737</v>
      </c>
    </row>
    <row r="159" spans="2:16" x14ac:dyDescent="0.2">
      <c r="B159" s="29" t="str">
        <f>Raw!A325</f>
        <v>2001 JUL</v>
      </c>
      <c r="C159" s="29">
        <v>150</v>
      </c>
      <c r="D159" s="32">
        <f t="shared" si="31"/>
        <v>12.5</v>
      </c>
      <c r="E159" s="10">
        <f>Raw!B325/100</f>
        <v>1.3999999999999999E-2</v>
      </c>
      <c r="F159" s="10">
        <f t="shared" si="36"/>
        <v>1.014</v>
      </c>
      <c r="G159" s="10">
        <f t="shared" si="33"/>
        <v>1.4763102984810765</v>
      </c>
      <c r="H159" s="10">
        <f t="shared" si="37"/>
        <v>1</v>
      </c>
      <c r="I159" s="9">
        <f t="shared" si="38"/>
        <v>1.3999999999999999E-2</v>
      </c>
      <c r="J159" s="10">
        <f t="shared" si="34"/>
        <v>1.014</v>
      </c>
      <c r="K159" s="10">
        <f t="shared" si="39"/>
        <v>1.2868015952123797</v>
      </c>
      <c r="L159" s="10">
        <f t="shared" si="40"/>
        <v>0.87163355599180226</v>
      </c>
      <c r="M159" s="9">
        <f t="shared" si="32"/>
        <v>1.3999999999999999E-2</v>
      </c>
      <c r="N159" s="10">
        <f t="shared" si="41"/>
        <v>1.014</v>
      </c>
      <c r="O159" s="33">
        <f t="shared" si="35"/>
        <v>1.4405182239500127</v>
      </c>
      <c r="P159" s="11">
        <f t="shared" si="42"/>
        <v>0.97575572386923737</v>
      </c>
    </row>
    <row r="160" spans="2:16" x14ac:dyDescent="0.2">
      <c r="B160" s="29" t="str">
        <f>Raw!A326</f>
        <v>2001 AUG</v>
      </c>
      <c r="C160" s="29">
        <v>151</v>
      </c>
      <c r="D160" s="32">
        <f t="shared" si="31"/>
        <v>12.583333333333334</v>
      </c>
      <c r="E160" s="10">
        <f>Raw!B326/100</f>
        <v>1.8000000000000002E-2</v>
      </c>
      <c r="F160" s="10">
        <f t="shared" si="36"/>
        <v>1.018</v>
      </c>
      <c r="G160" s="10">
        <f t="shared" si="33"/>
        <v>1.4785067019670515</v>
      </c>
      <c r="H160" s="10">
        <f t="shared" si="37"/>
        <v>1</v>
      </c>
      <c r="I160" s="9">
        <f t="shared" si="38"/>
        <v>1.8000000000000002E-2</v>
      </c>
      <c r="J160" s="10">
        <f t="shared" si="34"/>
        <v>1.018</v>
      </c>
      <c r="K160" s="10">
        <f t="shared" si="39"/>
        <v>1.2887160541932527</v>
      </c>
      <c r="L160" s="10">
        <f t="shared" si="40"/>
        <v>0.87163355599180214</v>
      </c>
      <c r="M160" s="9">
        <f t="shared" si="32"/>
        <v>1.8000000000000002E-2</v>
      </c>
      <c r="N160" s="10">
        <f t="shared" si="41"/>
        <v>1.018</v>
      </c>
      <c r="O160" s="33">
        <f t="shared" si="35"/>
        <v>1.4426613772233792</v>
      </c>
      <c r="P160" s="11">
        <f t="shared" si="42"/>
        <v>0.97575572386923737</v>
      </c>
    </row>
    <row r="161" spans="2:16" x14ac:dyDescent="0.2">
      <c r="B161" s="29" t="str">
        <f>Raw!A327</f>
        <v>2001 SEP</v>
      </c>
      <c r="C161" s="29">
        <v>152</v>
      </c>
      <c r="D161" s="32">
        <f t="shared" si="31"/>
        <v>12.666666666666666</v>
      </c>
      <c r="E161" s="10">
        <f>Raw!B327/100</f>
        <v>1.3000000000000001E-2</v>
      </c>
      <c r="F161" s="10">
        <f t="shared" si="36"/>
        <v>1.0129999999999999</v>
      </c>
      <c r="G161" s="10">
        <f t="shared" si="33"/>
        <v>1.4800989525261747</v>
      </c>
      <c r="H161" s="10">
        <f t="shared" si="37"/>
        <v>1</v>
      </c>
      <c r="I161" s="9">
        <f t="shared" si="38"/>
        <v>1.3000000000000001E-2</v>
      </c>
      <c r="J161" s="10">
        <f t="shared" si="34"/>
        <v>1.0129999999999999</v>
      </c>
      <c r="K161" s="10">
        <f t="shared" si="39"/>
        <v>1.2901039132101313</v>
      </c>
      <c r="L161" s="10">
        <f t="shared" si="40"/>
        <v>0.87163355599180214</v>
      </c>
      <c r="M161" s="9">
        <f t="shared" si="32"/>
        <v>1.3000000000000001E-2</v>
      </c>
      <c r="N161" s="10">
        <f t="shared" si="41"/>
        <v>1.0129999999999999</v>
      </c>
      <c r="O161" s="33">
        <f t="shared" si="35"/>
        <v>1.4442150248202776</v>
      </c>
      <c r="P161" s="11">
        <f t="shared" si="42"/>
        <v>0.97575572386923737</v>
      </c>
    </row>
    <row r="162" spans="2:16" x14ac:dyDescent="0.2">
      <c r="B162" s="29" t="str">
        <f>Raw!A328</f>
        <v>2001 OCT</v>
      </c>
      <c r="C162" s="29">
        <v>153</v>
      </c>
      <c r="D162" s="32">
        <f t="shared" si="31"/>
        <v>12.75</v>
      </c>
      <c r="E162" s="10">
        <f>Raw!B328/100</f>
        <v>1.2E-2</v>
      </c>
      <c r="F162" s="10">
        <f t="shared" si="36"/>
        <v>1.012</v>
      </c>
      <c r="G162" s="10">
        <f t="shared" si="33"/>
        <v>1.4815709728042896</v>
      </c>
      <c r="H162" s="10">
        <f t="shared" si="37"/>
        <v>1</v>
      </c>
      <c r="I162" s="9">
        <f t="shared" si="38"/>
        <v>1.2E-2</v>
      </c>
      <c r="J162" s="10">
        <f t="shared" si="34"/>
        <v>1.012</v>
      </c>
      <c r="K162" s="10">
        <f t="shared" si="39"/>
        <v>1.2913869754796365</v>
      </c>
      <c r="L162" s="10">
        <f t="shared" si="40"/>
        <v>0.87163355599180214</v>
      </c>
      <c r="M162" s="9">
        <f t="shared" si="32"/>
        <v>1.2E-2</v>
      </c>
      <c r="N162" s="10">
        <f t="shared" si="41"/>
        <v>1.012</v>
      </c>
      <c r="O162" s="33">
        <f t="shared" si="35"/>
        <v>1.4456513570323</v>
      </c>
      <c r="P162" s="11">
        <f t="shared" si="42"/>
        <v>0.97575572386923748</v>
      </c>
    </row>
    <row r="163" spans="2:16" x14ac:dyDescent="0.2">
      <c r="B163" s="29" t="str">
        <f>Raw!A329</f>
        <v>2001 NOV</v>
      </c>
      <c r="C163" s="29">
        <v>154</v>
      </c>
      <c r="D163" s="32">
        <f t="shared" si="31"/>
        <v>12.833333333333334</v>
      </c>
      <c r="E163" s="10">
        <f>Raw!B329/100</f>
        <v>8.0000000000000002E-3</v>
      </c>
      <c r="F163" s="10">
        <f t="shared" si="36"/>
        <v>1.008</v>
      </c>
      <c r="G163" s="10">
        <f t="shared" si="33"/>
        <v>1.4825550835714119</v>
      </c>
      <c r="H163" s="10">
        <f t="shared" si="37"/>
        <v>1</v>
      </c>
      <c r="I163" s="9">
        <f t="shared" si="38"/>
        <v>8.0000000000000002E-3</v>
      </c>
      <c r="J163" s="10">
        <f t="shared" si="34"/>
        <v>1.008</v>
      </c>
      <c r="K163" s="10">
        <f t="shared" si="39"/>
        <v>1.292244759447073</v>
      </c>
      <c r="L163" s="10">
        <f t="shared" si="40"/>
        <v>0.87163355599180203</v>
      </c>
      <c r="M163" s="9">
        <f t="shared" si="32"/>
        <v>8.0000000000000002E-3</v>
      </c>
      <c r="N163" s="10">
        <f t="shared" si="41"/>
        <v>1.008</v>
      </c>
      <c r="O163" s="33">
        <f t="shared" si="35"/>
        <v>1.4466116087462408</v>
      </c>
      <c r="P163" s="11">
        <f t="shared" si="42"/>
        <v>0.97575572386923748</v>
      </c>
    </row>
    <row r="164" spans="2:16" x14ac:dyDescent="0.2">
      <c r="B164" s="29" t="str">
        <f>Raw!A330</f>
        <v>2001 DEC</v>
      </c>
      <c r="C164" s="29">
        <v>155</v>
      </c>
      <c r="D164" s="32">
        <f t="shared" si="31"/>
        <v>12.916666666666666</v>
      </c>
      <c r="E164" s="10">
        <f>Raw!B330/100</f>
        <v>1.1000000000000001E-2</v>
      </c>
      <c r="F164" s="10">
        <f t="shared" si="36"/>
        <v>1.0109999999999999</v>
      </c>
      <c r="G164" s="10">
        <f t="shared" si="33"/>
        <v>1.4839072884976077</v>
      </c>
      <c r="H164" s="10">
        <f t="shared" si="37"/>
        <v>1</v>
      </c>
      <c r="I164" s="9">
        <f t="shared" si="38"/>
        <v>1.1000000000000001E-2</v>
      </c>
      <c r="J164" s="10">
        <f t="shared" si="34"/>
        <v>1.0109999999999999</v>
      </c>
      <c r="K164" s="10">
        <f t="shared" si="39"/>
        <v>1.2934233866353226</v>
      </c>
      <c r="L164" s="10">
        <f t="shared" si="40"/>
        <v>0.87163355599180203</v>
      </c>
      <c r="M164" s="9">
        <f t="shared" si="32"/>
        <v>1.1000000000000001E-2</v>
      </c>
      <c r="N164" s="10">
        <f t="shared" si="41"/>
        <v>1.0109999999999999</v>
      </c>
      <c r="O164" s="33">
        <f t="shared" si="35"/>
        <v>1.4479310304428206</v>
      </c>
      <c r="P164" s="11">
        <f t="shared" si="42"/>
        <v>0.97575572386923748</v>
      </c>
    </row>
    <row r="165" spans="2:16" x14ac:dyDescent="0.2">
      <c r="B165" s="29" t="str">
        <f>Raw!A331</f>
        <v>2002 JAN</v>
      </c>
      <c r="C165" s="29">
        <v>156</v>
      </c>
      <c r="D165" s="32">
        <f t="shared" si="31"/>
        <v>13</v>
      </c>
      <c r="E165" s="10">
        <f>Raw!B331/100</f>
        <v>1.6E-2</v>
      </c>
      <c r="F165" s="10">
        <f t="shared" si="36"/>
        <v>1.016</v>
      </c>
      <c r="G165" s="10">
        <f t="shared" si="33"/>
        <v>1.4858714688417141</v>
      </c>
      <c r="H165" s="10">
        <f t="shared" si="37"/>
        <v>1</v>
      </c>
      <c r="I165" s="9">
        <f t="shared" si="38"/>
        <v>1.6E-2</v>
      </c>
      <c r="J165" s="10">
        <f t="shared" si="34"/>
        <v>1.016</v>
      </c>
      <c r="K165" s="10">
        <f t="shared" si="39"/>
        <v>1.2951354321332653</v>
      </c>
      <c r="L165" s="10">
        <f t="shared" si="40"/>
        <v>0.87163355599180203</v>
      </c>
      <c r="M165" s="9">
        <f t="shared" si="32"/>
        <v>1.6E-2</v>
      </c>
      <c r="N165" s="10">
        <f t="shared" si="41"/>
        <v>1.016</v>
      </c>
      <c r="O165" s="33">
        <f t="shared" si="35"/>
        <v>1.449847590656294</v>
      </c>
      <c r="P165" s="11">
        <f t="shared" si="42"/>
        <v>0.97575572386923759</v>
      </c>
    </row>
    <row r="166" spans="2:16" x14ac:dyDescent="0.2">
      <c r="B166" s="29" t="str">
        <f>Raw!A332</f>
        <v>2002 FEB</v>
      </c>
      <c r="C166" s="29">
        <v>157</v>
      </c>
      <c r="D166" s="32">
        <f t="shared" si="31"/>
        <v>13.083333333333334</v>
      </c>
      <c r="E166" s="10">
        <f>Raw!B332/100</f>
        <v>1.4999999999999999E-2</v>
      </c>
      <c r="F166" s="10">
        <f t="shared" si="36"/>
        <v>1.0149999999999999</v>
      </c>
      <c r="G166" s="10">
        <f t="shared" si="33"/>
        <v>1.4877161600185036</v>
      </c>
      <c r="H166" s="10">
        <f t="shared" si="37"/>
        <v>1</v>
      </c>
      <c r="I166" s="9">
        <f t="shared" si="38"/>
        <v>1.4999999999999999E-2</v>
      </c>
      <c r="J166" s="10">
        <f t="shared" si="34"/>
        <v>1.0149999999999999</v>
      </c>
      <c r="K166" s="10">
        <f t="shared" si="39"/>
        <v>1.296743326863397</v>
      </c>
      <c r="L166" s="10">
        <f t="shared" si="40"/>
        <v>0.87163355599180203</v>
      </c>
      <c r="M166" s="9">
        <f t="shared" si="32"/>
        <v>1.4999999999999999E-2</v>
      </c>
      <c r="N166" s="10">
        <f t="shared" si="41"/>
        <v>1.0149999999999999</v>
      </c>
      <c r="O166" s="33">
        <f t="shared" si="35"/>
        <v>1.4516475586308173</v>
      </c>
      <c r="P166" s="11">
        <f t="shared" si="42"/>
        <v>0.97575572386923748</v>
      </c>
    </row>
    <row r="167" spans="2:16" x14ac:dyDescent="0.2">
      <c r="B167" s="29" t="str">
        <f>Raw!A333</f>
        <v>2002 MAR</v>
      </c>
      <c r="C167" s="29">
        <v>158</v>
      </c>
      <c r="D167" s="32">
        <f t="shared" si="31"/>
        <v>13.166666666666666</v>
      </c>
      <c r="E167" s="10">
        <f>Raw!B333/100</f>
        <v>1.4999999999999999E-2</v>
      </c>
      <c r="F167" s="10">
        <f t="shared" si="36"/>
        <v>1.0149999999999999</v>
      </c>
      <c r="G167" s="10">
        <f t="shared" si="33"/>
        <v>1.4895631413567296</v>
      </c>
      <c r="H167" s="10">
        <f t="shared" si="37"/>
        <v>1</v>
      </c>
      <c r="I167" s="9">
        <f t="shared" si="38"/>
        <v>1.4999999999999999E-2</v>
      </c>
      <c r="J167" s="10">
        <f t="shared" si="34"/>
        <v>1.0149999999999999</v>
      </c>
      <c r="K167" s="10">
        <f t="shared" si="39"/>
        <v>1.2983532177750854</v>
      </c>
      <c r="L167" s="10">
        <f t="shared" si="40"/>
        <v>0.87163355599180192</v>
      </c>
      <c r="M167" s="9">
        <f t="shared" si="32"/>
        <v>1.4999999999999999E-2</v>
      </c>
      <c r="N167" s="10">
        <f t="shared" si="41"/>
        <v>1.0149999999999999</v>
      </c>
      <c r="O167" s="33">
        <f t="shared" si="35"/>
        <v>1.4534497612434711</v>
      </c>
      <c r="P167" s="11">
        <f t="shared" si="42"/>
        <v>0.97575572386923759</v>
      </c>
    </row>
    <row r="168" spans="2:16" x14ac:dyDescent="0.2">
      <c r="B168" s="29" t="str">
        <f>Raw!A334</f>
        <v>2002 APR</v>
      </c>
      <c r="C168" s="29">
        <v>159</v>
      </c>
      <c r="D168" s="32">
        <f t="shared" si="31"/>
        <v>13.25</v>
      </c>
      <c r="E168" s="10">
        <f>Raw!B334/100</f>
        <v>1.3999999999999999E-2</v>
      </c>
      <c r="F168" s="10">
        <f t="shared" si="36"/>
        <v>1.014</v>
      </c>
      <c r="G168" s="10">
        <f t="shared" si="33"/>
        <v>1.4912899127191395</v>
      </c>
      <c r="H168" s="10">
        <f t="shared" si="37"/>
        <v>1</v>
      </c>
      <c r="I168" s="9">
        <f t="shared" si="38"/>
        <v>1.3999999999999999E-2</v>
      </c>
      <c r="J168" s="10">
        <f t="shared" si="34"/>
        <v>1.014</v>
      </c>
      <c r="K168" s="10">
        <f t="shared" si="39"/>
        <v>1.2998583296380875</v>
      </c>
      <c r="L168" s="10">
        <f t="shared" si="40"/>
        <v>0.87163355599180192</v>
      </c>
      <c r="M168" s="9">
        <f t="shared" si="32"/>
        <v>1.3999999999999999E-2</v>
      </c>
      <c r="N168" s="10">
        <f t="shared" si="41"/>
        <v>1.014</v>
      </c>
      <c r="O168" s="33">
        <f t="shared" si="35"/>
        <v>1.4551346682841562</v>
      </c>
      <c r="P168" s="11">
        <f t="shared" si="42"/>
        <v>0.9757557238692377</v>
      </c>
    </row>
    <row r="169" spans="2:16" x14ac:dyDescent="0.2">
      <c r="B169" s="29" t="str">
        <f>Raw!A335</f>
        <v>2002 MAY</v>
      </c>
      <c r="C169" s="29">
        <v>160</v>
      </c>
      <c r="D169" s="32">
        <f t="shared" si="31"/>
        <v>13.333333333333334</v>
      </c>
      <c r="E169" s="10">
        <f>Raw!B335/100</f>
        <v>8.0000000000000002E-3</v>
      </c>
      <c r="F169" s="10">
        <f t="shared" si="36"/>
        <v>1.008</v>
      </c>
      <c r="G169" s="10">
        <f t="shared" si="33"/>
        <v>1.4922804791428523</v>
      </c>
      <c r="H169" s="10">
        <f t="shared" si="37"/>
        <v>1</v>
      </c>
      <c r="I169" s="9">
        <f t="shared" si="38"/>
        <v>8.0000000000000002E-3</v>
      </c>
      <c r="J169" s="10">
        <f t="shared" si="34"/>
        <v>1.008</v>
      </c>
      <c r="K169" s="10">
        <f t="shared" si="39"/>
        <v>1.3007217405724343</v>
      </c>
      <c r="L169" s="10">
        <f t="shared" si="40"/>
        <v>0.87163355599180181</v>
      </c>
      <c r="M169" s="9">
        <f t="shared" si="32"/>
        <v>8.0000000000000002E-3</v>
      </c>
      <c r="N169" s="10">
        <f t="shared" si="41"/>
        <v>1.008</v>
      </c>
      <c r="O169" s="33">
        <f t="shared" si="35"/>
        <v>1.4561012191419667</v>
      </c>
      <c r="P169" s="11">
        <f t="shared" si="42"/>
        <v>0.97575572386923759</v>
      </c>
    </row>
    <row r="170" spans="2:16" x14ac:dyDescent="0.2">
      <c r="B170" s="29" t="str">
        <f>Raw!A336</f>
        <v>2002 JUN</v>
      </c>
      <c r="C170" s="29">
        <v>161</v>
      </c>
      <c r="D170" s="32">
        <f t="shared" si="31"/>
        <v>13.416666666666666</v>
      </c>
      <c r="E170" s="10">
        <f>Raw!B336/100</f>
        <v>6.0000000000000001E-3</v>
      </c>
      <c r="F170" s="10">
        <f t="shared" si="36"/>
        <v>1.006</v>
      </c>
      <c r="G170" s="10">
        <f t="shared" si="33"/>
        <v>1.4930245753280758</v>
      </c>
      <c r="H170" s="10">
        <f t="shared" si="37"/>
        <v>1</v>
      </c>
      <c r="I170" s="9">
        <f t="shared" si="38"/>
        <v>6.0000000000000001E-3</v>
      </c>
      <c r="J170" s="10">
        <f t="shared" si="34"/>
        <v>1.006</v>
      </c>
      <c r="K170" s="10">
        <f t="shared" si="39"/>
        <v>1.3013703197763606</v>
      </c>
      <c r="L170" s="10">
        <f t="shared" si="40"/>
        <v>0.87163355599180192</v>
      </c>
      <c r="M170" s="9">
        <f t="shared" si="32"/>
        <v>6.0000000000000001E-3</v>
      </c>
      <c r="N170" s="10">
        <f t="shared" si="41"/>
        <v>1.006</v>
      </c>
      <c r="O170" s="33">
        <f t="shared" si="35"/>
        <v>1.4568272752538076</v>
      </c>
      <c r="P170" s="11">
        <f t="shared" si="42"/>
        <v>0.97575572386923759</v>
      </c>
    </row>
    <row r="171" spans="2:16" x14ac:dyDescent="0.2">
      <c r="B171" s="29" t="str">
        <f>Raw!A337</f>
        <v>2002 JUL</v>
      </c>
      <c r="C171" s="29">
        <v>162</v>
      </c>
      <c r="D171" s="32">
        <f t="shared" si="31"/>
        <v>13.5</v>
      </c>
      <c r="E171" s="10">
        <f>Raw!B337/100</f>
        <v>1.1000000000000001E-2</v>
      </c>
      <c r="F171" s="10">
        <f t="shared" si="36"/>
        <v>1.0109999999999999</v>
      </c>
      <c r="G171" s="10">
        <f t="shared" si="33"/>
        <v>1.4943863292406701</v>
      </c>
      <c r="H171" s="10">
        <f t="shared" si="37"/>
        <v>1</v>
      </c>
      <c r="I171" s="9">
        <f t="shared" si="38"/>
        <v>1.1000000000000001E-2</v>
      </c>
      <c r="J171" s="10">
        <f t="shared" si="34"/>
        <v>1.0109999999999999</v>
      </c>
      <c r="K171" s="10">
        <f t="shared" si="39"/>
        <v>1.3025572701815811</v>
      </c>
      <c r="L171" s="10">
        <f t="shared" si="40"/>
        <v>0.87163355599180203</v>
      </c>
      <c r="M171" s="9">
        <f t="shared" si="32"/>
        <v>1.1000000000000001E-2</v>
      </c>
      <c r="N171" s="10">
        <f t="shared" si="41"/>
        <v>1.0109999999999999</v>
      </c>
      <c r="O171" s="33">
        <f t="shared" si="35"/>
        <v>1.4581560144285228</v>
      </c>
      <c r="P171" s="11">
        <f t="shared" si="42"/>
        <v>0.97575572386923759</v>
      </c>
    </row>
    <row r="172" spans="2:16" x14ac:dyDescent="0.2">
      <c r="B172" s="29" t="str">
        <f>Raw!A338</f>
        <v>2002 AUG</v>
      </c>
      <c r="C172" s="29">
        <v>163</v>
      </c>
      <c r="D172" s="32">
        <f t="shared" si="31"/>
        <v>13.583333333333334</v>
      </c>
      <c r="E172" s="10">
        <f>Raw!B338/100</f>
        <v>0.01</v>
      </c>
      <c r="F172" s="10">
        <f t="shared" si="36"/>
        <v>1.01</v>
      </c>
      <c r="G172" s="10">
        <f t="shared" si="33"/>
        <v>1.4956259796583331</v>
      </c>
      <c r="H172" s="10">
        <f t="shared" si="37"/>
        <v>1</v>
      </c>
      <c r="I172" s="9">
        <f t="shared" si="38"/>
        <v>0.01</v>
      </c>
      <c r="J172" s="10">
        <f t="shared" si="34"/>
        <v>1.01</v>
      </c>
      <c r="K172" s="10">
        <f t="shared" si="39"/>
        <v>1.3036377910833155</v>
      </c>
      <c r="L172" s="10">
        <f t="shared" si="40"/>
        <v>0.87163355599180203</v>
      </c>
      <c r="M172" s="9">
        <f t="shared" si="32"/>
        <v>0.01</v>
      </c>
      <c r="N172" s="10">
        <f t="shared" si="41"/>
        <v>1.01</v>
      </c>
      <c r="O172" s="33">
        <f t="shared" si="35"/>
        <v>1.4593656104191544</v>
      </c>
      <c r="P172" s="11">
        <f t="shared" si="42"/>
        <v>0.97575572386923759</v>
      </c>
    </row>
    <row r="173" spans="2:16" x14ac:dyDescent="0.2">
      <c r="B173" s="29" t="str">
        <f>Raw!A339</f>
        <v>2002 SEP</v>
      </c>
      <c r="C173" s="29">
        <v>164</v>
      </c>
      <c r="D173" s="32">
        <f t="shared" si="31"/>
        <v>13.666666666666666</v>
      </c>
      <c r="E173" s="10">
        <f>Raw!B339/100</f>
        <v>0.01</v>
      </c>
      <c r="F173" s="10">
        <f t="shared" si="36"/>
        <v>1.01</v>
      </c>
      <c r="G173" s="10">
        <f t="shared" si="33"/>
        <v>1.4968666584132659</v>
      </c>
      <c r="H173" s="10">
        <f t="shared" si="37"/>
        <v>1</v>
      </c>
      <c r="I173" s="9">
        <f t="shared" si="38"/>
        <v>0.01</v>
      </c>
      <c r="J173" s="10">
        <f t="shared" si="34"/>
        <v>1.01</v>
      </c>
      <c r="K173" s="10">
        <f t="shared" si="39"/>
        <v>1.304719208318321</v>
      </c>
      <c r="L173" s="10">
        <f t="shared" si="40"/>
        <v>0.87163355599180203</v>
      </c>
      <c r="M173" s="9">
        <f t="shared" si="32"/>
        <v>0.01</v>
      </c>
      <c r="N173" s="10">
        <f t="shared" si="41"/>
        <v>1.01</v>
      </c>
      <c r="O173" s="33">
        <f t="shared" si="35"/>
        <v>1.4605762098157631</v>
      </c>
      <c r="P173" s="11">
        <f t="shared" si="42"/>
        <v>0.97575572386923759</v>
      </c>
    </row>
    <row r="174" spans="2:16" x14ac:dyDescent="0.2">
      <c r="B174" s="29" t="str">
        <f>Raw!A340</f>
        <v>2002 OCT</v>
      </c>
      <c r="C174" s="29">
        <v>165</v>
      </c>
      <c r="D174" s="32">
        <f t="shared" si="31"/>
        <v>13.75</v>
      </c>
      <c r="E174" s="10">
        <f>Raw!B340/100</f>
        <v>1.3999999999999999E-2</v>
      </c>
      <c r="F174" s="10">
        <f t="shared" si="36"/>
        <v>1.014</v>
      </c>
      <c r="G174" s="10">
        <f t="shared" si="33"/>
        <v>1.4986018963547338</v>
      </c>
      <c r="H174" s="10">
        <f t="shared" si="37"/>
        <v>1</v>
      </c>
      <c r="I174" s="9">
        <f t="shared" si="38"/>
        <v>1.3999999999999999E-2</v>
      </c>
      <c r="J174" s="10">
        <f t="shared" si="34"/>
        <v>1.014</v>
      </c>
      <c r="K174" s="10">
        <f t="shared" si="39"/>
        <v>1.3062316999357344</v>
      </c>
      <c r="L174" s="10">
        <f t="shared" si="40"/>
        <v>0.87163355599180192</v>
      </c>
      <c r="M174" s="9">
        <f t="shared" si="32"/>
        <v>1.3999999999999999E-2</v>
      </c>
      <c r="N174" s="10">
        <f t="shared" si="41"/>
        <v>1.014</v>
      </c>
      <c r="O174" s="33">
        <f t="shared" si="35"/>
        <v>1.4622693781694254</v>
      </c>
      <c r="P174" s="11">
        <f t="shared" si="42"/>
        <v>0.97575572386923748</v>
      </c>
    </row>
    <row r="175" spans="2:16" x14ac:dyDescent="0.2">
      <c r="B175" s="29" t="str">
        <f>Raw!A341</f>
        <v>2002 NOV</v>
      </c>
      <c r="C175" s="29">
        <v>166</v>
      </c>
      <c r="D175" s="32">
        <f t="shared" si="31"/>
        <v>13.833333333333334</v>
      </c>
      <c r="E175" s="10">
        <f>Raw!B341/100</f>
        <v>1.4999999999999999E-2</v>
      </c>
      <c r="F175" s="10">
        <f t="shared" si="36"/>
        <v>1.0149999999999999</v>
      </c>
      <c r="G175" s="10">
        <f t="shared" si="33"/>
        <v>1.5004623922009059</v>
      </c>
      <c r="H175" s="10">
        <f t="shared" si="37"/>
        <v>1</v>
      </c>
      <c r="I175" s="9">
        <f t="shared" si="38"/>
        <v>1.4999999999999999E-2</v>
      </c>
      <c r="J175" s="10">
        <f t="shared" si="34"/>
        <v>1.0149999999999999</v>
      </c>
      <c r="K175" s="10">
        <f t="shared" si="39"/>
        <v>1.3078533705460413</v>
      </c>
      <c r="L175" s="10">
        <f t="shared" si="40"/>
        <v>0.87163355599180192</v>
      </c>
      <c r="M175" s="9">
        <f t="shared" si="32"/>
        <v>1.4999999999999999E-2</v>
      </c>
      <c r="N175" s="10">
        <f t="shared" si="41"/>
        <v>1.0149999999999999</v>
      </c>
      <c r="O175" s="33">
        <f t="shared" si="35"/>
        <v>1.4640847676405626</v>
      </c>
      <c r="P175" s="11">
        <f t="shared" si="42"/>
        <v>0.97575572386923748</v>
      </c>
    </row>
    <row r="176" spans="2:16" x14ac:dyDescent="0.2">
      <c r="B176" s="29" t="str">
        <f>Raw!A342</f>
        <v>2002 DEC</v>
      </c>
      <c r="C176" s="29">
        <v>167</v>
      </c>
      <c r="D176" s="32">
        <f t="shared" si="31"/>
        <v>13.916666666666666</v>
      </c>
      <c r="E176" s="10">
        <f>Raw!B342/100</f>
        <v>1.7000000000000001E-2</v>
      </c>
      <c r="F176" s="10">
        <f t="shared" si="36"/>
        <v>1.0169999999999999</v>
      </c>
      <c r="G176" s="10">
        <f t="shared" si="33"/>
        <v>1.5025716625463506</v>
      </c>
      <c r="H176" s="10">
        <f t="shared" si="37"/>
        <v>1</v>
      </c>
      <c r="I176" s="9">
        <f t="shared" si="38"/>
        <v>1.7000000000000001E-2</v>
      </c>
      <c r="J176" s="10">
        <f t="shared" si="34"/>
        <v>1.0169999999999999</v>
      </c>
      <c r="K176" s="10">
        <f t="shared" si="39"/>
        <v>1.3096918813577894</v>
      </c>
      <c r="L176" s="10">
        <f t="shared" si="40"/>
        <v>0.87163355599180192</v>
      </c>
      <c r="M176" s="9">
        <f t="shared" si="32"/>
        <v>1.7000000000000001E-2</v>
      </c>
      <c r="N176" s="10">
        <f t="shared" si="41"/>
        <v>1.0169999999999999</v>
      </c>
      <c r="O176" s="33">
        <f t="shared" si="35"/>
        <v>1.4661429002533179</v>
      </c>
      <c r="P176" s="11">
        <f t="shared" si="42"/>
        <v>0.97575572386923748</v>
      </c>
    </row>
    <row r="177" spans="2:16" x14ac:dyDescent="0.2">
      <c r="B177" s="29" t="str">
        <f>Raw!A343</f>
        <v>2003 JAN</v>
      </c>
      <c r="C177" s="29">
        <v>168</v>
      </c>
      <c r="D177" s="32">
        <f t="shared" si="31"/>
        <v>14</v>
      </c>
      <c r="E177" s="10">
        <f>Raw!B343/100</f>
        <v>1.3000000000000001E-2</v>
      </c>
      <c r="F177" s="10">
        <f t="shared" si="36"/>
        <v>1.0129999999999999</v>
      </c>
      <c r="G177" s="10">
        <f t="shared" si="33"/>
        <v>1.5041898294215017</v>
      </c>
      <c r="H177" s="10">
        <f t="shared" si="37"/>
        <v>1</v>
      </c>
      <c r="I177" s="9">
        <f t="shared" si="38"/>
        <v>1.3000000000000001E-2</v>
      </c>
      <c r="J177" s="10">
        <f t="shared" si="34"/>
        <v>1.0129999999999999</v>
      </c>
      <c r="K177" s="10">
        <f t="shared" si="39"/>
        <v>1.3111023299053657</v>
      </c>
      <c r="L177" s="10">
        <f t="shared" si="40"/>
        <v>0.87163355599180203</v>
      </c>
      <c r="M177" s="9">
        <f t="shared" si="32"/>
        <v>1.3000000000000001E-2</v>
      </c>
      <c r="N177" s="10">
        <f t="shared" si="41"/>
        <v>1.0129999999999999</v>
      </c>
      <c r="O177" s="33">
        <f t="shared" si="35"/>
        <v>1.4677218358439224</v>
      </c>
      <c r="P177" s="11">
        <f t="shared" si="42"/>
        <v>0.97575572386923759</v>
      </c>
    </row>
    <row r="178" spans="2:16" x14ac:dyDescent="0.2">
      <c r="B178" s="29" t="str">
        <f>Raw!A344</f>
        <v>2003 FEB</v>
      </c>
      <c r="C178" s="29">
        <v>169</v>
      </c>
      <c r="D178" s="32">
        <f t="shared" si="31"/>
        <v>14.083333333333334</v>
      </c>
      <c r="E178" s="10">
        <f>Raw!B344/100</f>
        <v>1.6E-2</v>
      </c>
      <c r="F178" s="10">
        <f t="shared" si="36"/>
        <v>1.016</v>
      </c>
      <c r="G178" s="10">
        <f t="shared" si="33"/>
        <v>1.5061808568392225</v>
      </c>
      <c r="H178" s="10">
        <f t="shared" si="37"/>
        <v>1</v>
      </c>
      <c r="I178" s="9">
        <f t="shared" si="38"/>
        <v>1.6E-2</v>
      </c>
      <c r="J178" s="10">
        <f t="shared" si="34"/>
        <v>1.016</v>
      </c>
      <c r="K178" s="10">
        <f t="shared" si="39"/>
        <v>1.312837776213551</v>
      </c>
      <c r="L178" s="10">
        <f t="shared" si="40"/>
        <v>0.87163355599180214</v>
      </c>
      <c r="M178" s="9">
        <f t="shared" si="32"/>
        <v>1.6E-2</v>
      </c>
      <c r="N178" s="10">
        <f t="shared" si="41"/>
        <v>1.016</v>
      </c>
      <c r="O178" s="33">
        <f t="shared" si="35"/>
        <v>1.4696645922431442</v>
      </c>
      <c r="P178" s="11">
        <f t="shared" si="42"/>
        <v>0.97575572386923759</v>
      </c>
    </row>
    <row r="179" spans="2:16" x14ac:dyDescent="0.2">
      <c r="B179" s="29" t="str">
        <f>Raw!A345</f>
        <v>2003 MAR</v>
      </c>
      <c r="C179" s="29">
        <v>170</v>
      </c>
      <c r="D179" s="32">
        <f t="shared" si="31"/>
        <v>14.166666666666666</v>
      </c>
      <c r="E179" s="10">
        <f>Raw!B345/100</f>
        <v>1.4999999999999999E-2</v>
      </c>
      <c r="F179" s="10">
        <f t="shared" si="36"/>
        <v>1.0149999999999999</v>
      </c>
      <c r="G179" s="10">
        <f t="shared" si="33"/>
        <v>1.5080507618717394</v>
      </c>
      <c r="H179" s="10">
        <f t="shared" si="37"/>
        <v>1</v>
      </c>
      <c r="I179" s="9">
        <f t="shared" si="38"/>
        <v>1.4999999999999999E-2</v>
      </c>
      <c r="J179" s="10">
        <f t="shared" si="34"/>
        <v>1.0149999999999999</v>
      </c>
      <c r="K179" s="10">
        <f t="shared" si="39"/>
        <v>1.3144676481864108</v>
      </c>
      <c r="L179" s="10">
        <f t="shared" si="40"/>
        <v>0.87163355599180226</v>
      </c>
      <c r="M179" s="9">
        <f t="shared" si="32"/>
        <v>1.4999999999999999E-2</v>
      </c>
      <c r="N179" s="10">
        <f t="shared" si="41"/>
        <v>1.0149999999999999</v>
      </c>
      <c r="O179" s="33">
        <f t="shared" si="35"/>
        <v>1.4714891627817144</v>
      </c>
      <c r="P179" s="11">
        <f t="shared" si="42"/>
        <v>0.9757557238692377</v>
      </c>
    </row>
    <row r="180" spans="2:16" x14ac:dyDescent="0.2">
      <c r="B180" s="29" t="str">
        <f>Raw!A346</f>
        <v>2003 APR</v>
      </c>
      <c r="C180" s="29">
        <v>171</v>
      </c>
      <c r="D180" s="32">
        <f t="shared" si="31"/>
        <v>14.25</v>
      </c>
      <c r="E180" s="10">
        <f>Raw!B346/100</f>
        <v>1.3999999999999999E-2</v>
      </c>
      <c r="F180" s="10">
        <f t="shared" si="36"/>
        <v>1.014</v>
      </c>
      <c r="G180" s="10">
        <f t="shared" si="33"/>
        <v>1.5097989649497832</v>
      </c>
      <c r="H180" s="10">
        <f t="shared" si="37"/>
        <v>1</v>
      </c>
      <c r="I180" s="9">
        <f t="shared" si="38"/>
        <v>1.3999999999999999E-2</v>
      </c>
      <c r="J180" s="10">
        <f t="shared" si="34"/>
        <v>1.014</v>
      </c>
      <c r="K180" s="10">
        <f t="shared" si="39"/>
        <v>1.315991440651922</v>
      </c>
      <c r="L180" s="10">
        <f t="shared" si="40"/>
        <v>0.87163355599180226</v>
      </c>
      <c r="M180" s="9">
        <f t="shared" si="32"/>
        <v>1.3999999999999999E-2</v>
      </c>
      <c r="N180" s="10">
        <f t="shared" si="41"/>
        <v>1.014</v>
      </c>
      <c r="O180" s="33">
        <f t="shared" si="35"/>
        <v>1.4731949819416015</v>
      </c>
      <c r="P180" s="11">
        <f t="shared" si="42"/>
        <v>0.9757557238692377</v>
      </c>
    </row>
    <row r="181" spans="2:16" x14ac:dyDescent="0.2">
      <c r="B181" s="29" t="str">
        <f>Raw!A347</f>
        <v>2003 MAY</v>
      </c>
      <c r="C181" s="29">
        <v>172</v>
      </c>
      <c r="D181" s="32">
        <f t="shared" si="31"/>
        <v>14.333333333333334</v>
      </c>
      <c r="E181" s="10">
        <f>Raw!B347/100</f>
        <v>1.3000000000000001E-2</v>
      </c>
      <c r="F181" s="10">
        <f t="shared" si="36"/>
        <v>1.0129999999999999</v>
      </c>
      <c r="G181" s="10">
        <f t="shared" si="33"/>
        <v>1.5114249151351336</v>
      </c>
      <c r="H181" s="10">
        <f t="shared" si="37"/>
        <v>1</v>
      </c>
      <c r="I181" s="9">
        <f t="shared" si="38"/>
        <v>1.3000000000000001E-2</v>
      </c>
      <c r="J181" s="10">
        <f t="shared" si="34"/>
        <v>1.0129999999999999</v>
      </c>
      <c r="K181" s="10">
        <f t="shared" si="39"/>
        <v>1.3174086733938444</v>
      </c>
      <c r="L181" s="10">
        <f t="shared" si="40"/>
        <v>0.87163355599180226</v>
      </c>
      <c r="M181" s="9">
        <f t="shared" si="32"/>
        <v>1.3000000000000001E-2</v>
      </c>
      <c r="N181" s="10">
        <f t="shared" si="41"/>
        <v>1.0129999999999999</v>
      </c>
      <c r="O181" s="33">
        <f t="shared" si="35"/>
        <v>1.4747815121416834</v>
      </c>
      <c r="P181" s="11">
        <f t="shared" si="42"/>
        <v>0.9757557238692377</v>
      </c>
    </row>
    <row r="182" spans="2:16" x14ac:dyDescent="0.2">
      <c r="B182" s="29" t="str">
        <f>Raw!A348</f>
        <v>2003 JUN</v>
      </c>
      <c r="C182" s="29">
        <v>173</v>
      </c>
      <c r="D182" s="32">
        <f t="shared" si="31"/>
        <v>14.416666666666666</v>
      </c>
      <c r="E182" s="10">
        <f>Raw!B348/100</f>
        <v>1.1000000000000001E-2</v>
      </c>
      <c r="F182" s="10">
        <f t="shared" si="36"/>
        <v>1.0109999999999999</v>
      </c>
      <c r="G182" s="10">
        <f t="shared" si="33"/>
        <v>1.5128034515810762</v>
      </c>
      <c r="H182" s="10">
        <f t="shared" si="37"/>
        <v>1</v>
      </c>
      <c r="I182" s="9">
        <f t="shared" si="38"/>
        <v>1.1000000000000001E-2</v>
      </c>
      <c r="J182" s="10">
        <f t="shared" si="34"/>
        <v>1.0109999999999999</v>
      </c>
      <c r="K182" s="10">
        <f t="shared" si="39"/>
        <v>1.3186102520182856</v>
      </c>
      <c r="L182" s="10">
        <f t="shared" si="40"/>
        <v>0.87163355599180226</v>
      </c>
      <c r="M182" s="9">
        <f t="shared" si="32"/>
        <v>1.1000000000000001E-2</v>
      </c>
      <c r="N182" s="10">
        <f t="shared" si="41"/>
        <v>1.0109999999999999</v>
      </c>
      <c r="O182" s="33">
        <f t="shared" si="35"/>
        <v>1.4761266269693742</v>
      </c>
      <c r="P182" s="11">
        <f t="shared" si="42"/>
        <v>0.9757557238692377</v>
      </c>
    </row>
    <row r="183" spans="2:16" x14ac:dyDescent="0.2">
      <c r="B183" s="29" t="str">
        <f>Raw!A349</f>
        <v>2003 JUL</v>
      </c>
      <c r="C183" s="29">
        <v>174</v>
      </c>
      <c r="D183" s="32">
        <f t="shared" si="31"/>
        <v>14.5</v>
      </c>
      <c r="E183" s="10">
        <f>Raw!B349/100</f>
        <v>1.3000000000000001E-2</v>
      </c>
      <c r="F183" s="10">
        <f t="shared" si="36"/>
        <v>1.0129999999999999</v>
      </c>
      <c r="G183" s="10">
        <f t="shared" si="33"/>
        <v>1.5144326373929626</v>
      </c>
      <c r="H183" s="10">
        <f t="shared" si="37"/>
        <v>1</v>
      </c>
      <c r="I183" s="9">
        <f t="shared" si="38"/>
        <v>1.3000000000000001E-2</v>
      </c>
      <c r="J183" s="10">
        <f t="shared" si="34"/>
        <v>1.0129999999999999</v>
      </c>
      <c r="K183" s="10">
        <f t="shared" si="39"/>
        <v>1.3200303050408715</v>
      </c>
      <c r="L183" s="10">
        <f t="shared" si="40"/>
        <v>0.87163355599180214</v>
      </c>
      <c r="M183" s="9">
        <f t="shared" si="32"/>
        <v>1.3000000000000001E-2</v>
      </c>
      <c r="N183" s="10">
        <f t="shared" si="41"/>
        <v>1.0129999999999999</v>
      </c>
      <c r="O183" s="33">
        <f t="shared" si="35"/>
        <v>1.4777163143505689</v>
      </c>
      <c r="P183" s="11">
        <f t="shared" si="42"/>
        <v>0.97575572386923759</v>
      </c>
    </row>
    <row r="184" spans="2:16" x14ac:dyDescent="0.2">
      <c r="B184" s="29" t="str">
        <f>Raw!A350</f>
        <v>2003 AUG</v>
      </c>
      <c r="C184" s="29">
        <v>175</v>
      </c>
      <c r="D184" s="32">
        <f t="shared" si="31"/>
        <v>14.583333333333334</v>
      </c>
      <c r="E184" s="10">
        <f>Raw!B350/100</f>
        <v>1.3999999999999999E-2</v>
      </c>
      <c r="F184" s="10">
        <f t="shared" si="36"/>
        <v>1.014</v>
      </c>
      <c r="G184" s="10">
        <f t="shared" si="33"/>
        <v>1.5161882386400283</v>
      </c>
      <c r="H184" s="10">
        <f t="shared" si="37"/>
        <v>1</v>
      </c>
      <c r="I184" s="9">
        <f t="shared" si="38"/>
        <v>1.3999999999999999E-2</v>
      </c>
      <c r="J184" s="10">
        <f t="shared" si="34"/>
        <v>1.014</v>
      </c>
      <c r="K184" s="10">
        <f t="shared" si="39"/>
        <v>1.3215605459987549</v>
      </c>
      <c r="L184" s="10">
        <f t="shared" si="40"/>
        <v>0.87163355599180214</v>
      </c>
      <c r="M184" s="9">
        <f t="shared" si="32"/>
        <v>1.3999999999999999E-2</v>
      </c>
      <c r="N184" s="10">
        <f t="shared" si="41"/>
        <v>1.014</v>
      </c>
      <c r="O184" s="33">
        <f t="shared" si="35"/>
        <v>1.4794293523162254</v>
      </c>
      <c r="P184" s="11">
        <f t="shared" si="42"/>
        <v>0.97575572386923781</v>
      </c>
    </row>
    <row r="185" spans="2:16" x14ac:dyDescent="0.2">
      <c r="B185" s="29" t="str">
        <f>Raw!A351</f>
        <v>2003 SEP</v>
      </c>
      <c r="C185" s="29">
        <v>176</v>
      </c>
      <c r="D185" s="32">
        <f t="shared" si="31"/>
        <v>14.666666666666666</v>
      </c>
      <c r="E185" s="10">
        <f>Raw!B351/100</f>
        <v>1.3999999999999999E-2</v>
      </c>
      <c r="F185" s="10">
        <f t="shared" si="36"/>
        <v>1.014</v>
      </c>
      <c r="G185" s="10">
        <f t="shared" si="33"/>
        <v>1.5179458750622894</v>
      </c>
      <c r="H185" s="10">
        <f t="shared" si="37"/>
        <v>1</v>
      </c>
      <c r="I185" s="9">
        <f t="shared" si="38"/>
        <v>1.3999999999999999E-2</v>
      </c>
      <c r="J185" s="10">
        <f t="shared" si="34"/>
        <v>1.014</v>
      </c>
      <c r="K185" s="10">
        <f t="shared" si="39"/>
        <v>1.323092560883631</v>
      </c>
      <c r="L185" s="10">
        <f t="shared" si="40"/>
        <v>0.87163355599180203</v>
      </c>
      <c r="M185" s="9">
        <f t="shared" si="32"/>
        <v>1.3999999999999999E-2</v>
      </c>
      <c r="N185" s="10">
        <f t="shared" si="41"/>
        <v>1.014</v>
      </c>
      <c r="O185" s="33">
        <f t="shared" si="35"/>
        <v>1.4811443761157277</v>
      </c>
      <c r="P185" s="11">
        <f t="shared" si="42"/>
        <v>0.9757557238692377</v>
      </c>
    </row>
    <row r="186" spans="2:16" x14ac:dyDescent="0.2">
      <c r="B186" s="29" t="str">
        <f>Raw!A352</f>
        <v>2003 OCT</v>
      </c>
      <c r="C186" s="29">
        <v>177</v>
      </c>
      <c r="D186" s="32">
        <f t="shared" si="31"/>
        <v>14.75</v>
      </c>
      <c r="E186" s="10">
        <f>Raw!B352/100</f>
        <v>1.3999999999999999E-2</v>
      </c>
      <c r="F186" s="10">
        <f t="shared" si="36"/>
        <v>1.014</v>
      </c>
      <c r="G186" s="10">
        <f t="shared" si="33"/>
        <v>1.5197055490190163</v>
      </c>
      <c r="H186" s="10">
        <f t="shared" si="37"/>
        <v>1</v>
      </c>
      <c r="I186" s="9">
        <f t="shared" si="38"/>
        <v>1.3999999999999999E-2</v>
      </c>
      <c r="J186" s="10">
        <f t="shared" si="34"/>
        <v>1.014</v>
      </c>
      <c r="K186" s="10">
        <f t="shared" si="39"/>
        <v>1.324626351751919</v>
      </c>
      <c r="L186" s="10">
        <f t="shared" si="40"/>
        <v>0.87163355599180203</v>
      </c>
      <c r="M186" s="9">
        <f t="shared" si="32"/>
        <v>1.3999999999999999E-2</v>
      </c>
      <c r="N186" s="10">
        <f t="shared" si="41"/>
        <v>1.014</v>
      </c>
      <c r="O186" s="33">
        <f t="shared" si="35"/>
        <v>1.4828613880511476</v>
      </c>
      <c r="P186" s="11">
        <f t="shared" si="42"/>
        <v>0.9757557238692377</v>
      </c>
    </row>
    <row r="187" spans="2:16" x14ac:dyDescent="0.2">
      <c r="B187" s="29" t="str">
        <f>Raw!A353</f>
        <v>2003 NOV</v>
      </c>
      <c r="C187" s="29">
        <v>178</v>
      </c>
      <c r="D187" s="32">
        <f t="shared" si="31"/>
        <v>14.833333333333334</v>
      </c>
      <c r="E187" s="10">
        <f>Raw!B353/100</f>
        <v>1.3000000000000001E-2</v>
      </c>
      <c r="F187" s="10">
        <f t="shared" si="36"/>
        <v>1.0129999999999999</v>
      </c>
      <c r="G187" s="10">
        <f t="shared" si="33"/>
        <v>1.5213421679176042</v>
      </c>
      <c r="H187" s="10">
        <f t="shared" si="37"/>
        <v>1</v>
      </c>
      <c r="I187" s="9">
        <f t="shared" si="38"/>
        <v>1.3000000000000001E-2</v>
      </c>
      <c r="J187" s="10">
        <f t="shared" si="34"/>
        <v>1.0129999999999999</v>
      </c>
      <c r="K187" s="10">
        <f t="shared" si="39"/>
        <v>1.3260528837022987</v>
      </c>
      <c r="L187" s="10">
        <f t="shared" si="40"/>
        <v>0.87163355599180214</v>
      </c>
      <c r="M187" s="9">
        <f t="shared" si="32"/>
        <v>1.3000000000000001E-2</v>
      </c>
      <c r="N187" s="10">
        <f t="shared" si="41"/>
        <v>1.0129999999999999</v>
      </c>
      <c r="O187" s="33">
        <f t="shared" si="35"/>
        <v>1.4844583283092374</v>
      </c>
      <c r="P187" s="11">
        <f t="shared" si="42"/>
        <v>0.97575572386923781</v>
      </c>
    </row>
    <row r="188" spans="2:16" x14ac:dyDescent="0.2">
      <c r="B188" s="29" t="str">
        <f>Raw!A354</f>
        <v>2003 DEC</v>
      </c>
      <c r="C188" s="29">
        <v>179</v>
      </c>
      <c r="D188" s="32">
        <f t="shared" si="31"/>
        <v>14.916666666666666</v>
      </c>
      <c r="E188" s="10">
        <f>Raw!B354/100</f>
        <v>1.3000000000000001E-2</v>
      </c>
      <c r="F188" s="10">
        <f t="shared" si="36"/>
        <v>1.0129999999999999</v>
      </c>
      <c r="G188" s="10">
        <f t="shared" si="33"/>
        <v>1.5229805493427691</v>
      </c>
      <c r="H188" s="10">
        <f t="shared" si="37"/>
        <v>1</v>
      </c>
      <c r="I188" s="9">
        <f t="shared" si="38"/>
        <v>1.3000000000000001E-2</v>
      </c>
      <c r="J188" s="10">
        <f t="shared" si="34"/>
        <v>1.0129999999999999</v>
      </c>
      <c r="K188" s="10">
        <f t="shared" si="39"/>
        <v>1.3274809519299862</v>
      </c>
      <c r="L188" s="10">
        <f t="shared" si="40"/>
        <v>0.87163355599180226</v>
      </c>
      <c r="M188" s="9">
        <f t="shared" si="32"/>
        <v>1.3000000000000001E-2</v>
      </c>
      <c r="N188" s="10">
        <f t="shared" si="41"/>
        <v>1.0129999999999999</v>
      </c>
      <c r="O188" s="33">
        <f t="shared" si="35"/>
        <v>1.486056988362723</v>
      </c>
      <c r="P188" s="11">
        <f t="shared" si="42"/>
        <v>0.97575572386923781</v>
      </c>
    </row>
    <row r="189" spans="2:16" x14ac:dyDescent="0.2">
      <c r="B189" s="29" t="str">
        <f>Raw!A355</f>
        <v>2004 JAN</v>
      </c>
      <c r="C189" s="29">
        <v>180</v>
      </c>
      <c r="D189" s="32">
        <f t="shared" si="31"/>
        <v>15</v>
      </c>
      <c r="E189" s="10">
        <f>Raw!B355/100</f>
        <v>1.3999999999999999E-2</v>
      </c>
      <c r="F189" s="10">
        <f t="shared" si="36"/>
        <v>1.014</v>
      </c>
      <c r="G189" s="10">
        <f t="shared" si="33"/>
        <v>1.5247460597297386</v>
      </c>
      <c r="H189" s="10">
        <f t="shared" si="37"/>
        <v>1</v>
      </c>
      <c r="I189" s="9">
        <f t="shared" si="38"/>
        <v>1.3999999999999999E-2</v>
      </c>
      <c r="J189" s="10">
        <f t="shared" si="34"/>
        <v>1.014</v>
      </c>
      <c r="K189" s="10">
        <f t="shared" si="39"/>
        <v>1.3290198300267209</v>
      </c>
      <c r="L189" s="10">
        <f t="shared" si="40"/>
        <v>0.87163355599180214</v>
      </c>
      <c r="M189" s="9">
        <f t="shared" si="32"/>
        <v>1.3999999999999999E-2</v>
      </c>
      <c r="N189" s="10">
        <f t="shared" si="41"/>
        <v>1.014</v>
      </c>
      <c r="O189" s="33">
        <f t="shared" si="35"/>
        <v>1.4877796952283593</v>
      </c>
      <c r="P189" s="11">
        <f t="shared" si="42"/>
        <v>0.97575572386923781</v>
      </c>
    </row>
    <row r="190" spans="2:16" x14ac:dyDescent="0.2">
      <c r="B190" s="29" t="str">
        <f>Raw!A356</f>
        <v>2004 FEB</v>
      </c>
      <c r="C190" s="29">
        <v>181</v>
      </c>
      <c r="D190" s="32">
        <f t="shared" si="31"/>
        <v>15.083333333333334</v>
      </c>
      <c r="E190" s="10">
        <f>Raw!B356/100</f>
        <v>1.3000000000000001E-2</v>
      </c>
      <c r="F190" s="10">
        <f t="shared" si="36"/>
        <v>1.0129999999999999</v>
      </c>
      <c r="G190" s="10">
        <f t="shared" si="33"/>
        <v>1.5263881069134921</v>
      </c>
      <c r="H190" s="10">
        <f t="shared" si="37"/>
        <v>1</v>
      </c>
      <c r="I190" s="9">
        <f t="shared" si="38"/>
        <v>1.3000000000000001E-2</v>
      </c>
      <c r="J190" s="10">
        <f t="shared" si="34"/>
        <v>1.0129999999999999</v>
      </c>
      <c r="K190" s="10">
        <f t="shared" si="39"/>
        <v>1.3304510934526022</v>
      </c>
      <c r="L190" s="10">
        <f t="shared" si="40"/>
        <v>0.87163355599180214</v>
      </c>
      <c r="M190" s="9">
        <f t="shared" si="32"/>
        <v>1.3000000000000001E-2</v>
      </c>
      <c r="N190" s="10">
        <f t="shared" si="41"/>
        <v>1.0129999999999999</v>
      </c>
      <c r="O190" s="33">
        <f t="shared" si="35"/>
        <v>1.4893819321667701</v>
      </c>
      <c r="P190" s="11">
        <f t="shared" si="42"/>
        <v>0.97575572386923781</v>
      </c>
    </row>
    <row r="191" spans="2:16" x14ac:dyDescent="0.2">
      <c r="B191" s="29" t="str">
        <f>Raw!A357</f>
        <v>2004 MAR</v>
      </c>
      <c r="C191" s="29">
        <v>182</v>
      </c>
      <c r="D191" s="32">
        <f t="shared" si="31"/>
        <v>15.166666666666666</v>
      </c>
      <c r="E191" s="10">
        <f>Raw!B357/100</f>
        <v>1.1000000000000001E-2</v>
      </c>
      <c r="F191" s="10">
        <f t="shared" si="36"/>
        <v>1.0109999999999999</v>
      </c>
      <c r="G191" s="10">
        <f t="shared" si="33"/>
        <v>1.5277802909478844</v>
      </c>
      <c r="H191" s="10">
        <f t="shared" si="37"/>
        <v>1</v>
      </c>
      <c r="I191" s="9">
        <f t="shared" si="38"/>
        <v>1.1000000000000001E-2</v>
      </c>
      <c r="J191" s="10">
        <f t="shared" si="34"/>
        <v>1.0109999999999999</v>
      </c>
      <c r="K191" s="10">
        <f t="shared" si="39"/>
        <v>1.3316645677730945</v>
      </c>
      <c r="L191" s="10">
        <f t="shared" si="40"/>
        <v>0.87163355599180214</v>
      </c>
      <c r="M191" s="9">
        <f t="shared" si="32"/>
        <v>1.1000000000000001E-2</v>
      </c>
      <c r="N191" s="10">
        <f t="shared" si="41"/>
        <v>1.0109999999999999</v>
      </c>
      <c r="O191" s="33">
        <f t="shared" si="35"/>
        <v>1.4907403637070076</v>
      </c>
      <c r="P191" s="11">
        <f t="shared" si="42"/>
        <v>0.9757557238692377</v>
      </c>
    </row>
    <row r="192" spans="2:16" x14ac:dyDescent="0.2">
      <c r="B192" s="29" t="str">
        <f>Raw!A358</f>
        <v>2004 APR</v>
      </c>
      <c r="C192" s="29">
        <v>183</v>
      </c>
      <c r="D192" s="32">
        <f t="shared" si="31"/>
        <v>15.25</v>
      </c>
      <c r="E192" s="10">
        <f>Raw!B358/100</f>
        <v>1.1000000000000001E-2</v>
      </c>
      <c r="F192" s="10">
        <f t="shared" si="36"/>
        <v>1.0109999999999999</v>
      </c>
      <c r="G192" s="10">
        <f t="shared" si="33"/>
        <v>1.5291737447618148</v>
      </c>
      <c r="H192" s="10">
        <f t="shared" si="37"/>
        <v>1</v>
      </c>
      <c r="I192" s="9">
        <f t="shared" si="38"/>
        <v>1.1000000000000001E-2</v>
      </c>
      <c r="J192" s="10">
        <f t="shared" si="34"/>
        <v>1.0109999999999999</v>
      </c>
      <c r="K192" s="10">
        <f t="shared" si="39"/>
        <v>1.332879148876041</v>
      </c>
      <c r="L192" s="10">
        <f t="shared" si="40"/>
        <v>0.87163355599180214</v>
      </c>
      <c r="M192" s="9">
        <f t="shared" si="32"/>
        <v>1.1000000000000001E-2</v>
      </c>
      <c r="N192" s="10">
        <f t="shared" si="41"/>
        <v>1.0109999999999999</v>
      </c>
      <c r="O192" s="33">
        <f t="shared" si="35"/>
        <v>1.4921000342418975</v>
      </c>
      <c r="P192" s="11">
        <f t="shared" si="42"/>
        <v>0.9757557238692377</v>
      </c>
    </row>
    <row r="193" spans="2:16" x14ac:dyDescent="0.2">
      <c r="B193" s="29" t="str">
        <f>Raw!A359</f>
        <v>2004 MAY</v>
      </c>
      <c r="C193" s="29">
        <v>184</v>
      </c>
      <c r="D193" s="32">
        <f t="shared" si="31"/>
        <v>15.333333333333334</v>
      </c>
      <c r="E193" s="10">
        <f>Raw!B359/100</f>
        <v>1.4999999999999999E-2</v>
      </c>
      <c r="F193" s="10">
        <f t="shared" si="36"/>
        <v>1.0149999999999999</v>
      </c>
      <c r="G193" s="10">
        <f t="shared" si="33"/>
        <v>1.5310721951822532</v>
      </c>
      <c r="H193" s="10">
        <f t="shared" si="37"/>
        <v>1</v>
      </c>
      <c r="I193" s="9">
        <f t="shared" si="38"/>
        <v>1.4999999999999999E-2</v>
      </c>
      <c r="J193" s="10">
        <f t="shared" si="34"/>
        <v>1.0149999999999999</v>
      </c>
      <c r="K193" s="10">
        <f t="shared" si="39"/>
        <v>1.334533901966882</v>
      </c>
      <c r="L193" s="10">
        <f t="shared" si="40"/>
        <v>0.87163355599180226</v>
      </c>
      <c r="M193" s="9">
        <f t="shared" si="32"/>
        <v>1.4999999999999999E-2</v>
      </c>
      <c r="N193" s="10">
        <f t="shared" si="41"/>
        <v>1.0149999999999999</v>
      </c>
      <c r="O193" s="33">
        <f t="shared" si="35"/>
        <v>1.4939524581061223</v>
      </c>
      <c r="P193" s="11">
        <f t="shared" si="42"/>
        <v>0.9757557238692377</v>
      </c>
    </row>
    <row r="194" spans="2:16" x14ac:dyDescent="0.2">
      <c r="B194" s="29" t="str">
        <f>Raw!A360</f>
        <v>2004 JUN</v>
      </c>
      <c r="C194" s="29">
        <v>185</v>
      </c>
      <c r="D194" s="32">
        <f t="shared" si="31"/>
        <v>15.416666666666666</v>
      </c>
      <c r="E194" s="10">
        <f>Raw!B360/100</f>
        <v>1.6E-2</v>
      </c>
      <c r="F194" s="10">
        <f t="shared" si="36"/>
        <v>1.016</v>
      </c>
      <c r="G194" s="10">
        <f t="shared" si="33"/>
        <v>1.5330988055604728</v>
      </c>
      <c r="H194" s="10">
        <f t="shared" si="37"/>
        <v>1</v>
      </c>
      <c r="I194" s="9">
        <f t="shared" si="38"/>
        <v>1.6E-2</v>
      </c>
      <c r="J194" s="10">
        <f t="shared" si="34"/>
        <v>1.016</v>
      </c>
      <c r="K194" s="10">
        <f t="shared" si="39"/>
        <v>1.3363003635774595</v>
      </c>
      <c r="L194" s="10">
        <f t="shared" si="40"/>
        <v>0.87163355599180226</v>
      </c>
      <c r="M194" s="9">
        <f t="shared" si="32"/>
        <v>1.6E-2</v>
      </c>
      <c r="N194" s="10">
        <f t="shared" si="41"/>
        <v>1.016</v>
      </c>
      <c r="O194" s="33">
        <f t="shared" si="35"/>
        <v>1.4959299347827228</v>
      </c>
      <c r="P194" s="11">
        <f t="shared" si="42"/>
        <v>0.9757557238692377</v>
      </c>
    </row>
    <row r="195" spans="2:16" x14ac:dyDescent="0.2">
      <c r="B195" s="29" t="str">
        <f>Raw!A361</f>
        <v>2004 JUL</v>
      </c>
      <c r="C195" s="29">
        <v>186</v>
      </c>
      <c r="D195" s="32">
        <f t="shared" si="31"/>
        <v>15.5</v>
      </c>
      <c r="E195" s="10">
        <f>Raw!B361/100</f>
        <v>1.3999999999999999E-2</v>
      </c>
      <c r="F195" s="10">
        <f t="shared" si="36"/>
        <v>1.014</v>
      </c>
      <c r="G195" s="10">
        <f t="shared" si="33"/>
        <v>1.5348760455039743</v>
      </c>
      <c r="H195" s="10">
        <f t="shared" si="37"/>
        <v>1</v>
      </c>
      <c r="I195" s="9">
        <f t="shared" si="38"/>
        <v>1.3999999999999999E-2</v>
      </c>
      <c r="J195" s="10">
        <f t="shared" si="34"/>
        <v>1.014</v>
      </c>
      <c r="K195" s="10">
        <f t="shared" si="39"/>
        <v>1.3378494655492643</v>
      </c>
      <c r="L195" s="10">
        <f t="shared" si="40"/>
        <v>0.87163355599180226</v>
      </c>
      <c r="M195" s="9">
        <f t="shared" si="32"/>
        <v>1.3999999999999999E-2</v>
      </c>
      <c r="N195" s="10">
        <f t="shared" si="41"/>
        <v>1.014</v>
      </c>
      <c r="O195" s="33">
        <f t="shared" si="35"/>
        <v>1.4976640868302833</v>
      </c>
      <c r="P195" s="11">
        <f t="shared" si="42"/>
        <v>0.97575572386923759</v>
      </c>
    </row>
    <row r="196" spans="2:16" x14ac:dyDescent="0.2">
      <c r="B196" s="29" t="str">
        <f>Raw!A362</f>
        <v>2004 AUG</v>
      </c>
      <c r="C196" s="29">
        <v>187</v>
      </c>
      <c r="D196" s="32">
        <f t="shared" si="31"/>
        <v>15.583333333333334</v>
      </c>
      <c r="E196" s="10">
        <f>Raw!B362/100</f>
        <v>1.3000000000000001E-2</v>
      </c>
      <c r="F196" s="10">
        <f t="shared" si="36"/>
        <v>1.0129999999999999</v>
      </c>
      <c r="G196" s="10">
        <f t="shared" si="33"/>
        <v>1.5365290019893167</v>
      </c>
      <c r="H196" s="10">
        <f t="shared" si="37"/>
        <v>1</v>
      </c>
      <c r="I196" s="9">
        <f t="shared" si="38"/>
        <v>1.3000000000000001E-2</v>
      </c>
      <c r="J196" s="10">
        <f t="shared" si="34"/>
        <v>1.0129999999999999</v>
      </c>
      <c r="K196" s="10">
        <f t="shared" si="39"/>
        <v>1.339290237888483</v>
      </c>
      <c r="L196" s="10">
        <f t="shared" si="40"/>
        <v>0.87163355599180214</v>
      </c>
      <c r="M196" s="9">
        <f t="shared" si="32"/>
        <v>1.3000000000000001E-2</v>
      </c>
      <c r="N196" s="10">
        <f t="shared" si="41"/>
        <v>1.0129999999999999</v>
      </c>
      <c r="O196" s="33">
        <f t="shared" si="35"/>
        <v>1.499276968582163</v>
      </c>
      <c r="P196" s="11">
        <f t="shared" si="42"/>
        <v>0.97575572386923759</v>
      </c>
    </row>
    <row r="197" spans="2:16" x14ac:dyDescent="0.2">
      <c r="B197" s="29" t="str">
        <f>Raw!A363</f>
        <v>2004 SEP</v>
      </c>
      <c r="C197" s="29">
        <v>188</v>
      </c>
      <c r="D197" s="32">
        <f t="shared" si="31"/>
        <v>15.666666666666666</v>
      </c>
      <c r="E197" s="10">
        <f>Raw!B363/100</f>
        <v>1.1000000000000001E-2</v>
      </c>
      <c r="F197" s="10">
        <f t="shared" si="36"/>
        <v>1.0109999999999999</v>
      </c>
      <c r="G197" s="10">
        <f t="shared" si="33"/>
        <v>1.5379304353045145</v>
      </c>
      <c r="H197" s="10">
        <f t="shared" si="37"/>
        <v>1</v>
      </c>
      <c r="I197" s="9">
        <f t="shared" si="38"/>
        <v>1.1000000000000001E-2</v>
      </c>
      <c r="J197" s="10">
        <f t="shared" si="34"/>
        <v>1.0109999999999999</v>
      </c>
      <c r="K197" s="10">
        <f t="shared" si="39"/>
        <v>1.3405117741924941</v>
      </c>
      <c r="L197" s="10">
        <f t="shared" si="40"/>
        <v>0.87163355599180214</v>
      </c>
      <c r="M197" s="9">
        <f t="shared" si="32"/>
        <v>1.1000000000000001E-2</v>
      </c>
      <c r="N197" s="10">
        <f t="shared" si="41"/>
        <v>1.0109999999999999</v>
      </c>
      <c r="O197" s="33">
        <f t="shared" si="35"/>
        <v>1.5006444251610882</v>
      </c>
      <c r="P197" s="11">
        <f t="shared" si="42"/>
        <v>0.97575572386923759</v>
      </c>
    </row>
    <row r="198" spans="2:16" x14ac:dyDescent="0.2">
      <c r="B198" s="29" t="str">
        <f>Raw!A364</f>
        <v>2004 OCT</v>
      </c>
      <c r="C198" s="29">
        <v>189</v>
      </c>
      <c r="D198" s="32">
        <f t="shared" si="31"/>
        <v>15.75</v>
      </c>
      <c r="E198" s="10">
        <f>Raw!B364/100</f>
        <v>1.2E-2</v>
      </c>
      <c r="F198" s="10">
        <f t="shared" si="36"/>
        <v>1.012</v>
      </c>
      <c r="G198" s="10">
        <f t="shared" si="33"/>
        <v>1.5394599714096746</v>
      </c>
      <c r="H198" s="10">
        <f t="shared" si="37"/>
        <v>1</v>
      </c>
      <c r="I198" s="9">
        <f t="shared" si="38"/>
        <v>1.2E-2</v>
      </c>
      <c r="J198" s="10">
        <f t="shared" si="34"/>
        <v>1.012</v>
      </c>
      <c r="K198" s="10">
        <f t="shared" si="39"/>
        <v>1.3418449691868526</v>
      </c>
      <c r="L198" s="10">
        <f t="shared" si="40"/>
        <v>0.87163355599180203</v>
      </c>
      <c r="M198" s="9">
        <f t="shared" si="32"/>
        <v>1.2E-2</v>
      </c>
      <c r="N198" s="10">
        <f t="shared" si="41"/>
        <v>1.012</v>
      </c>
      <c r="O198" s="33">
        <f t="shared" si="35"/>
        <v>1.5021368787705627</v>
      </c>
      <c r="P198" s="11">
        <f t="shared" si="42"/>
        <v>0.97575572386923748</v>
      </c>
    </row>
    <row r="199" spans="2:16" x14ac:dyDescent="0.2">
      <c r="B199" s="29" t="str">
        <f>Raw!A365</f>
        <v>2004 NOV</v>
      </c>
      <c r="C199" s="29">
        <v>190</v>
      </c>
      <c r="D199" s="32">
        <f t="shared" si="31"/>
        <v>15.833333333333334</v>
      </c>
      <c r="E199" s="10">
        <f>Raw!B365/100</f>
        <v>1.4999999999999999E-2</v>
      </c>
      <c r="F199" s="10">
        <f t="shared" si="36"/>
        <v>1.0149999999999999</v>
      </c>
      <c r="G199" s="10">
        <f t="shared" si="33"/>
        <v>1.5413711920541451</v>
      </c>
      <c r="H199" s="10">
        <f t="shared" si="37"/>
        <v>1</v>
      </c>
      <c r="I199" s="9">
        <f t="shared" si="38"/>
        <v>1.4999999999999999E-2</v>
      </c>
      <c r="J199" s="10">
        <f t="shared" si="34"/>
        <v>1.0149999999999999</v>
      </c>
      <c r="K199" s="10">
        <f t="shared" si="39"/>
        <v>1.3435108532334774</v>
      </c>
      <c r="L199" s="10">
        <f t="shared" si="40"/>
        <v>0.87163355599180214</v>
      </c>
      <c r="M199" s="9">
        <f t="shared" si="32"/>
        <v>1.4999999999999999E-2</v>
      </c>
      <c r="N199" s="10">
        <f t="shared" si="41"/>
        <v>1.0149999999999999</v>
      </c>
      <c r="O199" s="33">
        <f t="shared" si="35"/>
        <v>1.5040017632539817</v>
      </c>
      <c r="P199" s="11">
        <f t="shared" si="42"/>
        <v>0.97575572386923748</v>
      </c>
    </row>
    <row r="200" spans="2:16" x14ac:dyDescent="0.2">
      <c r="B200" s="29" t="str">
        <f>Raw!A366</f>
        <v>2004 DEC</v>
      </c>
      <c r="C200" s="29">
        <v>191</v>
      </c>
      <c r="D200" s="32">
        <f t="shared" si="31"/>
        <v>15.916666666666666</v>
      </c>
      <c r="E200" s="10">
        <f>Raw!B366/100</f>
        <v>1.7000000000000001E-2</v>
      </c>
      <c r="F200" s="10">
        <f t="shared" si="36"/>
        <v>1.0169999999999999</v>
      </c>
      <c r="G200" s="10">
        <f t="shared" si="33"/>
        <v>1.5435379698178673</v>
      </c>
      <c r="H200" s="10">
        <f t="shared" si="37"/>
        <v>1</v>
      </c>
      <c r="I200" s="9">
        <f t="shared" si="38"/>
        <v>1.7000000000000001E-2</v>
      </c>
      <c r="J200" s="10">
        <f t="shared" si="34"/>
        <v>1.0169999999999999</v>
      </c>
      <c r="K200" s="10">
        <f t="shared" si="39"/>
        <v>1.3453994894407146</v>
      </c>
      <c r="L200" s="10">
        <f t="shared" si="40"/>
        <v>0.87163355599180214</v>
      </c>
      <c r="M200" s="9">
        <f t="shared" si="32"/>
        <v>1.7000000000000001E-2</v>
      </c>
      <c r="N200" s="10">
        <f t="shared" si="41"/>
        <v>1.0169999999999999</v>
      </c>
      <c r="O200" s="33">
        <f t="shared" si="35"/>
        <v>1.5061160090592862</v>
      </c>
      <c r="P200" s="11">
        <f t="shared" si="42"/>
        <v>0.97575572386923737</v>
      </c>
    </row>
    <row r="201" spans="2:16" x14ac:dyDescent="0.2">
      <c r="B201" s="29" t="str">
        <f>Raw!A367</f>
        <v>2005 JAN</v>
      </c>
      <c r="C201" s="29">
        <v>192</v>
      </c>
      <c r="D201" s="32">
        <f t="shared" si="31"/>
        <v>16</v>
      </c>
      <c r="E201" s="10">
        <f>Raw!B367/100</f>
        <v>1.6E-2</v>
      </c>
      <c r="F201" s="10">
        <f t="shared" si="36"/>
        <v>1.016</v>
      </c>
      <c r="G201" s="10">
        <f t="shared" si="33"/>
        <v>1.5455810805729657</v>
      </c>
      <c r="H201" s="10">
        <f t="shared" si="37"/>
        <v>1</v>
      </c>
      <c r="I201" s="9">
        <f t="shared" si="38"/>
        <v>1.6E-2</v>
      </c>
      <c r="J201" s="10">
        <f t="shared" si="34"/>
        <v>1.016</v>
      </c>
      <c r="K201" s="10">
        <f t="shared" si="39"/>
        <v>1.3471803333334662</v>
      </c>
      <c r="L201" s="10">
        <f t="shared" si="40"/>
        <v>0.87163355599180214</v>
      </c>
      <c r="M201" s="9">
        <f t="shared" si="32"/>
        <v>1.6E-2</v>
      </c>
      <c r="N201" s="10">
        <f t="shared" si="41"/>
        <v>1.016</v>
      </c>
      <c r="O201" s="33">
        <f t="shared" si="35"/>
        <v>1.5081095860730722</v>
      </c>
      <c r="P201" s="11">
        <f t="shared" si="42"/>
        <v>0.97575572386923737</v>
      </c>
    </row>
    <row r="202" spans="2:16" x14ac:dyDescent="0.2">
      <c r="B202" s="29" t="str">
        <f>Raw!A368</f>
        <v>2005 FEB</v>
      </c>
      <c r="C202" s="29">
        <v>193</v>
      </c>
      <c r="D202" s="32">
        <f t="shared" ref="D202:D265" si="43">C202/12</f>
        <v>16.083333333333332</v>
      </c>
      <c r="E202" s="10">
        <f>Raw!B368/100</f>
        <v>1.7000000000000001E-2</v>
      </c>
      <c r="F202" s="10">
        <f t="shared" si="36"/>
        <v>1.0169999999999999</v>
      </c>
      <c r="G202" s="10">
        <f t="shared" si="33"/>
        <v>1.547753776374392</v>
      </c>
      <c r="H202" s="10">
        <f t="shared" si="37"/>
        <v>1</v>
      </c>
      <c r="I202" s="9">
        <f t="shared" si="38"/>
        <v>1.7000000000000001E-2</v>
      </c>
      <c r="J202" s="10">
        <f t="shared" si="34"/>
        <v>1.0169999999999999</v>
      </c>
      <c r="K202" s="10">
        <f t="shared" si="39"/>
        <v>1.3490741279009517</v>
      </c>
      <c r="L202" s="10">
        <f t="shared" si="40"/>
        <v>0.87163355599180203</v>
      </c>
      <c r="M202" s="9">
        <f t="shared" ref="M202:M265" si="44">IF(E202&lt;0,0,IF(E202&lt;$F$3,E202,IF(E202&lt;$F$4,$F$3+0.5*(E202-$F$3),$F$3+0.5*($F$4-$F$3))))</f>
        <v>1.7000000000000001E-2</v>
      </c>
      <c r="N202" s="10">
        <f t="shared" si="41"/>
        <v>1.0169999999999999</v>
      </c>
      <c r="O202" s="33">
        <f t="shared" si="35"/>
        <v>1.5102296064375405</v>
      </c>
      <c r="P202" s="11">
        <f t="shared" si="42"/>
        <v>0.97575572386923726</v>
      </c>
    </row>
    <row r="203" spans="2:16" x14ac:dyDescent="0.2">
      <c r="B203" s="29" t="str">
        <f>Raw!A369</f>
        <v>2005 MAR</v>
      </c>
      <c r="C203" s="29">
        <v>194</v>
      </c>
      <c r="D203" s="32">
        <f t="shared" si="43"/>
        <v>16.166666666666668</v>
      </c>
      <c r="E203" s="10">
        <f>Raw!B369/100</f>
        <v>1.9E-2</v>
      </c>
      <c r="F203" s="10">
        <f t="shared" si="36"/>
        <v>1.0189999999999999</v>
      </c>
      <c r="G203" s="10">
        <f t="shared" ref="G203:G266" si="45">F203^(1/12)*G202</f>
        <v>1.550183301306685</v>
      </c>
      <c r="H203" s="10">
        <f t="shared" si="37"/>
        <v>1</v>
      </c>
      <c r="I203" s="9">
        <f t="shared" si="38"/>
        <v>1.9E-2</v>
      </c>
      <c r="J203" s="10">
        <f t="shared" ref="J203:J266" si="46">1+I203</f>
        <v>1.0189999999999999</v>
      </c>
      <c r="K203" s="10">
        <f t="shared" si="39"/>
        <v>1.351191783357057</v>
      </c>
      <c r="L203" s="10">
        <f t="shared" si="40"/>
        <v>0.87163355599180203</v>
      </c>
      <c r="M203" s="9">
        <f t="shared" si="44"/>
        <v>1.9E-2</v>
      </c>
      <c r="N203" s="10">
        <f t="shared" si="41"/>
        <v>1.0189999999999999</v>
      </c>
      <c r="O203" s="33">
        <f t="shared" ref="O203:O266" si="47">N203^(1/12)*O202</f>
        <v>1.5126002292965084</v>
      </c>
      <c r="P203" s="11">
        <f t="shared" si="42"/>
        <v>0.97575572386923726</v>
      </c>
    </row>
    <row r="204" spans="2:16" x14ac:dyDescent="0.2">
      <c r="B204" s="29" t="str">
        <f>Raw!A370</f>
        <v>2005 APR</v>
      </c>
      <c r="C204" s="29">
        <v>195</v>
      </c>
      <c r="D204" s="32">
        <f t="shared" si="43"/>
        <v>16.25</v>
      </c>
      <c r="E204" s="10">
        <f>Raw!B370/100</f>
        <v>1.9E-2</v>
      </c>
      <c r="F204" s="10">
        <f t="shared" ref="F204:F267" si="48">1+E204</f>
        <v>1.0189999999999999</v>
      </c>
      <c r="G204" s="10">
        <f t="shared" si="45"/>
        <v>1.5526166398891121</v>
      </c>
      <c r="H204" s="10">
        <f t="shared" ref="H204:H267" si="49">G204/G204</f>
        <v>1</v>
      </c>
      <c r="I204" s="9">
        <f t="shared" ref="I204:I267" si="50">IF(E204&lt;0,0,IF(E204&lt;$F$2,E204,$F$2))</f>
        <v>1.9E-2</v>
      </c>
      <c r="J204" s="10">
        <f t="shared" si="46"/>
        <v>1.0189999999999999</v>
      </c>
      <c r="K204" s="10">
        <f t="shared" ref="K204:K267" si="51">J204^(1/12)*K203</f>
        <v>1.3533127629185899</v>
      </c>
      <c r="L204" s="10">
        <f t="shared" ref="L204:L267" si="52">K204/G204</f>
        <v>0.87163355599180203</v>
      </c>
      <c r="M204" s="9">
        <f t="shared" si="44"/>
        <v>1.9E-2</v>
      </c>
      <c r="N204" s="10">
        <f t="shared" ref="N204:N267" si="53">1+M204</f>
        <v>1.0189999999999999</v>
      </c>
      <c r="O204" s="33">
        <f t="shared" si="47"/>
        <v>1.5149745733464235</v>
      </c>
      <c r="P204" s="11">
        <f t="shared" ref="P204:P267" si="54">O204/G204</f>
        <v>0.97575572386923726</v>
      </c>
    </row>
    <row r="205" spans="2:16" x14ac:dyDescent="0.2">
      <c r="B205" s="29" t="str">
        <f>Raw!A371</f>
        <v>2005 MAY</v>
      </c>
      <c r="C205" s="29">
        <v>196</v>
      </c>
      <c r="D205" s="32">
        <f t="shared" si="43"/>
        <v>16.333333333333332</v>
      </c>
      <c r="E205" s="10">
        <f>Raw!B371/100</f>
        <v>1.9E-2</v>
      </c>
      <c r="F205" s="10">
        <f t="shared" si="48"/>
        <v>1.0189999999999999</v>
      </c>
      <c r="G205" s="10">
        <f t="shared" si="45"/>
        <v>1.5550537981079988</v>
      </c>
      <c r="H205" s="10">
        <f t="shared" si="49"/>
        <v>1</v>
      </c>
      <c r="I205" s="9">
        <f t="shared" si="50"/>
        <v>1.9E-2</v>
      </c>
      <c r="J205" s="10">
        <f t="shared" si="46"/>
        <v>1.0189999999999999</v>
      </c>
      <c r="K205" s="10">
        <f t="shared" si="51"/>
        <v>1.3554370718034328</v>
      </c>
      <c r="L205" s="10">
        <f t="shared" si="52"/>
        <v>0.87163355599180203</v>
      </c>
      <c r="M205" s="9">
        <f t="shared" si="44"/>
        <v>1.9E-2</v>
      </c>
      <c r="N205" s="10">
        <f t="shared" si="53"/>
        <v>1.0189999999999999</v>
      </c>
      <c r="O205" s="33">
        <f t="shared" si="47"/>
        <v>1.5173526444284771</v>
      </c>
      <c r="P205" s="11">
        <f t="shared" si="54"/>
        <v>0.97575572386923726</v>
      </c>
    </row>
    <row r="206" spans="2:16" x14ac:dyDescent="0.2">
      <c r="B206" s="29" t="str">
        <f>Raw!A372</f>
        <v>2005 JUN</v>
      </c>
      <c r="C206" s="29">
        <v>197</v>
      </c>
      <c r="D206" s="32">
        <f t="shared" si="43"/>
        <v>16.416666666666668</v>
      </c>
      <c r="E206" s="10">
        <f>Raw!B372/100</f>
        <v>0.02</v>
      </c>
      <c r="F206" s="10">
        <f t="shared" si="48"/>
        <v>1.02</v>
      </c>
      <c r="G206" s="10">
        <f t="shared" si="45"/>
        <v>1.557622095884434</v>
      </c>
      <c r="H206" s="10">
        <f t="shared" si="49"/>
        <v>1</v>
      </c>
      <c r="I206" s="9">
        <f t="shared" si="50"/>
        <v>0.02</v>
      </c>
      <c r="J206" s="10">
        <f t="shared" si="46"/>
        <v>1.02</v>
      </c>
      <c r="K206" s="10">
        <f t="shared" si="51"/>
        <v>1.3576756863271529</v>
      </c>
      <c r="L206" s="10">
        <f t="shared" si="52"/>
        <v>0.87163355599180203</v>
      </c>
      <c r="M206" s="9">
        <f t="shared" si="44"/>
        <v>0.02</v>
      </c>
      <c r="N206" s="10">
        <f t="shared" si="53"/>
        <v>1.02</v>
      </c>
      <c r="O206" s="33">
        <f t="shared" si="47"/>
        <v>1.5198586756844343</v>
      </c>
      <c r="P206" s="11">
        <f t="shared" si="54"/>
        <v>0.97575572386923726</v>
      </c>
    </row>
    <row r="207" spans="2:16" x14ac:dyDescent="0.2">
      <c r="B207" s="29" t="str">
        <f>Raw!A373</f>
        <v>2005 JUL</v>
      </c>
      <c r="C207" s="29">
        <v>198</v>
      </c>
      <c r="D207" s="32">
        <f t="shared" si="43"/>
        <v>16.5</v>
      </c>
      <c r="E207" s="10">
        <f>Raw!B373/100</f>
        <v>2.3E-2</v>
      </c>
      <c r="F207" s="10">
        <f t="shared" si="48"/>
        <v>1.0229999999999999</v>
      </c>
      <c r="G207" s="10">
        <f t="shared" si="45"/>
        <v>1.5605765215349012</v>
      </c>
      <c r="H207" s="10">
        <f t="shared" si="49"/>
        <v>1</v>
      </c>
      <c r="I207" s="9">
        <f t="shared" si="50"/>
        <v>2.3E-2</v>
      </c>
      <c r="J207" s="10">
        <f t="shared" si="46"/>
        <v>1.0229999999999999</v>
      </c>
      <c r="K207" s="10">
        <f t="shared" si="51"/>
        <v>1.360250862862783</v>
      </c>
      <c r="L207" s="10">
        <f t="shared" si="52"/>
        <v>0.87163355599180203</v>
      </c>
      <c r="M207" s="9">
        <f t="shared" si="44"/>
        <v>2.3E-2</v>
      </c>
      <c r="N207" s="10">
        <f t="shared" si="53"/>
        <v>1.0229999999999999</v>
      </c>
      <c r="O207" s="33">
        <f t="shared" si="47"/>
        <v>1.5227414734236238</v>
      </c>
      <c r="P207" s="11">
        <f t="shared" si="54"/>
        <v>0.97575572386923715</v>
      </c>
    </row>
    <row r="208" spans="2:16" x14ac:dyDescent="0.2">
      <c r="B208" s="29" t="str">
        <f>Raw!A374</f>
        <v>2005 AUG</v>
      </c>
      <c r="C208" s="29">
        <v>199</v>
      </c>
      <c r="D208" s="32">
        <f t="shared" si="43"/>
        <v>16.583333333333332</v>
      </c>
      <c r="E208" s="10">
        <f>Raw!B374/100</f>
        <v>2.4E-2</v>
      </c>
      <c r="F208" s="10">
        <f t="shared" si="48"/>
        <v>1.024</v>
      </c>
      <c r="G208" s="10">
        <f t="shared" si="45"/>
        <v>1.5636638592862322</v>
      </c>
      <c r="H208" s="10">
        <f t="shared" si="49"/>
        <v>1</v>
      </c>
      <c r="I208" s="9">
        <f t="shared" si="50"/>
        <v>2.4E-2</v>
      </c>
      <c r="J208" s="10">
        <f t="shared" si="46"/>
        <v>1.024</v>
      </c>
      <c r="K208" s="10">
        <f t="shared" si="51"/>
        <v>1.3629418900455232</v>
      </c>
      <c r="L208" s="10">
        <f t="shared" si="52"/>
        <v>0.87163355599180203</v>
      </c>
      <c r="M208" s="9">
        <f t="shared" si="44"/>
        <v>2.4E-2</v>
      </c>
      <c r="N208" s="10">
        <f t="shared" si="53"/>
        <v>1.024</v>
      </c>
      <c r="O208" s="33">
        <f t="shared" si="47"/>
        <v>1.5257539609060025</v>
      </c>
      <c r="P208" s="11">
        <f t="shared" si="54"/>
        <v>0.97575572386923715</v>
      </c>
    </row>
    <row r="209" spans="2:16" x14ac:dyDescent="0.2">
      <c r="B209" s="29" t="str">
        <f>Raw!A375</f>
        <v>2005 SEP</v>
      </c>
      <c r="C209" s="29">
        <v>200</v>
      </c>
      <c r="D209" s="32">
        <f t="shared" si="43"/>
        <v>16.666666666666668</v>
      </c>
      <c r="E209" s="10">
        <f>Raw!B375/100</f>
        <v>2.5000000000000001E-2</v>
      </c>
      <c r="F209" s="10">
        <f t="shared" si="48"/>
        <v>1.0249999999999999</v>
      </c>
      <c r="G209" s="10">
        <f t="shared" si="45"/>
        <v>1.5668847508174322</v>
      </c>
      <c r="H209" s="10">
        <f t="shared" si="49"/>
        <v>1</v>
      </c>
      <c r="I209" s="9">
        <f t="shared" si="50"/>
        <v>2.5000000000000001E-2</v>
      </c>
      <c r="J209" s="10">
        <f t="shared" si="46"/>
        <v>1.0249999999999999</v>
      </c>
      <c r="K209" s="10">
        <f t="shared" si="51"/>
        <v>1.3657493271843271</v>
      </c>
      <c r="L209" s="10">
        <f t="shared" si="52"/>
        <v>0.87163355599180203</v>
      </c>
      <c r="M209" s="9">
        <f t="shared" si="44"/>
        <v>2.5000000000000001E-2</v>
      </c>
      <c r="N209" s="10">
        <f t="shared" si="53"/>
        <v>1.0249999999999999</v>
      </c>
      <c r="O209" s="33">
        <f t="shared" si="47"/>
        <v>1.5288967642535329</v>
      </c>
      <c r="P209" s="11">
        <f t="shared" si="54"/>
        <v>0.97575572386923726</v>
      </c>
    </row>
    <row r="210" spans="2:16" x14ac:dyDescent="0.2">
      <c r="B210" s="29" t="str">
        <f>Raw!A376</f>
        <v>2005 OCT</v>
      </c>
      <c r="C210" s="29">
        <v>201</v>
      </c>
      <c r="D210" s="32">
        <f t="shared" si="43"/>
        <v>16.75</v>
      </c>
      <c r="E210" s="10">
        <f>Raw!B376/100</f>
        <v>2.3E-2</v>
      </c>
      <c r="F210" s="10">
        <f t="shared" si="48"/>
        <v>1.0229999999999999</v>
      </c>
      <c r="G210" s="10">
        <f t="shared" si="45"/>
        <v>1.5698567454439671</v>
      </c>
      <c r="H210" s="10">
        <f t="shared" si="49"/>
        <v>1</v>
      </c>
      <c r="I210" s="9">
        <f t="shared" si="50"/>
        <v>2.3E-2</v>
      </c>
      <c r="J210" s="10">
        <f t="shared" si="46"/>
        <v>1.0229999999999999</v>
      </c>
      <c r="K210" s="10">
        <f t="shared" si="51"/>
        <v>1.3683398174290424</v>
      </c>
      <c r="L210" s="10">
        <f t="shared" si="52"/>
        <v>0.87163355599180214</v>
      </c>
      <c r="M210" s="9">
        <f t="shared" si="44"/>
        <v>2.3E-2</v>
      </c>
      <c r="N210" s="10">
        <f t="shared" si="53"/>
        <v>1.0229999999999999</v>
      </c>
      <c r="O210" s="33">
        <f t="shared" si="47"/>
        <v>1.5317967050216832</v>
      </c>
      <c r="P210" s="11">
        <f t="shared" si="54"/>
        <v>0.97575572386923737</v>
      </c>
    </row>
    <row r="211" spans="2:16" x14ac:dyDescent="0.2">
      <c r="B211" s="29" t="str">
        <f>Raw!A377</f>
        <v>2005 NOV</v>
      </c>
      <c r="C211" s="29">
        <v>202</v>
      </c>
      <c r="D211" s="32">
        <f t="shared" si="43"/>
        <v>16.833333333333332</v>
      </c>
      <c r="E211" s="10">
        <f>Raw!B377/100</f>
        <v>2.1000000000000001E-2</v>
      </c>
      <c r="F211" s="10">
        <f t="shared" si="48"/>
        <v>1.0209999999999999</v>
      </c>
      <c r="G211" s="10">
        <f t="shared" si="45"/>
        <v>1.5725779018966008</v>
      </c>
      <c r="H211" s="10">
        <f t="shared" si="49"/>
        <v>1</v>
      </c>
      <c r="I211" s="9">
        <f t="shared" si="50"/>
        <v>2.1000000000000001E-2</v>
      </c>
      <c r="J211" s="10">
        <f t="shared" si="46"/>
        <v>1.0209999999999999</v>
      </c>
      <c r="K211" s="10">
        <f t="shared" si="51"/>
        <v>1.3707116687042615</v>
      </c>
      <c r="L211" s="10">
        <f t="shared" si="52"/>
        <v>0.87163355599180214</v>
      </c>
      <c r="M211" s="9">
        <f t="shared" si="44"/>
        <v>2.1000000000000001E-2</v>
      </c>
      <c r="N211" s="10">
        <f t="shared" si="53"/>
        <v>1.0209999999999999</v>
      </c>
      <c r="O211" s="33">
        <f t="shared" si="47"/>
        <v>1.5344518890058843</v>
      </c>
      <c r="P211" s="11">
        <f t="shared" si="54"/>
        <v>0.97575572386923737</v>
      </c>
    </row>
    <row r="212" spans="2:16" x14ac:dyDescent="0.2">
      <c r="B212" s="29" t="str">
        <f>Raw!A378</f>
        <v>2005 DEC</v>
      </c>
      <c r="C212" s="29">
        <v>203</v>
      </c>
      <c r="D212" s="32">
        <f t="shared" si="43"/>
        <v>16.916666666666668</v>
      </c>
      <c r="E212" s="10">
        <f>Raw!B378/100</f>
        <v>1.9E-2</v>
      </c>
      <c r="F212" s="10">
        <f t="shared" si="48"/>
        <v>1.0189999999999999</v>
      </c>
      <c r="G212" s="10">
        <f t="shared" si="45"/>
        <v>1.5750463935126127</v>
      </c>
      <c r="H212" s="10">
        <f t="shared" si="49"/>
        <v>1</v>
      </c>
      <c r="I212" s="9">
        <f t="shared" si="50"/>
        <v>1.9E-2</v>
      </c>
      <c r="J212" s="10">
        <f t="shared" si="46"/>
        <v>1.0189999999999999</v>
      </c>
      <c r="K212" s="10">
        <f t="shared" si="51"/>
        <v>1.3728632888294618</v>
      </c>
      <c r="L212" s="10">
        <f t="shared" si="52"/>
        <v>0.87163355599180214</v>
      </c>
      <c r="M212" s="9">
        <f t="shared" si="44"/>
        <v>1.9E-2</v>
      </c>
      <c r="N212" s="10">
        <f t="shared" si="53"/>
        <v>1.0189999999999999</v>
      </c>
      <c r="O212" s="33">
        <f t="shared" si="47"/>
        <v>1.5368605338295311</v>
      </c>
      <c r="P212" s="11">
        <f t="shared" si="54"/>
        <v>0.97575572386923737</v>
      </c>
    </row>
    <row r="213" spans="2:16" x14ac:dyDescent="0.2">
      <c r="B213" s="29" t="str">
        <f>Raw!A379</f>
        <v>2006 JAN</v>
      </c>
      <c r="C213" s="29">
        <v>204</v>
      </c>
      <c r="D213" s="32">
        <f t="shared" si="43"/>
        <v>17</v>
      </c>
      <c r="E213" s="10">
        <f>Raw!B379/100</f>
        <v>1.9E-2</v>
      </c>
      <c r="F213" s="10">
        <f t="shared" si="48"/>
        <v>1.0189999999999999</v>
      </c>
      <c r="G213" s="10">
        <f t="shared" si="45"/>
        <v>1.5775187599451606</v>
      </c>
      <c r="H213" s="10">
        <f t="shared" si="49"/>
        <v>1</v>
      </c>
      <c r="I213" s="9">
        <f t="shared" si="50"/>
        <v>1.9E-2</v>
      </c>
      <c r="J213" s="10">
        <f t="shared" si="46"/>
        <v>1.0189999999999999</v>
      </c>
      <c r="K213" s="10">
        <f t="shared" si="51"/>
        <v>1.3750182863747782</v>
      </c>
      <c r="L213" s="10">
        <f t="shared" si="52"/>
        <v>0.87163355599180203</v>
      </c>
      <c r="M213" s="9">
        <f t="shared" si="44"/>
        <v>1.9E-2</v>
      </c>
      <c r="N213" s="10">
        <f t="shared" si="53"/>
        <v>1.0189999999999999</v>
      </c>
      <c r="O213" s="33">
        <f t="shared" si="47"/>
        <v>1.5392729595275918</v>
      </c>
      <c r="P213" s="11">
        <f t="shared" si="54"/>
        <v>0.97575572386923737</v>
      </c>
    </row>
    <row r="214" spans="2:16" x14ac:dyDescent="0.2">
      <c r="B214" s="29" t="str">
        <f>Raw!A380</f>
        <v>2006 FEB</v>
      </c>
      <c r="C214" s="29">
        <v>205</v>
      </c>
      <c r="D214" s="32">
        <f t="shared" si="43"/>
        <v>17.083333333333332</v>
      </c>
      <c r="E214" s="10">
        <f>Raw!B380/100</f>
        <v>0.02</v>
      </c>
      <c r="F214" s="10">
        <f t="shared" si="48"/>
        <v>1.02</v>
      </c>
      <c r="G214" s="10">
        <f t="shared" si="45"/>
        <v>1.5801241604325145</v>
      </c>
      <c r="H214" s="10">
        <f t="shared" si="49"/>
        <v>1</v>
      </c>
      <c r="I214" s="9">
        <f t="shared" si="50"/>
        <v>0.02</v>
      </c>
      <c r="J214" s="10">
        <f t="shared" si="46"/>
        <v>1.02</v>
      </c>
      <c r="K214" s="10">
        <f t="shared" si="51"/>
        <v>1.3772892408663531</v>
      </c>
      <c r="L214" s="10">
        <f t="shared" si="52"/>
        <v>0.87163355599180192</v>
      </c>
      <c r="M214" s="9">
        <f t="shared" si="44"/>
        <v>0.02</v>
      </c>
      <c r="N214" s="10">
        <f t="shared" si="53"/>
        <v>1.02</v>
      </c>
      <c r="O214" s="33">
        <f t="shared" si="47"/>
        <v>1.5418151939660989</v>
      </c>
      <c r="P214" s="11">
        <f t="shared" si="54"/>
        <v>0.97575572386923726</v>
      </c>
    </row>
    <row r="215" spans="2:16" x14ac:dyDescent="0.2">
      <c r="B215" s="29" t="str">
        <f>Raw!A381</f>
        <v>2006 MAR</v>
      </c>
      <c r="C215" s="29">
        <v>206</v>
      </c>
      <c r="D215" s="32">
        <f t="shared" si="43"/>
        <v>17.166666666666668</v>
      </c>
      <c r="E215" s="10">
        <f>Raw!B381/100</f>
        <v>1.8000000000000002E-2</v>
      </c>
      <c r="F215" s="10">
        <f t="shared" si="48"/>
        <v>1.018</v>
      </c>
      <c r="G215" s="10">
        <f t="shared" si="45"/>
        <v>1.5824750145976707</v>
      </c>
      <c r="H215" s="10">
        <f t="shared" si="49"/>
        <v>1</v>
      </c>
      <c r="I215" s="9">
        <f t="shared" si="50"/>
        <v>1.8000000000000002E-2</v>
      </c>
      <c r="J215" s="10">
        <f t="shared" si="46"/>
        <v>1.018</v>
      </c>
      <c r="K215" s="10">
        <f t="shared" si="51"/>
        <v>1.3793383242419464</v>
      </c>
      <c r="L215" s="10">
        <f t="shared" si="52"/>
        <v>0.87163355599180192</v>
      </c>
      <c r="M215" s="9">
        <f t="shared" si="44"/>
        <v>1.8000000000000002E-2</v>
      </c>
      <c r="N215" s="10">
        <f t="shared" si="53"/>
        <v>1.018</v>
      </c>
      <c r="O215" s="33">
        <f t="shared" si="47"/>
        <v>1.5441090533737318</v>
      </c>
      <c r="P215" s="11">
        <f t="shared" si="54"/>
        <v>0.97575572386923715</v>
      </c>
    </row>
    <row r="216" spans="2:16" x14ac:dyDescent="0.2">
      <c r="B216" s="29" t="str">
        <f>Raw!A382</f>
        <v>2006 APR</v>
      </c>
      <c r="C216" s="29">
        <v>207</v>
      </c>
      <c r="D216" s="32">
        <f t="shared" si="43"/>
        <v>17.25</v>
      </c>
      <c r="E216" s="10">
        <f>Raw!B382/100</f>
        <v>0.02</v>
      </c>
      <c r="F216" s="10">
        <f t="shared" si="48"/>
        <v>1.02</v>
      </c>
      <c r="G216" s="10">
        <f t="shared" si="45"/>
        <v>1.5850886007425362</v>
      </c>
      <c r="H216" s="10">
        <f t="shared" si="49"/>
        <v>1</v>
      </c>
      <c r="I216" s="9">
        <f t="shared" si="50"/>
        <v>0.02</v>
      </c>
      <c r="J216" s="10">
        <f t="shared" si="46"/>
        <v>1.02</v>
      </c>
      <c r="K216" s="10">
        <f t="shared" si="51"/>
        <v>1.3816164136272864</v>
      </c>
      <c r="L216" s="10">
        <f t="shared" si="52"/>
        <v>0.87163355599180192</v>
      </c>
      <c r="M216" s="9">
        <f t="shared" si="44"/>
        <v>0.02</v>
      </c>
      <c r="N216" s="10">
        <f t="shared" si="53"/>
        <v>1.02</v>
      </c>
      <c r="O216" s="33">
        <f t="shared" si="47"/>
        <v>1.5466592750144097</v>
      </c>
      <c r="P216" s="11">
        <f t="shared" si="54"/>
        <v>0.97575572386923715</v>
      </c>
    </row>
    <row r="217" spans="2:16" x14ac:dyDescent="0.2">
      <c r="B217" s="29" t="str">
        <f>Raw!A383</f>
        <v>2006 MAY</v>
      </c>
      <c r="C217" s="29">
        <v>208</v>
      </c>
      <c r="D217" s="32">
        <f t="shared" si="43"/>
        <v>17.333333333333332</v>
      </c>
      <c r="E217" s="10">
        <f>Raw!B383/100</f>
        <v>2.2000000000000002E-2</v>
      </c>
      <c r="F217" s="10">
        <f t="shared" si="48"/>
        <v>1.022</v>
      </c>
      <c r="G217" s="10">
        <f t="shared" si="45"/>
        <v>1.5879656997491625</v>
      </c>
      <c r="H217" s="10">
        <f t="shared" si="49"/>
        <v>1</v>
      </c>
      <c r="I217" s="9">
        <f t="shared" si="50"/>
        <v>2.2000000000000002E-2</v>
      </c>
      <c r="J217" s="10">
        <f t="shared" si="46"/>
        <v>1.022</v>
      </c>
      <c r="K217" s="10">
        <f t="shared" si="51"/>
        <v>1.3841241896653724</v>
      </c>
      <c r="L217" s="10">
        <f t="shared" si="52"/>
        <v>0.87163355599180181</v>
      </c>
      <c r="M217" s="9">
        <f t="shared" si="44"/>
        <v>2.2000000000000002E-2</v>
      </c>
      <c r="N217" s="10">
        <f t="shared" si="53"/>
        <v>1.022</v>
      </c>
      <c r="O217" s="33">
        <f t="shared" si="47"/>
        <v>1.5494666208382637</v>
      </c>
      <c r="P217" s="11">
        <f t="shared" si="54"/>
        <v>0.97575572386923715</v>
      </c>
    </row>
    <row r="218" spans="2:16" x14ac:dyDescent="0.2">
      <c r="B218" s="29" t="str">
        <f>Raw!A384</f>
        <v>2006 JUN</v>
      </c>
      <c r="C218" s="29">
        <v>209</v>
      </c>
      <c r="D218" s="32">
        <f t="shared" si="43"/>
        <v>17.416666666666668</v>
      </c>
      <c r="E218" s="10">
        <f>Raw!B384/100</f>
        <v>2.5000000000000001E-2</v>
      </c>
      <c r="F218" s="10">
        <f t="shared" si="48"/>
        <v>1.0249999999999999</v>
      </c>
      <c r="G218" s="10">
        <f t="shared" si="45"/>
        <v>1.5912366490927721</v>
      </c>
      <c r="H218" s="10">
        <f t="shared" si="49"/>
        <v>1</v>
      </c>
      <c r="I218" s="9">
        <f t="shared" si="50"/>
        <v>2.5000000000000001E-2</v>
      </c>
      <c r="J218" s="10">
        <f t="shared" si="46"/>
        <v>1.0249999999999999</v>
      </c>
      <c r="K218" s="10">
        <f t="shared" si="51"/>
        <v>1.3869752588732118</v>
      </c>
      <c r="L218" s="10">
        <f t="shared" si="52"/>
        <v>0.87163355599180181</v>
      </c>
      <c r="M218" s="9">
        <f t="shared" si="44"/>
        <v>2.5000000000000001E-2</v>
      </c>
      <c r="N218" s="10">
        <f t="shared" si="53"/>
        <v>1.0249999999999999</v>
      </c>
      <c r="O218" s="33">
        <f t="shared" si="47"/>
        <v>1.552658268382777</v>
      </c>
      <c r="P218" s="11">
        <f t="shared" si="54"/>
        <v>0.97575572386923703</v>
      </c>
    </row>
    <row r="219" spans="2:16" x14ac:dyDescent="0.2">
      <c r="B219" s="29" t="str">
        <f>Raw!A385</f>
        <v>2006 JUL</v>
      </c>
      <c r="C219" s="29">
        <v>210</v>
      </c>
      <c r="D219" s="32">
        <f t="shared" si="43"/>
        <v>17.5</v>
      </c>
      <c r="E219" s="10">
        <f>Raw!B385/100</f>
        <v>2.4E-2</v>
      </c>
      <c r="F219" s="10">
        <f t="shared" si="48"/>
        <v>1.024</v>
      </c>
      <c r="G219" s="10">
        <f t="shared" si="45"/>
        <v>1.5943846427414357</v>
      </c>
      <c r="H219" s="10">
        <f t="shared" si="49"/>
        <v>1</v>
      </c>
      <c r="I219" s="9">
        <f t="shared" si="50"/>
        <v>2.4E-2</v>
      </c>
      <c r="J219" s="10">
        <f t="shared" si="46"/>
        <v>1.024</v>
      </c>
      <c r="K219" s="10">
        <f t="shared" si="51"/>
        <v>1.3897191557714361</v>
      </c>
      <c r="L219" s="10">
        <f t="shared" si="52"/>
        <v>0.87163355599180181</v>
      </c>
      <c r="M219" s="9">
        <f t="shared" si="44"/>
        <v>2.4E-2</v>
      </c>
      <c r="N219" s="10">
        <f t="shared" si="53"/>
        <v>1.024</v>
      </c>
      <c r="O219" s="33">
        <f t="shared" si="47"/>
        <v>1.5557299412041645</v>
      </c>
      <c r="P219" s="11">
        <f t="shared" si="54"/>
        <v>0.97575572386923715</v>
      </c>
    </row>
    <row r="220" spans="2:16" x14ac:dyDescent="0.2">
      <c r="B220" s="29" t="str">
        <f>Raw!A386</f>
        <v>2006 AUG</v>
      </c>
      <c r="C220" s="29">
        <v>211</v>
      </c>
      <c r="D220" s="32">
        <f t="shared" si="43"/>
        <v>17.583333333333332</v>
      </c>
      <c r="E220" s="10">
        <f>Raw!B386/100</f>
        <v>2.5000000000000001E-2</v>
      </c>
      <c r="F220" s="10">
        <f t="shared" si="48"/>
        <v>1.0249999999999999</v>
      </c>
      <c r="G220" s="10">
        <f t="shared" si="45"/>
        <v>1.5976688140566346</v>
      </c>
      <c r="H220" s="10">
        <f t="shared" si="49"/>
        <v>1</v>
      </c>
      <c r="I220" s="9">
        <f t="shared" si="50"/>
        <v>2.5000000000000001E-2</v>
      </c>
      <c r="J220" s="10">
        <f t="shared" si="46"/>
        <v>1.0249999999999999</v>
      </c>
      <c r="K220" s="10">
        <f t="shared" si="51"/>
        <v>1.3925817496933894</v>
      </c>
      <c r="L220" s="10">
        <f t="shared" si="52"/>
        <v>0.87163355599180192</v>
      </c>
      <c r="M220" s="9">
        <f t="shared" si="44"/>
        <v>2.5000000000000001E-2</v>
      </c>
      <c r="N220" s="10">
        <f t="shared" si="53"/>
        <v>1.0249999999999999</v>
      </c>
      <c r="O220" s="33">
        <f t="shared" si="47"/>
        <v>1.5589344901631372</v>
      </c>
      <c r="P220" s="11">
        <f t="shared" si="54"/>
        <v>0.97575572386923715</v>
      </c>
    </row>
    <row r="221" spans="2:16" x14ac:dyDescent="0.2">
      <c r="B221" s="29" t="str">
        <f>Raw!A387</f>
        <v>2006 SEP</v>
      </c>
      <c r="C221" s="29">
        <v>212</v>
      </c>
      <c r="D221" s="32">
        <f t="shared" si="43"/>
        <v>17.666666666666668</v>
      </c>
      <c r="E221" s="10">
        <f>Raw!B387/100</f>
        <v>2.4E-2</v>
      </c>
      <c r="F221" s="10">
        <f t="shared" si="48"/>
        <v>1.024</v>
      </c>
      <c r="G221" s="10">
        <f t="shared" si="45"/>
        <v>1.6008295326601092</v>
      </c>
      <c r="H221" s="10">
        <f t="shared" si="49"/>
        <v>1</v>
      </c>
      <c r="I221" s="9">
        <f t="shared" si="50"/>
        <v>2.4E-2</v>
      </c>
      <c r="J221" s="10">
        <f t="shared" si="46"/>
        <v>1.024</v>
      </c>
      <c r="K221" s="10">
        <f t="shared" si="51"/>
        <v>1.3953367380892254</v>
      </c>
      <c r="L221" s="10">
        <f t="shared" si="52"/>
        <v>0.87163355599180192</v>
      </c>
      <c r="M221" s="9">
        <f t="shared" si="44"/>
        <v>2.4E-2</v>
      </c>
      <c r="N221" s="10">
        <f t="shared" si="53"/>
        <v>1.024</v>
      </c>
      <c r="O221" s="33">
        <f t="shared" si="47"/>
        <v>1.5620185794320176</v>
      </c>
      <c r="P221" s="11">
        <f t="shared" si="54"/>
        <v>0.97575572386923726</v>
      </c>
    </row>
    <row r="222" spans="2:16" x14ac:dyDescent="0.2">
      <c r="B222" s="29" t="str">
        <f>Raw!A388</f>
        <v>2006 OCT</v>
      </c>
      <c r="C222" s="29">
        <v>213</v>
      </c>
      <c r="D222" s="32">
        <f t="shared" si="43"/>
        <v>17.75</v>
      </c>
      <c r="E222" s="10">
        <f>Raw!B388/100</f>
        <v>2.4E-2</v>
      </c>
      <c r="F222" s="10">
        <f t="shared" si="48"/>
        <v>1.024</v>
      </c>
      <c r="G222" s="10">
        <f t="shared" si="45"/>
        <v>1.6039965042128825</v>
      </c>
      <c r="H222" s="10">
        <f t="shared" si="49"/>
        <v>1</v>
      </c>
      <c r="I222" s="9">
        <f t="shared" si="50"/>
        <v>2.4E-2</v>
      </c>
      <c r="J222" s="10">
        <f t="shared" si="46"/>
        <v>1.024</v>
      </c>
      <c r="K222" s="10">
        <f t="shared" si="51"/>
        <v>1.3980971767654942</v>
      </c>
      <c r="L222" s="10">
        <f t="shared" si="52"/>
        <v>0.87163355599180192</v>
      </c>
      <c r="M222" s="9">
        <f t="shared" si="44"/>
        <v>2.4E-2</v>
      </c>
      <c r="N222" s="10">
        <f t="shared" si="53"/>
        <v>1.024</v>
      </c>
      <c r="O222" s="33">
        <f t="shared" si="47"/>
        <v>1.5651087700519672</v>
      </c>
      <c r="P222" s="11">
        <f t="shared" si="54"/>
        <v>0.97575572386923726</v>
      </c>
    </row>
    <row r="223" spans="2:16" x14ac:dyDescent="0.2">
      <c r="B223" s="29" t="str">
        <f>Raw!A389</f>
        <v>2006 NOV</v>
      </c>
      <c r="C223" s="29">
        <v>214</v>
      </c>
      <c r="D223" s="32">
        <f t="shared" si="43"/>
        <v>17.833333333333332</v>
      </c>
      <c r="E223" s="10">
        <f>Raw!B389/100</f>
        <v>2.7000000000000003E-2</v>
      </c>
      <c r="F223" s="10">
        <f t="shared" si="48"/>
        <v>1.0269999999999999</v>
      </c>
      <c r="G223" s="10">
        <f t="shared" si="45"/>
        <v>1.6075615906231995</v>
      </c>
      <c r="H223" s="10">
        <f t="shared" si="49"/>
        <v>1</v>
      </c>
      <c r="I223" s="9">
        <f t="shared" si="50"/>
        <v>2.5000000000000001E-2</v>
      </c>
      <c r="J223" s="10">
        <f t="shared" si="46"/>
        <v>1.0249999999999999</v>
      </c>
      <c r="K223" s="10">
        <f t="shared" si="51"/>
        <v>1.4009770280389604</v>
      </c>
      <c r="L223" s="10">
        <f t="shared" si="52"/>
        <v>0.87149197655055133</v>
      </c>
      <c r="M223" s="9">
        <f t="shared" si="44"/>
        <v>2.7000000000000003E-2</v>
      </c>
      <c r="N223" s="10">
        <f t="shared" si="53"/>
        <v>1.0269999999999999</v>
      </c>
      <c r="O223" s="33">
        <f t="shared" si="47"/>
        <v>1.5685874235229225</v>
      </c>
      <c r="P223" s="11">
        <f t="shared" si="54"/>
        <v>0.97575572386923726</v>
      </c>
    </row>
    <row r="224" spans="2:16" x14ac:dyDescent="0.2">
      <c r="B224" s="29" t="str">
        <f>Raw!A390</f>
        <v>2006 DEC</v>
      </c>
      <c r="C224" s="29">
        <v>215</v>
      </c>
      <c r="D224" s="32">
        <f t="shared" si="43"/>
        <v>17.916666666666668</v>
      </c>
      <c r="E224" s="10">
        <f>Raw!B390/100</f>
        <v>0.03</v>
      </c>
      <c r="F224" s="10">
        <f t="shared" si="48"/>
        <v>1.03</v>
      </c>
      <c r="G224" s="10">
        <f t="shared" si="45"/>
        <v>1.6115262711812699</v>
      </c>
      <c r="H224" s="10">
        <f t="shared" si="49"/>
        <v>1</v>
      </c>
      <c r="I224" s="9">
        <f t="shared" si="50"/>
        <v>2.5000000000000001E-2</v>
      </c>
      <c r="J224" s="10">
        <f t="shared" si="46"/>
        <v>1.0249999999999999</v>
      </c>
      <c r="K224" s="10">
        <f t="shared" si="51"/>
        <v>1.4038628113345315</v>
      </c>
      <c r="L224" s="10">
        <f t="shared" si="52"/>
        <v>0.87113864442649247</v>
      </c>
      <c r="M224" s="9">
        <f t="shared" si="44"/>
        <v>0.03</v>
      </c>
      <c r="N224" s="10">
        <f t="shared" si="53"/>
        <v>1.03</v>
      </c>
      <c r="O224" s="33">
        <f t="shared" si="47"/>
        <v>1.5724559832707727</v>
      </c>
      <c r="P224" s="11">
        <f t="shared" si="54"/>
        <v>0.97575572386923726</v>
      </c>
    </row>
    <row r="225" spans="2:16" x14ac:dyDescent="0.2">
      <c r="B225" s="29" t="str">
        <f>Raw!A391</f>
        <v>2007 JAN</v>
      </c>
      <c r="C225" s="29">
        <v>216</v>
      </c>
      <c r="D225" s="32">
        <f t="shared" si="43"/>
        <v>18</v>
      </c>
      <c r="E225" s="10">
        <f>Raw!B391/100</f>
        <v>2.7000000000000003E-2</v>
      </c>
      <c r="F225" s="10">
        <f t="shared" si="48"/>
        <v>1.0269999999999999</v>
      </c>
      <c r="G225" s="10">
        <f t="shared" si="45"/>
        <v>1.6151080934571709</v>
      </c>
      <c r="H225" s="10">
        <f t="shared" si="49"/>
        <v>1</v>
      </c>
      <c r="I225" s="9">
        <f t="shared" si="50"/>
        <v>2.5000000000000001E-2</v>
      </c>
      <c r="J225" s="10">
        <f t="shared" si="46"/>
        <v>1.0249999999999999</v>
      </c>
      <c r="K225" s="10">
        <f t="shared" si="51"/>
        <v>1.4067545388712017</v>
      </c>
      <c r="L225" s="10">
        <f t="shared" si="52"/>
        <v>0.87099714537372896</v>
      </c>
      <c r="M225" s="9">
        <f t="shared" si="44"/>
        <v>2.7000000000000003E-2</v>
      </c>
      <c r="N225" s="10">
        <f t="shared" si="53"/>
        <v>1.0269999999999999</v>
      </c>
      <c r="O225" s="33">
        <f t="shared" si="47"/>
        <v>1.5759509668583656</v>
      </c>
      <c r="P225" s="11">
        <f t="shared" si="54"/>
        <v>0.97575572386923726</v>
      </c>
    </row>
    <row r="226" spans="2:16" x14ac:dyDescent="0.2">
      <c r="B226" s="29" t="str">
        <f>Raw!A392</f>
        <v>2007 FEB</v>
      </c>
      <c r="C226" s="29">
        <v>217</v>
      </c>
      <c r="D226" s="32">
        <f t="shared" si="43"/>
        <v>18.083333333333332</v>
      </c>
      <c r="E226" s="10">
        <f>Raw!B392/100</f>
        <v>2.7999999999999997E-2</v>
      </c>
      <c r="F226" s="10">
        <f t="shared" si="48"/>
        <v>1.028</v>
      </c>
      <c r="G226" s="10">
        <f t="shared" si="45"/>
        <v>1.6188291633783991</v>
      </c>
      <c r="H226" s="10">
        <f t="shared" si="49"/>
        <v>1</v>
      </c>
      <c r="I226" s="9">
        <f t="shared" si="50"/>
        <v>2.5000000000000001E-2</v>
      </c>
      <c r="J226" s="10">
        <f t="shared" si="46"/>
        <v>1.0249999999999999</v>
      </c>
      <c r="K226" s="10">
        <f t="shared" si="51"/>
        <v>1.4096522228931345</v>
      </c>
      <c r="L226" s="10">
        <f t="shared" si="52"/>
        <v>0.87078504315506344</v>
      </c>
      <c r="M226" s="9">
        <f t="shared" si="44"/>
        <v>2.7999999999999997E-2</v>
      </c>
      <c r="N226" s="10">
        <f t="shared" si="53"/>
        <v>1.028</v>
      </c>
      <c r="O226" s="33">
        <f t="shared" si="47"/>
        <v>1.5795818221329216</v>
      </c>
      <c r="P226" s="11">
        <f t="shared" si="54"/>
        <v>0.97575572386923726</v>
      </c>
    </row>
    <row r="227" spans="2:16" x14ac:dyDescent="0.2">
      <c r="B227" s="29" t="str">
        <f>Raw!A393</f>
        <v>2007 MAR</v>
      </c>
      <c r="C227" s="29">
        <v>218</v>
      </c>
      <c r="D227" s="32">
        <f t="shared" si="43"/>
        <v>18.166666666666668</v>
      </c>
      <c r="E227" s="10">
        <f>Raw!B393/100</f>
        <v>3.1E-2</v>
      </c>
      <c r="F227" s="10">
        <f t="shared" si="48"/>
        <v>1.0309999999999999</v>
      </c>
      <c r="G227" s="10">
        <f t="shared" si="45"/>
        <v>1.6229528706706799</v>
      </c>
      <c r="H227" s="10">
        <f t="shared" si="49"/>
        <v>1</v>
      </c>
      <c r="I227" s="9">
        <f t="shared" si="50"/>
        <v>2.5000000000000001E-2</v>
      </c>
      <c r="J227" s="10">
        <f t="shared" si="46"/>
        <v>1.0249999999999999</v>
      </c>
      <c r="K227" s="10">
        <f t="shared" si="51"/>
        <v>1.4125558756697143</v>
      </c>
      <c r="L227" s="10">
        <f t="shared" si="52"/>
        <v>0.87036161135472789</v>
      </c>
      <c r="M227" s="9">
        <f t="shared" si="44"/>
        <v>3.1E-2</v>
      </c>
      <c r="N227" s="10">
        <f t="shared" si="53"/>
        <v>1.0309999999999999</v>
      </c>
      <c r="O227" s="33">
        <f t="shared" si="47"/>
        <v>1.583605553126926</v>
      </c>
      <c r="P227" s="11">
        <f t="shared" si="54"/>
        <v>0.97575572386923726</v>
      </c>
    </row>
    <row r="228" spans="2:16" x14ac:dyDescent="0.2">
      <c r="B228" s="29" t="str">
        <f>Raw!A394</f>
        <v>2007 APR</v>
      </c>
      <c r="C228" s="29">
        <v>219</v>
      </c>
      <c r="D228" s="32">
        <f t="shared" si="43"/>
        <v>18.25</v>
      </c>
      <c r="E228" s="10">
        <f>Raw!B394/100</f>
        <v>2.7999999999999997E-2</v>
      </c>
      <c r="F228" s="10">
        <f t="shared" si="48"/>
        <v>1.028</v>
      </c>
      <c r="G228" s="10">
        <f t="shared" si="45"/>
        <v>1.6266920142828556</v>
      </c>
      <c r="H228" s="10">
        <f t="shared" si="49"/>
        <v>1</v>
      </c>
      <c r="I228" s="9">
        <f t="shared" si="50"/>
        <v>2.5000000000000001E-2</v>
      </c>
      <c r="J228" s="10">
        <f t="shared" si="46"/>
        <v>1.0249999999999999</v>
      </c>
      <c r="K228" s="10">
        <f t="shared" si="51"/>
        <v>1.4154655094955984</v>
      </c>
      <c r="L228" s="10">
        <f t="shared" si="52"/>
        <v>0.8701496638991133</v>
      </c>
      <c r="M228" s="9">
        <f t="shared" si="44"/>
        <v>2.7999999999999997E-2</v>
      </c>
      <c r="N228" s="10">
        <f t="shared" si="53"/>
        <v>1.028</v>
      </c>
      <c r="O228" s="33">
        <f t="shared" si="47"/>
        <v>1.5872540439088756</v>
      </c>
      <c r="P228" s="11">
        <f t="shared" si="54"/>
        <v>0.97575572386923737</v>
      </c>
    </row>
    <row r="229" spans="2:16" x14ac:dyDescent="0.2">
      <c r="B229" s="29" t="str">
        <f>Raw!A395</f>
        <v>2007 MAY</v>
      </c>
      <c r="C229" s="29">
        <v>220</v>
      </c>
      <c r="D229" s="32">
        <f t="shared" si="43"/>
        <v>18.333333333333332</v>
      </c>
      <c r="E229" s="10">
        <f>Raw!B395/100</f>
        <v>2.5000000000000001E-2</v>
      </c>
      <c r="F229" s="10">
        <f t="shared" si="48"/>
        <v>1.0249999999999999</v>
      </c>
      <c r="G229" s="10">
        <f t="shared" si="45"/>
        <v>1.6300427334937391</v>
      </c>
      <c r="H229" s="10">
        <f t="shared" si="49"/>
        <v>1</v>
      </c>
      <c r="I229" s="9">
        <f t="shared" si="50"/>
        <v>2.5000000000000001E-2</v>
      </c>
      <c r="J229" s="10">
        <f t="shared" si="46"/>
        <v>1.0249999999999999</v>
      </c>
      <c r="K229" s="10">
        <f t="shared" si="51"/>
        <v>1.4183811366907688</v>
      </c>
      <c r="L229" s="10">
        <f t="shared" si="52"/>
        <v>0.87014966389911319</v>
      </c>
      <c r="M229" s="9">
        <f t="shared" si="44"/>
        <v>2.5000000000000001E-2</v>
      </c>
      <c r="N229" s="10">
        <f t="shared" si="53"/>
        <v>1.0249999999999999</v>
      </c>
      <c r="O229" s="33">
        <f t="shared" si="47"/>
        <v>1.5905235273579736</v>
      </c>
      <c r="P229" s="11">
        <f t="shared" si="54"/>
        <v>0.97575572386923726</v>
      </c>
    </row>
    <row r="230" spans="2:16" x14ac:dyDescent="0.2">
      <c r="B230" s="29" t="str">
        <f>Raw!A396</f>
        <v>2007 JUN</v>
      </c>
      <c r="C230" s="29">
        <v>221</v>
      </c>
      <c r="D230" s="32">
        <f t="shared" si="43"/>
        <v>18.416666666666668</v>
      </c>
      <c r="E230" s="10">
        <f>Raw!B396/100</f>
        <v>2.4E-2</v>
      </c>
      <c r="F230" s="10">
        <f t="shared" si="48"/>
        <v>1.024</v>
      </c>
      <c r="G230" s="10">
        <f t="shared" si="45"/>
        <v>1.6332674984430722</v>
      </c>
      <c r="H230" s="10">
        <f t="shared" si="49"/>
        <v>1</v>
      </c>
      <c r="I230" s="9">
        <f t="shared" si="50"/>
        <v>2.4E-2</v>
      </c>
      <c r="J230" s="10">
        <f t="shared" si="46"/>
        <v>1.024</v>
      </c>
      <c r="K230" s="10">
        <f t="shared" si="51"/>
        <v>1.4211871648275847</v>
      </c>
      <c r="L230" s="10">
        <f t="shared" si="52"/>
        <v>0.87014966389911319</v>
      </c>
      <c r="M230" s="9">
        <f t="shared" si="44"/>
        <v>2.4E-2</v>
      </c>
      <c r="N230" s="10">
        <f t="shared" si="53"/>
        <v>1.024</v>
      </c>
      <c r="O230" s="33">
        <f t="shared" si="47"/>
        <v>1.5936701102154183</v>
      </c>
      <c r="P230" s="11">
        <f t="shared" si="54"/>
        <v>0.97575572386923726</v>
      </c>
    </row>
    <row r="231" spans="2:16" x14ac:dyDescent="0.2">
      <c r="B231" s="29" t="str">
        <f>Raw!A397</f>
        <v>2007 JUL</v>
      </c>
      <c r="C231" s="29">
        <v>222</v>
      </c>
      <c r="D231" s="32">
        <f t="shared" si="43"/>
        <v>18.5</v>
      </c>
      <c r="E231" s="10">
        <f>Raw!B397/100</f>
        <v>1.9E-2</v>
      </c>
      <c r="F231" s="10">
        <f t="shared" si="48"/>
        <v>1.0189999999999999</v>
      </c>
      <c r="G231" s="10">
        <f t="shared" si="45"/>
        <v>1.6358312551394807</v>
      </c>
      <c r="H231" s="10">
        <f t="shared" si="49"/>
        <v>1</v>
      </c>
      <c r="I231" s="9">
        <f t="shared" si="50"/>
        <v>1.9E-2</v>
      </c>
      <c r="J231" s="10">
        <f t="shared" si="46"/>
        <v>1.0189999999999999</v>
      </c>
      <c r="K231" s="10">
        <f t="shared" si="51"/>
        <v>1.4234180168552837</v>
      </c>
      <c r="L231" s="10">
        <f t="shared" si="52"/>
        <v>0.87014966389911319</v>
      </c>
      <c r="M231" s="9">
        <f t="shared" si="44"/>
        <v>1.9E-2</v>
      </c>
      <c r="N231" s="10">
        <f t="shared" si="53"/>
        <v>1.0189999999999999</v>
      </c>
      <c r="O231" s="33">
        <f t="shared" si="47"/>
        <v>1.5961717104865469</v>
      </c>
      <c r="P231" s="11">
        <f t="shared" si="54"/>
        <v>0.97575572386923726</v>
      </c>
    </row>
    <row r="232" spans="2:16" x14ac:dyDescent="0.2">
      <c r="B232" s="29" t="str">
        <f>Raw!A398</f>
        <v>2007 AUG</v>
      </c>
      <c r="C232" s="29">
        <v>223</v>
      </c>
      <c r="D232" s="32">
        <f t="shared" si="43"/>
        <v>18.583333333333332</v>
      </c>
      <c r="E232" s="10">
        <f>Raw!B398/100</f>
        <v>1.8000000000000002E-2</v>
      </c>
      <c r="F232" s="10">
        <f t="shared" si="48"/>
        <v>1.018</v>
      </c>
      <c r="G232" s="10">
        <f t="shared" si="45"/>
        <v>1.6382649883966096</v>
      </c>
      <c r="H232" s="10">
        <f t="shared" si="49"/>
        <v>1</v>
      </c>
      <c r="I232" s="9">
        <f t="shared" si="50"/>
        <v>1.8000000000000002E-2</v>
      </c>
      <c r="J232" s="10">
        <f t="shared" si="46"/>
        <v>1.018</v>
      </c>
      <c r="K232" s="10">
        <f t="shared" si="51"/>
        <v>1.4255357290309945</v>
      </c>
      <c r="L232" s="10">
        <f t="shared" si="52"/>
        <v>0.87014966389911319</v>
      </c>
      <c r="M232" s="9">
        <f t="shared" si="44"/>
        <v>1.8000000000000002E-2</v>
      </c>
      <c r="N232" s="10">
        <f t="shared" si="53"/>
        <v>1.018</v>
      </c>
      <c r="O232" s="33">
        <f t="shared" si="47"/>
        <v>1.5985464396425613</v>
      </c>
      <c r="P232" s="11">
        <f t="shared" si="54"/>
        <v>0.97575572386923715</v>
      </c>
    </row>
    <row r="233" spans="2:16" x14ac:dyDescent="0.2">
      <c r="B233" s="29" t="str">
        <f>Raw!A399</f>
        <v>2007 SEP</v>
      </c>
      <c r="C233" s="29">
        <v>224</v>
      </c>
      <c r="D233" s="32">
        <f t="shared" si="43"/>
        <v>18.666666666666668</v>
      </c>
      <c r="E233" s="10">
        <f>Raw!B399/100</f>
        <v>1.8000000000000002E-2</v>
      </c>
      <c r="F233" s="10">
        <f t="shared" si="48"/>
        <v>1.018</v>
      </c>
      <c r="G233" s="10">
        <f t="shared" si="45"/>
        <v>1.6407023424780431</v>
      </c>
      <c r="H233" s="10">
        <f t="shared" si="49"/>
        <v>1</v>
      </c>
      <c r="I233" s="9">
        <f t="shared" si="50"/>
        <v>1.8000000000000002E-2</v>
      </c>
      <c r="J233" s="10">
        <f t="shared" si="46"/>
        <v>1.018</v>
      </c>
      <c r="K233" s="10">
        <f t="shared" si="51"/>
        <v>1.4276565918657569</v>
      </c>
      <c r="L233" s="10">
        <f t="shared" si="52"/>
        <v>0.87014966389911319</v>
      </c>
      <c r="M233" s="9">
        <f t="shared" si="44"/>
        <v>1.8000000000000002E-2</v>
      </c>
      <c r="N233" s="10">
        <f t="shared" si="53"/>
        <v>1.018</v>
      </c>
      <c r="O233" s="33">
        <f t="shared" si="47"/>
        <v>1.6009247018386159</v>
      </c>
      <c r="P233" s="11">
        <f t="shared" si="54"/>
        <v>0.97575572386923703</v>
      </c>
    </row>
    <row r="234" spans="2:16" x14ac:dyDescent="0.2">
      <c r="B234" s="29" t="str">
        <f>Raw!A400</f>
        <v>2007 OCT</v>
      </c>
      <c r="C234" s="29">
        <v>225</v>
      </c>
      <c r="D234" s="32">
        <f t="shared" si="43"/>
        <v>18.75</v>
      </c>
      <c r="E234" s="10">
        <f>Raw!B400/100</f>
        <v>2.1000000000000001E-2</v>
      </c>
      <c r="F234" s="10">
        <f t="shared" si="48"/>
        <v>1.0209999999999999</v>
      </c>
      <c r="G234" s="10">
        <f t="shared" si="45"/>
        <v>1.6435463011889526</v>
      </c>
      <c r="H234" s="10">
        <f t="shared" si="49"/>
        <v>1</v>
      </c>
      <c r="I234" s="9">
        <f t="shared" si="50"/>
        <v>2.1000000000000001E-2</v>
      </c>
      <c r="J234" s="10">
        <f t="shared" si="46"/>
        <v>1.0209999999999999</v>
      </c>
      <c r="K234" s="10">
        <f t="shared" si="51"/>
        <v>1.4301312615821977</v>
      </c>
      <c r="L234" s="10">
        <f t="shared" si="52"/>
        <v>0.87014966389911319</v>
      </c>
      <c r="M234" s="9">
        <f t="shared" si="44"/>
        <v>2.1000000000000001E-2</v>
      </c>
      <c r="N234" s="10">
        <f t="shared" si="53"/>
        <v>1.0209999999999999</v>
      </c>
      <c r="O234" s="33">
        <f t="shared" si="47"/>
        <v>1.6036997108292335</v>
      </c>
      <c r="P234" s="11">
        <f t="shared" si="54"/>
        <v>0.97575572386923703</v>
      </c>
    </row>
    <row r="235" spans="2:16" x14ac:dyDescent="0.2">
      <c r="B235" s="29" t="str">
        <f>Raw!A401</f>
        <v>2007 NOV</v>
      </c>
      <c r="C235" s="29">
        <v>226</v>
      </c>
      <c r="D235" s="32">
        <f t="shared" si="43"/>
        <v>18.833333333333332</v>
      </c>
      <c r="E235" s="10">
        <f>Raw!B401/100</f>
        <v>2.1000000000000001E-2</v>
      </c>
      <c r="F235" s="10">
        <f t="shared" si="48"/>
        <v>1.0209999999999999</v>
      </c>
      <c r="G235" s="10">
        <f t="shared" si="45"/>
        <v>1.646395189557692</v>
      </c>
      <c r="H235" s="10">
        <f t="shared" si="49"/>
        <v>1</v>
      </c>
      <c r="I235" s="9">
        <f t="shared" si="50"/>
        <v>2.1000000000000001E-2</v>
      </c>
      <c r="J235" s="10">
        <f t="shared" si="46"/>
        <v>1.0209999999999999</v>
      </c>
      <c r="K235" s="10">
        <f t="shared" si="51"/>
        <v>1.4326102208387423</v>
      </c>
      <c r="L235" s="10">
        <f t="shared" si="52"/>
        <v>0.87014966389911308</v>
      </c>
      <c r="M235" s="9">
        <f t="shared" si="44"/>
        <v>2.1000000000000001E-2</v>
      </c>
      <c r="N235" s="10">
        <f t="shared" si="53"/>
        <v>1.0209999999999999</v>
      </c>
      <c r="O235" s="33">
        <f t="shared" si="47"/>
        <v>1.6064795299616954</v>
      </c>
      <c r="P235" s="11">
        <f t="shared" si="54"/>
        <v>0.97575572386923692</v>
      </c>
    </row>
    <row r="236" spans="2:16" x14ac:dyDescent="0.2">
      <c r="B236" s="29" t="str">
        <f>Raw!A402</f>
        <v>2007 DEC</v>
      </c>
      <c r="C236" s="29">
        <v>227</v>
      </c>
      <c r="D236" s="32">
        <f t="shared" si="43"/>
        <v>18.916666666666668</v>
      </c>
      <c r="E236" s="10">
        <f>Raw!B402/100</f>
        <v>2.1000000000000001E-2</v>
      </c>
      <c r="F236" s="10">
        <f t="shared" si="48"/>
        <v>1.0209999999999999</v>
      </c>
      <c r="G236" s="10">
        <f t="shared" si="45"/>
        <v>1.6492490161292261</v>
      </c>
      <c r="H236" s="10">
        <f t="shared" si="49"/>
        <v>1</v>
      </c>
      <c r="I236" s="9">
        <f t="shared" si="50"/>
        <v>2.1000000000000001E-2</v>
      </c>
      <c r="J236" s="10">
        <f t="shared" si="46"/>
        <v>1.0209999999999999</v>
      </c>
      <c r="K236" s="10">
        <f t="shared" si="51"/>
        <v>1.435093477070789</v>
      </c>
      <c r="L236" s="10">
        <f t="shared" si="52"/>
        <v>0.87014966389911308</v>
      </c>
      <c r="M236" s="9">
        <f t="shared" si="44"/>
        <v>2.1000000000000001E-2</v>
      </c>
      <c r="N236" s="10">
        <f t="shared" si="53"/>
        <v>1.0209999999999999</v>
      </c>
      <c r="O236" s="33">
        <f t="shared" si="47"/>
        <v>1.6092641675737998</v>
      </c>
      <c r="P236" s="11">
        <f t="shared" si="54"/>
        <v>0.97575572386923681</v>
      </c>
    </row>
    <row r="237" spans="2:16" x14ac:dyDescent="0.2">
      <c r="B237" s="29" t="str">
        <f>Raw!A403</f>
        <v>2008 JAN</v>
      </c>
      <c r="C237" s="29">
        <v>228</v>
      </c>
      <c r="D237" s="32">
        <f t="shared" si="43"/>
        <v>19</v>
      </c>
      <c r="E237" s="10">
        <f>Raw!B403/100</f>
        <v>2.2000000000000002E-2</v>
      </c>
      <c r="F237" s="10">
        <f t="shared" si="48"/>
        <v>1.022</v>
      </c>
      <c r="G237" s="10">
        <f t="shared" si="45"/>
        <v>1.6522425728955557</v>
      </c>
      <c r="H237" s="10">
        <f t="shared" si="49"/>
        <v>1</v>
      </c>
      <c r="I237" s="9">
        <f t="shared" si="50"/>
        <v>2.2000000000000002E-2</v>
      </c>
      <c r="J237" s="10">
        <f t="shared" si="46"/>
        <v>1.022</v>
      </c>
      <c r="K237" s="10">
        <f t="shared" si="51"/>
        <v>1.4376983194848736</v>
      </c>
      <c r="L237" s="10">
        <f t="shared" si="52"/>
        <v>0.87014966389911308</v>
      </c>
      <c r="M237" s="9">
        <f t="shared" si="44"/>
        <v>2.2000000000000002E-2</v>
      </c>
      <c r="N237" s="10">
        <f t="shared" si="53"/>
        <v>1.022</v>
      </c>
      <c r="O237" s="33">
        <f t="shared" si="47"/>
        <v>1.6121851477232731</v>
      </c>
      <c r="P237" s="11">
        <f t="shared" si="54"/>
        <v>0.97575572386923681</v>
      </c>
    </row>
    <row r="238" spans="2:16" x14ac:dyDescent="0.2">
      <c r="B238" s="29" t="str">
        <f>Raw!A404</f>
        <v>2008 FEB</v>
      </c>
      <c r="C238" s="29">
        <v>229</v>
      </c>
      <c r="D238" s="32">
        <f t="shared" si="43"/>
        <v>19.083333333333332</v>
      </c>
      <c r="E238" s="10">
        <f>Raw!B404/100</f>
        <v>2.5000000000000001E-2</v>
      </c>
      <c r="F238" s="10">
        <f t="shared" si="48"/>
        <v>1.0249999999999999</v>
      </c>
      <c r="G238" s="10">
        <f t="shared" si="45"/>
        <v>1.6556459220737842</v>
      </c>
      <c r="H238" s="10">
        <f t="shared" si="49"/>
        <v>1</v>
      </c>
      <c r="I238" s="9">
        <f t="shared" si="50"/>
        <v>2.5000000000000001E-2</v>
      </c>
      <c r="J238" s="10">
        <f t="shared" si="46"/>
        <v>1.0249999999999999</v>
      </c>
      <c r="K238" s="10">
        <f t="shared" si="51"/>
        <v>1.4406597426284404</v>
      </c>
      <c r="L238" s="10">
        <f t="shared" si="52"/>
        <v>0.87014966389911297</v>
      </c>
      <c r="M238" s="9">
        <f t="shared" si="44"/>
        <v>2.5000000000000001E-2</v>
      </c>
      <c r="N238" s="10">
        <f t="shared" si="53"/>
        <v>1.0249999999999999</v>
      </c>
      <c r="O238" s="33">
        <f t="shared" si="47"/>
        <v>1.6155059851642553</v>
      </c>
      <c r="P238" s="11">
        <f t="shared" si="54"/>
        <v>0.9757557238692367</v>
      </c>
    </row>
    <row r="239" spans="2:16" x14ac:dyDescent="0.2">
      <c r="B239" s="29" t="str">
        <f>Raw!A405</f>
        <v>2008 MAR</v>
      </c>
      <c r="C239" s="29">
        <v>230</v>
      </c>
      <c r="D239" s="32">
        <f t="shared" si="43"/>
        <v>19.166666666666668</v>
      </c>
      <c r="E239" s="10">
        <f>Raw!B405/100</f>
        <v>2.5000000000000001E-2</v>
      </c>
      <c r="F239" s="10">
        <f t="shared" si="48"/>
        <v>1.0249999999999999</v>
      </c>
      <c r="G239" s="10">
        <f t="shared" si="45"/>
        <v>1.659056281594089</v>
      </c>
      <c r="H239" s="10">
        <f t="shared" si="49"/>
        <v>1</v>
      </c>
      <c r="I239" s="9">
        <f t="shared" si="50"/>
        <v>2.5000000000000001E-2</v>
      </c>
      <c r="J239" s="10">
        <f t="shared" si="46"/>
        <v>1.0249999999999999</v>
      </c>
      <c r="K239" s="10">
        <f t="shared" si="51"/>
        <v>1.4436272658188087</v>
      </c>
      <c r="L239" s="10">
        <f t="shared" si="52"/>
        <v>0.87014966389911297</v>
      </c>
      <c r="M239" s="9">
        <f t="shared" si="44"/>
        <v>2.5000000000000001E-2</v>
      </c>
      <c r="N239" s="10">
        <f t="shared" si="53"/>
        <v>1.0249999999999999</v>
      </c>
      <c r="O239" s="33">
        <f t="shared" si="47"/>
        <v>1.6188336629866447</v>
      </c>
      <c r="P239" s="11">
        <f t="shared" si="54"/>
        <v>0.97575572386923681</v>
      </c>
    </row>
    <row r="240" spans="2:16" x14ac:dyDescent="0.2">
      <c r="B240" s="29" t="str">
        <f>Raw!A406</f>
        <v>2008 APR</v>
      </c>
      <c r="C240" s="29">
        <v>231</v>
      </c>
      <c r="D240" s="32">
        <f t="shared" si="43"/>
        <v>19.25</v>
      </c>
      <c r="E240" s="10">
        <f>Raw!B406/100</f>
        <v>0.03</v>
      </c>
      <c r="F240" s="10">
        <f t="shared" si="48"/>
        <v>1.03</v>
      </c>
      <c r="G240" s="10">
        <f t="shared" si="45"/>
        <v>1.6631479619519351</v>
      </c>
      <c r="H240" s="10">
        <f t="shared" si="49"/>
        <v>1</v>
      </c>
      <c r="I240" s="9">
        <f t="shared" si="50"/>
        <v>2.5000000000000001E-2</v>
      </c>
      <c r="J240" s="10">
        <f t="shared" si="46"/>
        <v>1.0249999999999999</v>
      </c>
      <c r="K240" s="10">
        <f t="shared" si="51"/>
        <v>1.4466009016210761</v>
      </c>
      <c r="L240" s="10">
        <f t="shared" si="52"/>
        <v>0.86979687599369637</v>
      </c>
      <c r="M240" s="9">
        <f t="shared" si="44"/>
        <v>0.03</v>
      </c>
      <c r="N240" s="10">
        <f t="shared" si="53"/>
        <v>1.03</v>
      </c>
      <c r="O240" s="33">
        <f t="shared" si="47"/>
        <v>1.6228261435160563</v>
      </c>
      <c r="P240" s="11">
        <f t="shared" si="54"/>
        <v>0.9757557238692367</v>
      </c>
    </row>
    <row r="241" spans="2:16" x14ac:dyDescent="0.2">
      <c r="B241" s="29" t="str">
        <f>Raw!A407</f>
        <v>2008 MAY</v>
      </c>
      <c r="C241" s="29">
        <v>232</v>
      </c>
      <c r="D241" s="32">
        <f t="shared" si="43"/>
        <v>19.333333333333332</v>
      </c>
      <c r="E241" s="10">
        <f>Raw!B407/100</f>
        <v>3.3000000000000002E-2</v>
      </c>
      <c r="F241" s="10">
        <f t="shared" si="48"/>
        <v>1.0329999999999999</v>
      </c>
      <c r="G241" s="10">
        <f t="shared" si="45"/>
        <v>1.6676538665480769</v>
      </c>
      <c r="H241" s="10">
        <f t="shared" si="49"/>
        <v>1</v>
      </c>
      <c r="I241" s="9">
        <f t="shared" si="50"/>
        <v>2.5000000000000001E-2</v>
      </c>
      <c r="J241" s="10">
        <f t="shared" si="46"/>
        <v>1.0249999999999999</v>
      </c>
      <c r="K241" s="10">
        <f t="shared" si="51"/>
        <v>1.4495806626262224</v>
      </c>
      <c r="L241" s="10">
        <f t="shared" si="52"/>
        <v>0.86923353323117925</v>
      </c>
      <c r="M241" s="9">
        <f t="shared" si="44"/>
        <v>3.3000000000000002E-2</v>
      </c>
      <c r="N241" s="10">
        <f t="shared" si="53"/>
        <v>1.0329999999999999</v>
      </c>
      <c r="O241" s="33">
        <f t="shared" si="47"/>
        <v>1.6272228057169502</v>
      </c>
      <c r="P241" s="11">
        <f t="shared" si="54"/>
        <v>0.9757557238692367</v>
      </c>
    </row>
    <row r="242" spans="2:16" x14ac:dyDescent="0.2">
      <c r="B242" s="29" t="str">
        <f>Raw!A408</f>
        <v>2008 JUN</v>
      </c>
      <c r="C242" s="29">
        <v>233</v>
      </c>
      <c r="D242" s="32">
        <f t="shared" si="43"/>
        <v>19.416666666666668</v>
      </c>
      <c r="E242" s="10">
        <f>Raw!B408/100</f>
        <v>3.7999999999999999E-2</v>
      </c>
      <c r="F242" s="10">
        <f t="shared" si="48"/>
        <v>1.038</v>
      </c>
      <c r="G242" s="10">
        <f t="shared" si="45"/>
        <v>1.6728449675967196</v>
      </c>
      <c r="H242" s="10">
        <f t="shared" si="49"/>
        <v>1</v>
      </c>
      <c r="I242" s="9">
        <f t="shared" si="50"/>
        <v>2.5000000000000001E-2</v>
      </c>
      <c r="J242" s="10">
        <f t="shared" si="46"/>
        <v>1.0249999999999999</v>
      </c>
      <c r="K242" s="10">
        <f t="shared" si="51"/>
        <v>1.4525665614511627</v>
      </c>
      <c r="L242" s="10">
        <f t="shared" si="52"/>
        <v>0.86832108748127557</v>
      </c>
      <c r="M242" s="9">
        <f t="shared" si="44"/>
        <v>3.7999999999999999E-2</v>
      </c>
      <c r="N242" s="10">
        <f t="shared" si="53"/>
        <v>1.038</v>
      </c>
      <c r="O242" s="33">
        <f t="shared" si="47"/>
        <v>1.6322880522783469</v>
      </c>
      <c r="P242" s="11">
        <f t="shared" si="54"/>
        <v>0.9757557238692367</v>
      </c>
    </row>
    <row r="243" spans="2:16" x14ac:dyDescent="0.2">
      <c r="B243" s="29" t="str">
        <f>Raw!A409</f>
        <v>2008 JUL</v>
      </c>
      <c r="C243" s="29">
        <v>234</v>
      </c>
      <c r="D243" s="32">
        <f t="shared" si="43"/>
        <v>19.5</v>
      </c>
      <c r="E243" s="10">
        <f>Raw!B409/100</f>
        <v>4.4000000000000004E-2</v>
      </c>
      <c r="F243" s="10">
        <f t="shared" si="48"/>
        <v>1.044</v>
      </c>
      <c r="G243" s="10">
        <f t="shared" si="45"/>
        <v>1.6788584043117731</v>
      </c>
      <c r="H243" s="10">
        <f t="shared" si="49"/>
        <v>1</v>
      </c>
      <c r="I243" s="9">
        <f t="shared" si="50"/>
        <v>2.5000000000000001E-2</v>
      </c>
      <c r="J243" s="10">
        <f t="shared" si="46"/>
        <v>1.0249999999999999</v>
      </c>
      <c r="K243" s="10">
        <f t="shared" si="51"/>
        <v>1.4555586107388006</v>
      </c>
      <c r="L243" s="10">
        <f t="shared" si="52"/>
        <v>0.86699307517568081</v>
      </c>
      <c r="M243" s="9">
        <f t="shared" si="44"/>
        <v>4.4000000000000004E-2</v>
      </c>
      <c r="N243" s="10">
        <f t="shared" si="53"/>
        <v>1.044</v>
      </c>
      <c r="O243" s="33">
        <f t="shared" si="47"/>
        <v>1.6381556975731859</v>
      </c>
      <c r="P243" s="11">
        <f t="shared" si="54"/>
        <v>0.9757557238692367</v>
      </c>
    </row>
    <row r="244" spans="2:16" x14ac:dyDescent="0.2">
      <c r="B244" s="29" t="str">
        <f>Raw!A410</f>
        <v>2008 AUG</v>
      </c>
      <c r="C244" s="29">
        <v>235</v>
      </c>
      <c r="D244" s="32">
        <f t="shared" si="43"/>
        <v>19.583333333333332</v>
      </c>
      <c r="E244" s="10">
        <f>Raw!B410/100</f>
        <v>4.7E-2</v>
      </c>
      <c r="F244" s="10">
        <f t="shared" si="48"/>
        <v>1.0469999999999999</v>
      </c>
      <c r="G244" s="10">
        <f t="shared" si="45"/>
        <v>1.6852963979849174</v>
      </c>
      <c r="H244" s="10">
        <f t="shared" si="49"/>
        <v>1</v>
      </c>
      <c r="I244" s="9">
        <f t="shared" si="50"/>
        <v>2.5000000000000001E-2</v>
      </c>
      <c r="J244" s="10">
        <f t="shared" si="46"/>
        <v>1.0249999999999999</v>
      </c>
      <c r="K244" s="10">
        <f t="shared" si="51"/>
        <v>1.4585568231580823</v>
      </c>
      <c r="L244" s="10">
        <f t="shared" si="52"/>
        <v>0.86546012019135388</v>
      </c>
      <c r="M244" s="9">
        <f t="shared" si="44"/>
        <v>4.7E-2</v>
      </c>
      <c r="N244" s="10">
        <f t="shared" si="53"/>
        <v>1.0469999999999999</v>
      </c>
      <c r="O244" s="33">
        <f t="shared" si="47"/>
        <v>1.6444376067499904</v>
      </c>
      <c r="P244" s="11">
        <f t="shared" si="54"/>
        <v>0.97575572386923681</v>
      </c>
    </row>
    <row r="245" spans="2:16" x14ac:dyDescent="0.2">
      <c r="B245" s="29" t="str">
        <f>Raw!A411</f>
        <v>2008 SEP</v>
      </c>
      <c r="C245" s="29">
        <v>236</v>
      </c>
      <c r="D245" s="32">
        <f t="shared" si="43"/>
        <v>19.666666666666668</v>
      </c>
      <c r="E245" s="10">
        <f>Raw!B411/100</f>
        <v>5.2000000000000005E-2</v>
      </c>
      <c r="F245" s="10">
        <f t="shared" si="48"/>
        <v>1.052</v>
      </c>
      <c r="G245" s="10">
        <f t="shared" si="45"/>
        <v>1.6924308671406441</v>
      </c>
      <c r="H245" s="10">
        <f t="shared" si="49"/>
        <v>1</v>
      </c>
      <c r="I245" s="9">
        <f t="shared" si="50"/>
        <v>2.5000000000000001E-2</v>
      </c>
      <c r="J245" s="10">
        <f t="shared" si="46"/>
        <v>1.0249999999999999</v>
      </c>
      <c r="K245" s="10">
        <f t="shared" si="51"/>
        <v>1.4615612114040499</v>
      </c>
      <c r="L245" s="10">
        <f t="shared" si="52"/>
        <v>0.86358695045154332</v>
      </c>
      <c r="M245" s="9">
        <f t="shared" si="44"/>
        <v>5.1000000000000004E-2</v>
      </c>
      <c r="N245" s="10">
        <f t="shared" si="53"/>
        <v>1.0509999999999999</v>
      </c>
      <c r="O245" s="33">
        <f t="shared" si="47"/>
        <v>1.6512682345868237</v>
      </c>
      <c r="P245" s="11">
        <f t="shared" si="54"/>
        <v>0.97567839646923693</v>
      </c>
    </row>
    <row r="246" spans="2:16" x14ac:dyDescent="0.2">
      <c r="B246" s="29" t="str">
        <f>Raw!A412</f>
        <v>2008 OCT</v>
      </c>
      <c r="C246" s="29">
        <v>237</v>
      </c>
      <c r="D246" s="32">
        <f t="shared" si="43"/>
        <v>19.75</v>
      </c>
      <c r="E246" s="10">
        <f>Raw!B412/100</f>
        <v>4.4999999999999998E-2</v>
      </c>
      <c r="F246" s="10">
        <f t="shared" si="48"/>
        <v>1.0449999999999999</v>
      </c>
      <c r="G246" s="10">
        <f t="shared" si="45"/>
        <v>1.698650228000802</v>
      </c>
      <c r="H246" s="10">
        <f t="shared" si="49"/>
        <v>1</v>
      </c>
      <c r="I246" s="9">
        <f t="shared" si="50"/>
        <v>2.5000000000000001E-2</v>
      </c>
      <c r="J246" s="10">
        <f t="shared" si="46"/>
        <v>1.0249999999999999</v>
      </c>
      <c r="K246" s="10">
        <f t="shared" si="51"/>
        <v>1.4645717881978952</v>
      </c>
      <c r="L246" s="10">
        <f t="shared" si="52"/>
        <v>0.86219738711105853</v>
      </c>
      <c r="M246" s="9">
        <f t="shared" si="44"/>
        <v>4.4999999999999998E-2</v>
      </c>
      <c r="N246" s="10">
        <f t="shared" si="53"/>
        <v>1.0449999999999999</v>
      </c>
      <c r="O246" s="33">
        <f t="shared" si="47"/>
        <v>1.6573363306179261</v>
      </c>
      <c r="P246" s="11">
        <f t="shared" si="54"/>
        <v>0.97567839646923682</v>
      </c>
    </row>
    <row r="247" spans="2:16" x14ac:dyDescent="0.2">
      <c r="B247" s="29" t="str">
        <f>Raw!A413</f>
        <v>2008 NOV</v>
      </c>
      <c r="C247" s="29">
        <v>238</v>
      </c>
      <c r="D247" s="32">
        <f t="shared" si="43"/>
        <v>19.833333333333332</v>
      </c>
      <c r="E247" s="10">
        <f>Raw!B413/100</f>
        <v>4.0999999999999995E-2</v>
      </c>
      <c r="F247" s="10">
        <f t="shared" si="48"/>
        <v>1.0409999999999999</v>
      </c>
      <c r="G247" s="10">
        <f t="shared" si="45"/>
        <v>1.7043476620664939</v>
      </c>
      <c r="H247" s="10">
        <f t="shared" si="49"/>
        <v>1</v>
      </c>
      <c r="I247" s="9">
        <f t="shared" si="50"/>
        <v>2.5000000000000001E-2</v>
      </c>
      <c r="J247" s="10">
        <f t="shared" si="46"/>
        <v>1.0249999999999999</v>
      </c>
      <c r="K247" s="10">
        <f t="shared" si="51"/>
        <v>1.4675885662870136</v>
      </c>
      <c r="L247" s="10">
        <f t="shared" si="52"/>
        <v>0.86108521104642832</v>
      </c>
      <c r="M247" s="9">
        <f t="shared" si="44"/>
        <v>4.0999999999999995E-2</v>
      </c>
      <c r="N247" s="10">
        <f t="shared" si="53"/>
        <v>1.0409999999999999</v>
      </c>
      <c r="O247" s="33">
        <f t="shared" si="47"/>
        <v>1.6628951939511296</v>
      </c>
      <c r="P247" s="11">
        <f t="shared" si="54"/>
        <v>0.97567839646923693</v>
      </c>
    </row>
    <row r="248" spans="2:16" x14ac:dyDescent="0.2">
      <c r="B248" s="29" t="str">
        <f>Raw!A414</f>
        <v>2008 DEC</v>
      </c>
      <c r="C248" s="29">
        <v>239</v>
      </c>
      <c r="D248" s="32">
        <f t="shared" si="43"/>
        <v>19.916666666666668</v>
      </c>
      <c r="E248" s="10">
        <f>Raw!B414/100</f>
        <v>3.1E-2</v>
      </c>
      <c r="F248" s="10">
        <f t="shared" si="48"/>
        <v>1.0309999999999999</v>
      </c>
      <c r="G248" s="10">
        <f t="shared" si="45"/>
        <v>1.7086892139989893</v>
      </c>
      <c r="H248" s="10">
        <f t="shared" si="49"/>
        <v>1</v>
      </c>
      <c r="I248" s="9">
        <f t="shared" si="50"/>
        <v>2.5000000000000001E-2</v>
      </c>
      <c r="J248" s="10">
        <f t="shared" si="46"/>
        <v>1.0249999999999999</v>
      </c>
      <c r="K248" s="10">
        <f t="shared" si="51"/>
        <v>1.4706115584450581</v>
      </c>
      <c r="L248" s="10">
        <f t="shared" si="52"/>
        <v>0.86066649592950961</v>
      </c>
      <c r="M248" s="9">
        <f t="shared" si="44"/>
        <v>3.1E-2</v>
      </c>
      <c r="N248" s="10">
        <f t="shared" si="53"/>
        <v>1.0309999999999999</v>
      </c>
      <c r="O248" s="33">
        <f t="shared" si="47"/>
        <v>1.6671311523788148</v>
      </c>
      <c r="P248" s="11">
        <f t="shared" si="54"/>
        <v>0.97567839646923693</v>
      </c>
    </row>
    <row r="249" spans="2:16" x14ac:dyDescent="0.2">
      <c r="B249" s="29" t="str">
        <f>Raw!A415</f>
        <v>2009 JAN</v>
      </c>
      <c r="C249" s="29">
        <v>240</v>
      </c>
      <c r="D249" s="32">
        <f t="shared" si="43"/>
        <v>20</v>
      </c>
      <c r="E249" s="10">
        <f>Raw!B415/100</f>
        <v>0.03</v>
      </c>
      <c r="F249" s="10">
        <f t="shared" si="48"/>
        <v>1.03</v>
      </c>
      <c r="G249" s="10">
        <f t="shared" si="45"/>
        <v>1.7129033025577363</v>
      </c>
      <c r="H249" s="10">
        <f t="shared" si="49"/>
        <v>1</v>
      </c>
      <c r="I249" s="9">
        <f t="shared" si="50"/>
        <v>2.5000000000000001E-2</v>
      </c>
      <c r="J249" s="10">
        <f t="shared" si="46"/>
        <v>1.0249999999999999</v>
      </c>
      <c r="K249" s="10">
        <f t="shared" si="51"/>
        <v>1.4736407774719931</v>
      </c>
      <c r="L249" s="10">
        <f t="shared" si="52"/>
        <v>0.86031755281896394</v>
      </c>
      <c r="M249" s="9">
        <f t="shared" si="44"/>
        <v>0.03</v>
      </c>
      <c r="N249" s="10">
        <f t="shared" si="53"/>
        <v>1.03</v>
      </c>
      <c r="O249" s="33">
        <f t="shared" si="47"/>
        <v>1.6712427475463925</v>
      </c>
      <c r="P249" s="11">
        <f t="shared" si="54"/>
        <v>0.97567839646923704</v>
      </c>
    </row>
    <row r="250" spans="2:16" x14ac:dyDescent="0.2">
      <c r="B250" s="29" t="str">
        <f>Raw!A416</f>
        <v>2009 FEB</v>
      </c>
      <c r="C250" s="29">
        <v>241</v>
      </c>
      <c r="D250" s="32">
        <f t="shared" si="43"/>
        <v>20.083333333333332</v>
      </c>
      <c r="E250" s="10">
        <f>Raw!B416/100</f>
        <v>3.2000000000000001E-2</v>
      </c>
      <c r="F250" s="10">
        <f t="shared" si="48"/>
        <v>1.032</v>
      </c>
      <c r="G250" s="10">
        <f t="shared" si="45"/>
        <v>1.7174053896146728</v>
      </c>
      <c r="H250" s="10">
        <f t="shared" si="49"/>
        <v>1</v>
      </c>
      <c r="I250" s="9">
        <f t="shared" si="50"/>
        <v>2.5000000000000001E-2</v>
      </c>
      <c r="J250" s="10">
        <f t="shared" si="46"/>
        <v>1.0249999999999999</v>
      </c>
      <c r="K250" s="10">
        <f t="shared" si="51"/>
        <v>1.4766762361941492</v>
      </c>
      <c r="L250" s="10">
        <f t="shared" si="52"/>
        <v>0.85982974382388833</v>
      </c>
      <c r="M250" s="9">
        <f t="shared" si="44"/>
        <v>3.2000000000000001E-2</v>
      </c>
      <c r="N250" s="10">
        <f t="shared" si="53"/>
        <v>1.032</v>
      </c>
      <c r="O250" s="33">
        <f t="shared" si="47"/>
        <v>1.6756353366268693</v>
      </c>
      <c r="P250" s="11">
        <f t="shared" si="54"/>
        <v>0.97567839646923704</v>
      </c>
    </row>
    <row r="251" spans="2:16" x14ac:dyDescent="0.2">
      <c r="B251" s="29" t="str">
        <f>Raw!A417</f>
        <v>2009 MAR</v>
      </c>
      <c r="C251" s="29">
        <v>242</v>
      </c>
      <c r="D251" s="32">
        <f t="shared" si="43"/>
        <v>20.166666666666668</v>
      </c>
      <c r="E251" s="10">
        <f>Raw!B417/100</f>
        <v>2.8999999999999998E-2</v>
      </c>
      <c r="F251" s="10">
        <f t="shared" si="48"/>
        <v>1.0289999999999999</v>
      </c>
      <c r="G251" s="10">
        <f t="shared" si="45"/>
        <v>1.721501621252016</v>
      </c>
      <c r="H251" s="10">
        <f t="shared" si="49"/>
        <v>1</v>
      </c>
      <c r="I251" s="9">
        <f t="shared" si="50"/>
        <v>2.5000000000000001E-2</v>
      </c>
      <c r="J251" s="10">
        <f t="shared" si="46"/>
        <v>1.0249999999999999</v>
      </c>
      <c r="K251" s="10">
        <f t="shared" si="51"/>
        <v>1.4797179474642768</v>
      </c>
      <c r="L251" s="10">
        <f t="shared" si="52"/>
        <v>0.8595507138634616</v>
      </c>
      <c r="M251" s="9">
        <f t="shared" si="44"/>
        <v>2.8999999999999998E-2</v>
      </c>
      <c r="N251" s="10">
        <f t="shared" si="53"/>
        <v>1.0289999999999999</v>
      </c>
      <c r="O251" s="33">
        <f t="shared" si="47"/>
        <v>1.6796319413423588</v>
      </c>
      <c r="P251" s="11">
        <f t="shared" si="54"/>
        <v>0.97567839646923704</v>
      </c>
    </row>
    <row r="252" spans="2:16" x14ac:dyDescent="0.2">
      <c r="B252" s="29" t="str">
        <f>Raw!A418</f>
        <v>2009 APR</v>
      </c>
      <c r="C252" s="29">
        <v>243</v>
      </c>
      <c r="D252" s="32">
        <f t="shared" si="43"/>
        <v>20.25</v>
      </c>
      <c r="E252" s="10">
        <f>Raw!B418/100</f>
        <v>2.3E-2</v>
      </c>
      <c r="F252" s="10">
        <f t="shared" si="48"/>
        <v>1.0229999999999999</v>
      </c>
      <c r="G252" s="10">
        <f t="shared" si="45"/>
        <v>1.7247668860171899</v>
      </c>
      <c r="H252" s="10">
        <f t="shared" si="49"/>
        <v>1</v>
      </c>
      <c r="I252" s="9">
        <f t="shared" si="50"/>
        <v>2.3E-2</v>
      </c>
      <c r="J252" s="10">
        <f t="shared" si="46"/>
        <v>1.0229999999999999</v>
      </c>
      <c r="K252" s="10">
        <f t="shared" si="51"/>
        <v>1.4825246081241352</v>
      </c>
      <c r="L252" s="10">
        <f t="shared" si="52"/>
        <v>0.8595507138634616</v>
      </c>
      <c r="M252" s="9">
        <f t="shared" si="44"/>
        <v>2.3E-2</v>
      </c>
      <c r="N252" s="10">
        <f t="shared" si="53"/>
        <v>1.0229999999999999</v>
      </c>
      <c r="O252" s="33">
        <f t="shared" si="47"/>
        <v>1.6828177896324912</v>
      </c>
      <c r="P252" s="11">
        <f t="shared" si="54"/>
        <v>0.97567839646923704</v>
      </c>
    </row>
    <row r="253" spans="2:16" x14ac:dyDescent="0.2">
      <c r="B253" s="29" t="str">
        <f>Raw!A419</f>
        <v>2009 MAY</v>
      </c>
      <c r="C253" s="29">
        <v>244</v>
      </c>
      <c r="D253" s="32">
        <f t="shared" si="43"/>
        <v>20.333333333333332</v>
      </c>
      <c r="E253" s="10">
        <f>Raw!B419/100</f>
        <v>2.2000000000000002E-2</v>
      </c>
      <c r="F253" s="10">
        <f t="shared" si="48"/>
        <v>1.022</v>
      </c>
      <c r="G253" s="10">
        <f t="shared" si="45"/>
        <v>1.7278975154924741</v>
      </c>
      <c r="H253" s="10">
        <f t="shared" si="49"/>
        <v>1</v>
      </c>
      <c r="I253" s="9">
        <f t="shared" si="50"/>
        <v>2.2000000000000002E-2</v>
      </c>
      <c r="J253" s="10">
        <f t="shared" si="46"/>
        <v>1.022</v>
      </c>
      <c r="K253" s="10">
        <f t="shared" si="51"/>
        <v>1.4852155429244578</v>
      </c>
      <c r="L253" s="10">
        <f t="shared" si="52"/>
        <v>0.8595507138634616</v>
      </c>
      <c r="M253" s="9">
        <f t="shared" si="44"/>
        <v>2.2000000000000002E-2</v>
      </c>
      <c r="N253" s="10">
        <f t="shared" si="53"/>
        <v>1.022</v>
      </c>
      <c r="O253" s="33">
        <f t="shared" si="47"/>
        <v>1.6858722771788759</v>
      </c>
      <c r="P253" s="11">
        <f t="shared" si="54"/>
        <v>0.97567839646923715</v>
      </c>
    </row>
    <row r="254" spans="2:16" x14ac:dyDescent="0.2">
      <c r="B254" s="29" t="str">
        <f>Raw!A420</f>
        <v>2009 JUN</v>
      </c>
      <c r="C254" s="29">
        <v>245</v>
      </c>
      <c r="D254" s="32">
        <f t="shared" si="43"/>
        <v>20.416666666666668</v>
      </c>
      <c r="E254" s="10">
        <f>Raw!B420/100</f>
        <v>1.8000000000000002E-2</v>
      </c>
      <c r="F254" s="10">
        <f t="shared" si="48"/>
        <v>1.018</v>
      </c>
      <c r="G254" s="10">
        <f t="shared" si="45"/>
        <v>1.7304682217527636</v>
      </c>
      <c r="H254" s="10">
        <f t="shared" si="49"/>
        <v>1</v>
      </c>
      <c r="I254" s="9">
        <f t="shared" si="50"/>
        <v>1.8000000000000002E-2</v>
      </c>
      <c r="J254" s="10">
        <f t="shared" si="46"/>
        <v>1.018</v>
      </c>
      <c r="K254" s="10">
        <f t="shared" si="51"/>
        <v>1.487425195325623</v>
      </c>
      <c r="L254" s="10">
        <f t="shared" si="52"/>
        <v>0.8595507138634616</v>
      </c>
      <c r="M254" s="9">
        <f t="shared" si="44"/>
        <v>1.8000000000000002E-2</v>
      </c>
      <c r="N254" s="10">
        <f t="shared" si="53"/>
        <v>1.018</v>
      </c>
      <c r="O254" s="33">
        <f t="shared" si="47"/>
        <v>1.6883804597407086</v>
      </c>
      <c r="P254" s="11">
        <f t="shared" si="54"/>
        <v>0.97567839646923715</v>
      </c>
    </row>
    <row r="255" spans="2:16" x14ac:dyDescent="0.2">
      <c r="B255" s="29" t="str">
        <f>Raw!A421</f>
        <v>2009 JUL</v>
      </c>
      <c r="C255" s="29">
        <v>246</v>
      </c>
      <c r="D255" s="32">
        <f t="shared" si="43"/>
        <v>20.5</v>
      </c>
      <c r="E255" s="10">
        <f>Raw!B421/100</f>
        <v>1.8000000000000002E-2</v>
      </c>
      <c r="F255" s="10">
        <f t="shared" si="48"/>
        <v>1.018</v>
      </c>
      <c r="G255" s="10">
        <f t="shared" si="45"/>
        <v>1.7330427526210623</v>
      </c>
      <c r="H255" s="10">
        <f t="shared" si="49"/>
        <v>1</v>
      </c>
      <c r="I255" s="9">
        <f t="shared" si="50"/>
        <v>1.8000000000000002E-2</v>
      </c>
      <c r="J255" s="10">
        <f t="shared" si="46"/>
        <v>1.018</v>
      </c>
      <c r="K255" s="10">
        <f t="shared" si="51"/>
        <v>1.4896381351713326</v>
      </c>
      <c r="L255" s="10">
        <f t="shared" si="52"/>
        <v>0.8595507138634616</v>
      </c>
      <c r="M255" s="9">
        <f t="shared" si="44"/>
        <v>1.8000000000000002E-2</v>
      </c>
      <c r="N255" s="10">
        <f t="shared" si="53"/>
        <v>1.018</v>
      </c>
      <c r="O255" s="33">
        <f t="shared" si="47"/>
        <v>1.6908923738899508</v>
      </c>
      <c r="P255" s="11">
        <f t="shared" si="54"/>
        <v>0.97567839646923704</v>
      </c>
    </row>
    <row r="256" spans="2:16" x14ac:dyDescent="0.2">
      <c r="B256" s="29" t="str">
        <f>Raw!A422</f>
        <v>2009 AUG</v>
      </c>
      <c r="C256" s="29">
        <v>247</v>
      </c>
      <c r="D256" s="32">
        <f t="shared" si="43"/>
        <v>20.583333333333332</v>
      </c>
      <c r="E256" s="10">
        <f>Raw!B422/100</f>
        <v>1.6E-2</v>
      </c>
      <c r="F256" s="10">
        <f t="shared" si="48"/>
        <v>1.016</v>
      </c>
      <c r="G256" s="10">
        <f t="shared" si="45"/>
        <v>1.7353367022071182</v>
      </c>
      <c r="H256" s="10">
        <f t="shared" si="49"/>
        <v>1</v>
      </c>
      <c r="I256" s="9">
        <f t="shared" si="50"/>
        <v>1.6E-2</v>
      </c>
      <c r="J256" s="10">
        <f t="shared" si="46"/>
        <v>1.016</v>
      </c>
      <c r="K256" s="10">
        <f t="shared" si="51"/>
        <v>1.4916099011755937</v>
      </c>
      <c r="L256" s="10">
        <f t="shared" si="52"/>
        <v>0.8595507138634616</v>
      </c>
      <c r="M256" s="9">
        <f t="shared" si="44"/>
        <v>1.6E-2</v>
      </c>
      <c r="N256" s="10">
        <f t="shared" si="53"/>
        <v>1.016</v>
      </c>
      <c r="O256" s="33">
        <f t="shared" si="47"/>
        <v>1.6931305309436553</v>
      </c>
      <c r="P256" s="11">
        <f t="shared" si="54"/>
        <v>0.97567839646923715</v>
      </c>
    </row>
    <row r="257" spans="2:16" x14ac:dyDescent="0.2">
      <c r="B257" s="29" t="str">
        <f>Raw!A423</f>
        <v>2009 SEP</v>
      </c>
      <c r="C257" s="29">
        <v>248</v>
      </c>
      <c r="D257" s="32">
        <f t="shared" si="43"/>
        <v>20.666666666666668</v>
      </c>
      <c r="E257" s="10">
        <f>Raw!B423/100</f>
        <v>1.1000000000000001E-2</v>
      </c>
      <c r="F257" s="10">
        <f t="shared" si="48"/>
        <v>1.0109999999999999</v>
      </c>
      <c r="G257" s="10">
        <f t="shared" si="45"/>
        <v>1.7369194635246135</v>
      </c>
      <c r="H257" s="10">
        <f t="shared" si="49"/>
        <v>1</v>
      </c>
      <c r="I257" s="9">
        <f t="shared" si="50"/>
        <v>1.1000000000000001E-2</v>
      </c>
      <c r="J257" s="10">
        <f t="shared" si="46"/>
        <v>1.0109999999999999</v>
      </c>
      <c r="K257" s="10">
        <f t="shared" si="51"/>
        <v>1.4929703647959223</v>
      </c>
      <c r="L257" s="10">
        <f t="shared" si="52"/>
        <v>0.8595507138634616</v>
      </c>
      <c r="M257" s="9">
        <f t="shared" si="44"/>
        <v>1.1000000000000001E-2</v>
      </c>
      <c r="N257" s="10">
        <f t="shared" si="53"/>
        <v>1.0109999999999999</v>
      </c>
      <c r="O257" s="33">
        <f t="shared" si="47"/>
        <v>1.6946747969679026</v>
      </c>
      <c r="P257" s="11">
        <f t="shared" si="54"/>
        <v>0.97567839646923715</v>
      </c>
    </row>
    <row r="258" spans="2:16" x14ac:dyDescent="0.2">
      <c r="B258" s="29" t="str">
        <f>Raw!A424</f>
        <v>2009 OCT</v>
      </c>
      <c r="C258" s="29">
        <v>249</v>
      </c>
      <c r="D258" s="32">
        <f t="shared" si="43"/>
        <v>20.75</v>
      </c>
      <c r="E258" s="10">
        <f>Raw!B424/100</f>
        <v>1.4999999999999999E-2</v>
      </c>
      <c r="F258" s="10">
        <f t="shared" si="48"/>
        <v>1.0149999999999999</v>
      </c>
      <c r="G258" s="10">
        <f t="shared" si="45"/>
        <v>1.7390758277030409</v>
      </c>
      <c r="H258" s="10">
        <f t="shared" si="49"/>
        <v>1</v>
      </c>
      <c r="I258" s="9">
        <f t="shared" si="50"/>
        <v>1.4999999999999999E-2</v>
      </c>
      <c r="J258" s="10">
        <f t="shared" si="46"/>
        <v>1.0149999999999999</v>
      </c>
      <c r="K258" s="10">
        <f t="shared" si="51"/>
        <v>1.4948238691648392</v>
      </c>
      <c r="L258" s="10">
        <f t="shared" si="52"/>
        <v>0.8595507138634616</v>
      </c>
      <c r="M258" s="9">
        <f t="shared" si="44"/>
        <v>1.4999999999999999E-2</v>
      </c>
      <c r="N258" s="10">
        <f t="shared" si="53"/>
        <v>1.0149999999999999</v>
      </c>
      <c r="O258" s="33">
        <f t="shared" si="47"/>
        <v>1.6967787149117144</v>
      </c>
      <c r="P258" s="11">
        <f t="shared" si="54"/>
        <v>0.97567839646923715</v>
      </c>
    </row>
    <row r="259" spans="2:16" x14ac:dyDescent="0.2">
      <c r="B259" s="29" t="str">
        <f>Raw!A425</f>
        <v>2009 NOV</v>
      </c>
      <c r="C259" s="29">
        <v>250</v>
      </c>
      <c r="D259" s="32">
        <f t="shared" si="43"/>
        <v>20.833333333333332</v>
      </c>
      <c r="E259" s="10">
        <f>Raw!B425/100</f>
        <v>1.9E-2</v>
      </c>
      <c r="F259" s="10">
        <f t="shared" si="48"/>
        <v>1.0189999999999999</v>
      </c>
      <c r="G259" s="10">
        <f t="shared" si="45"/>
        <v>1.7418056728160343</v>
      </c>
      <c r="H259" s="10">
        <f t="shared" si="49"/>
        <v>1</v>
      </c>
      <c r="I259" s="9">
        <f t="shared" si="50"/>
        <v>1.9E-2</v>
      </c>
      <c r="J259" s="10">
        <f t="shared" si="46"/>
        <v>1.0189999999999999</v>
      </c>
      <c r="K259" s="10">
        <f t="shared" si="51"/>
        <v>1.4971703094804494</v>
      </c>
      <c r="L259" s="10">
        <f t="shared" si="52"/>
        <v>0.8595507138634616</v>
      </c>
      <c r="M259" s="9">
        <f t="shared" si="44"/>
        <v>1.9E-2</v>
      </c>
      <c r="N259" s="10">
        <f t="shared" si="53"/>
        <v>1.0189999999999999</v>
      </c>
      <c r="O259" s="33">
        <f t="shared" si="47"/>
        <v>1.6994421658141692</v>
      </c>
      <c r="P259" s="11">
        <f t="shared" si="54"/>
        <v>0.97567839646923726</v>
      </c>
    </row>
    <row r="260" spans="2:16" x14ac:dyDescent="0.2">
      <c r="B260" s="29" t="str">
        <f>Raw!A426</f>
        <v>2009 DEC</v>
      </c>
      <c r="C260" s="29">
        <v>251</v>
      </c>
      <c r="D260" s="32">
        <f t="shared" si="43"/>
        <v>20.916666666666668</v>
      </c>
      <c r="E260" s="10">
        <f>Raw!B426/100</f>
        <v>2.8999999999999998E-2</v>
      </c>
      <c r="F260" s="10">
        <f t="shared" si="48"/>
        <v>1.0289999999999999</v>
      </c>
      <c r="G260" s="10">
        <f t="shared" si="45"/>
        <v>1.7459601022514126</v>
      </c>
      <c r="H260" s="10">
        <f t="shared" si="49"/>
        <v>1</v>
      </c>
      <c r="I260" s="9">
        <f t="shared" si="50"/>
        <v>2.5000000000000001E-2</v>
      </c>
      <c r="J260" s="10">
        <f t="shared" si="46"/>
        <v>1.0249999999999999</v>
      </c>
      <c r="K260" s="10">
        <f t="shared" si="51"/>
        <v>1.5002542351860488</v>
      </c>
      <c r="L260" s="10">
        <f t="shared" si="52"/>
        <v>0.85927177445319258</v>
      </c>
      <c r="M260" s="9">
        <f t="shared" si="44"/>
        <v>2.8999999999999998E-2</v>
      </c>
      <c r="N260" s="10">
        <f t="shared" si="53"/>
        <v>1.0289999999999999</v>
      </c>
      <c r="O260" s="33">
        <f t="shared" si="47"/>
        <v>1.7034955528639237</v>
      </c>
      <c r="P260" s="11">
        <f t="shared" si="54"/>
        <v>0.97567839646923726</v>
      </c>
    </row>
    <row r="261" spans="2:16" x14ac:dyDescent="0.2">
      <c r="B261" s="29" t="str">
        <f>Raw!A427</f>
        <v>2010 JAN</v>
      </c>
      <c r="C261" s="29">
        <v>252</v>
      </c>
      <c r="D261" s="32">
        <f t="shared" si="43"/>
        <v>21</v>
      </c>
      <c r="E261" s="10">
        <f>Raw!B427/100</f>
        <v>3.5000000000000003E-2</v>
      </c>
      <c r="F261" s="10">
        <f t="shared" si="48"/>
        <v>1.0349999999999999</v>
      </c>
      <c r="G261" s="10">
        <f t="shared" si="45"/>
        <v>1.7509725768725251</v>
      </c>
      <c r="H261" s="10">
        <f t="shared" si="49"/>
        <v>1</v>
      </c>
      <c r="I261" s="9">
        <f t="shared" si="50"/>
        <v>2.5000000000000001E-2</v>
      </c>
      <c r="J261" s="10">
        <f t="shared" si="46"/>
        <v>1.0249999999999999</v>
      </c>
      <c r="K261" s="10">
        <f t="shared" si="51"/>
        <v>1.5033445132736702</v>
      </c>
      <c r="L261" s="10">
        <f t="shared" si="52"/>
        <v>0.85857684645115795</v>
      </c>
      <c r="M261" s="9">
        <f t="shared" si="44"/>
        <v>3.5000000000000003E-2</v>
      </c>
      <c r="N261" s="10">
        <f t="shared" si="53"/>
        <v>1.0349999999999999</v>
      </c>
      <c r="O261" s="33">
        <f t="shared" si="47"/>
        <v>1.7083861160645935</v>
      </c>
      <c r="P261" s="11">
        <f t="shared" si="54"/>
        <v>0.97567839646923726</v>
      </c>
    </row>
    <row r="262" spans="2:16" x14ac:dyDescent="0.2">
      <c r="B262" s="29" t="str">
        <f>Raw!A428</f>
        <v>2010 FEB</v>
      </c>
      <c r="C262" s="29">
        <v>253</v>
      </c>
      <c r="D262" s="32">
        <f t="shared" si="43"/>
        <v>21.083333333333332</v>
      </c>
      <c r="E262" s="10">
        <f>Raw!B428/100</f>
        <v>0.03</v>
      </c>
      <c r="F262" s="10">
        <f t="shared" si="48"/>
        <v>1.03</v>
      </c>
      <c r="G262" s="10">
        <f t="shared" si="45"/>
        <v>1.7552909476109984</v>
      </c>
      <c r="H262" s="10">
        <f t="shared" si="49"/>
        <v>1</v>
      </c>
      <c r="I262" s="9">
        <f t="shared" si="50"/>
        <v>2.5000000000000001E-2</v>
      </c>
      <c r="J262" s="10">
        <f t="shared" si="46"/>
        <v>1.0249999999999999</v>
      </c>
      <c r="K262" s="10">
        <f t="shared" si="51"/>
        <v>1.5064411568281804</v>
      </c>
      <c r="L262" s="10">
        <f t="shared" si="52"/>
        <v>0.85822875055471015</v>
      </c>
      <c r="M262" s="9">
        <f t="shared" si="44"/>
        <v>0.03</v>
      </c>
      <c r="N262" s="10">
        <f t="shared" si="53"/>
        <v>1.03</v>
      </c>
      <c r="O262" s="33">
        <f t="shared" si="47"/>
        <v>1.7125994571020668</v>
      </c>
      <c r="P262" s="11">
        <f t="shared" si="54"/>
        <v>0.97567839646923726</v>
      </c>
    </row>
    <row r="263" spans="2:16" x14ac:dyDescent="0.2">
      <c r="B263" s="29" t="str">
        <f>Raw!A429</f>
        <v>2010 MAR</v>
      </c>
      <c r="C263" s="29">
        <v>254</v>
      </c>
      <c r="D263" s="32">
        <f t="shared" si="43"/>
        <v>21.166666666666668</v>
      </c>
      <c r="E263" s="10">
        <f>Raw!B429/100</f>
        <v>3.4000000000000002E-2</v>
      </c>
      <c r="F263" s="10">
        <f t="shared" si="48"/>
        <v>1.034</v>
      </c>
      <c r="G263" s="10">
        <f t="shared" si="45"/>
        <v>1.7601884138296096</v>
      </c>
      <c r="H263" s="10">
        <f t="shared" si="49"/>
        <v>1</v>
      </c>
      <c r="I263" s="9">
        <f t="shared" si="50"/>
        <v>2.5000000000000001E-2</v>
      </c>
      <c r="J263" s="10">
        <f t="shared" si="46"/>
        <v>1.0249999999999999</v>
      </c>
      <c r="K263" s="10">
        <f t="shared" si="51"/>
        <v>1.5095441789613988</v>
      </c>
      <c r="L263" s="10">
        <f t="shared" si="52"/>
        <v>0.857603746906339</v>
      </c>
      <c r="M263" s="9">
        <f t="shared" si="44"/>
        <v>3.4000000000000002E-2</v>
      </c>
      <c r="N263" s="10">
        <f t="shared" si="53"/>
        <v>1.034</v>
      </c>
      <c r="O263" s="33">
        <f t="shared" si="47"/>
        <v>1.7173778090890037</v>
      </c>
      <c r="P263" s="11">
        <f t="shared" si="54"/>
        <v>0.97567839646923726</v>
      </c>
    </row>
    <row r="264" spans="2:16" x14ac:dyDescent="0.2">
      <c r="B264" s="29" t="str">
        <f>Raw!A430</f>
        <v>2010 APR</v>
      </c>
      <c r="C264" s="29">
        <v>255</v>
      </c>
      <c r="D264" s="32">
        <f t="shared" si="43"/>
        <v>21.25</v>
      </c>
      <c r="E264" s="10">
        <f>Raw!B430/100</f>
        <v>3.7000000000000005E-2</v>
      </c>
      <c r="F264" s="10">
        <f t="shared" si="48"/>
        <v>1.0369999999999999</v>
      </c>
      <c r="G264" s="10">
        <f t="shared" si="45"/>
        <v>1.7655257429729336</v>
      </c>
      <c r="H264" s="10">
        <f t="shared" si="49"/>
        <v>1</v>
      </c>
      <c r="I264" s="9">
        <f t="shared" si="50"/>
        <v>2.5000000000000001E-2</v>
      </c>
      <c r="J264" s="10">
        <f t="shared" si="46"/>
        <v>1.0249999999999999</v>
      </c>
      <c r="K264" s="10">
        <f t="shared" si="51"/>
        <v>1.5126535928121534</v>
      </c>
      <c r="L264" s="10">
        <f t="shared" si="52"/>
        <v>0.85677232339021359</v>
      </c>
      <c r="M264" s="9">
        <f t="shared" si="44"/>
        <v>3.7000000000000005E-2</v>
      </c>
      <c r="N264" s="10">
        <f t="shared" si="53"/>
        <v>1.0369999999999999</v>
      </c>
      <c r="O264" s="33">
        <f t="shared" si="47"/>
        <v>1.7225853258289907</v>
      </c>
      <c r="P264" s="11">
        <f t="shared" si="54"/>
        <v>0.97567839646923726</v>
      </c>
    </row>
    <row r="265" spans="2:16" x14ac:dyDescent="0.2">
      <c r="B265" s="29" t="str">
        <f>Raw!A431</f>
        <v>2010 MAY</v>
      </c>
      <c r="C265" s="29">
        <v>256</v>
      </c>
      <c r="D265" s="32">
        <f t="shared" si="43"/>
        <v>21.333333333333332</v>
      </c>
      <c r="E265" s="10">
        <f>Raw!B431/100</f>
        <v>3.4000000000000002E-2</v>
      </c>
      <c r="F265" s="10">
        <f t="shared" si="48"/>
        <v>1.034</v>
      </c>
      <c r="G265" s="10">
        <f t="shared" si="45"/>
        <v>1.7704517654628615</v>
      </c>
      <c r="H265" s="10">
        <f t="shared" si="49"/>
        <v>1</v>
      </c>
      <c r="I265" s="9">
        <f t="shared" si="50"/>
        <v>2.5000000000000001E-2</v>
      </c>
      <c r="J265" s="10">
        <f t="shared" si="46"/>
        <v>1.0249999999999999</v>
      </c>
      <c r="K265" s="10">
        <f t="shared" si="51"/>
        <v>1.5157694115463358</v>
      </c>
      <c r="L265" s="10">
        <f t="shared" si="52"/>
        <v>0.85614838038248253</v>
      </c>
      <c r="M265" s="9">
        <f t="shared" si="44"/>
        <v>3.4000000000000002E-2</v>
      </c>
      <c r="N265" s="10">
        <f t="shared" si="53"/>
        <v>1.034</v>
      </c>
      <c r="O265" s="33">
        <f t="shared" si="47"/>
        <v>1.7273915395529349</v>
      </c>
      <c r="P265" s="11">
        <f t="shared" si="54"/>
        <v>0.97567839646923726</v>
      </c>
    </row>
    <row r="266" spans="2:16" x14ac:dyDescent="0.2">
      <c r="B266" s="29" t="str">
        <f>Raw!A432</f>
        <v>2010 JUN</v>
      </c>
      <c r="C266" s="29">
        <v>257</v>
      </c>
      <c r="D266" s="32">
        <f t="shared" ref="D266:D329" si="55">C266/12</f>
        <v>21.416666666666668</v>
      </c>
      <c r="E266" s="10">
        <f>Raw!B432/100</f>
        <v>3.2000000000000001E-2</v>
      </c>
      <c r="F266" s="10">
        <f t="shared" si="48"/>
        <v>1.032</v>
      </c>
      <c r="G266" s="10">
        <f t="shared" si="45"/>
        <v>1.7751051092717729</v>
      </c>
      <c r="H266" s="10">
        <f t="shared" si="49"/>
        <v>1</v>
      </c>
      <c r="I266" s="9">
        <f t="shared" si="50"/>
        <v>2.5000000000000001E-2</v>
      </c>
      <c r="J266" s="10">
        <f t="shared" si="46"/>
        <v>1.0249999999999999</v>
      </c>
      <c r="K266" s="10">
        <f t="shared" si="51"/>
        <v>1.5188916483569572</v>
      </c>
      <c r="L266" s="10">
        <f t="shared" si="52"/>
        <v>0.85566293535151516</v>
      </c>
      <c r="M266" s="9">
        <f t="shared" ref="M266:M329" si="56">IF(E266&lt;0,0,IF(E266&lt;$F$3,E266,IF(E266&lt;$F$4,$F$3+0.5*(E266-$F$3),$F$3+0.5*($F$4-$F$3))))</f>
        <v>3.2000000000000001E-2</v>
      </c>
      <c r="N266" s="10">
        <f t="shared" si="53"/>
        <v>1.032</v>
      </c>
      <c r="O266" s="33">
        <f t="shared" si="47"/>
        <v>1.7319317065786335</v>
      </c>
      <c r="P266" s="11">
        <f t="shared" si="54"/>
        <v>0.97567839646923726</v>
      </c>
    </row>
    <row r="267" spans="2:16" x14ac:dyDescent="0.2">
      <c r="B267" s="29" t="str">
        <f>Raw!A433</f>
        <v>2010 JUL</v>
      </c>
      <c r="C267" s="29">
        <v>258</v>
      </c>
      <c r="D267" s="32">
        <f t="shared" si="55"/>
        <v>21.5</v>
      </c>
      <c r="E267" s="10">
        <f>Raw!B433/100</f>
        <v>3.1E-2</v>
      </c>
      <c r="F267" s="10">
        <f t="shared" si="48"/>
        <v>1.0309999999999999</v>
      </c>
      <c r="G267" s="10">
        <f t="shared" ref="G267:G330" si="57">F267^(1/12)*G266</f>
        <v>1.7796269044366146</v>
      </c>
      <c r="H267" s="10">
        <f t="shared" si="49"/>
        <v>1</v>
      </c>
      <c r="I267" s="9">
        <f t="shared" si="50"/>
        <v>2.5000000000000001E-2</v>
      </c>
      <c r="J267" s="10">
        <f t="shared" ref="J267:J330" si="58">1+I267</f>
        <v>1.0249999999999999</v>
      </c>
      <c r="K267" s="10">
        <f t="shared" si="51"/>
        <v>1.5220203164642041</v>
      </c>
      <c r="L267" s="10">
        <f t="shared" si="52"/>
        <v>0.85524685689444424</v>
      </c>
      <c r="M267" s="9">
        <f t="shared" si="56"/>
        <v>3.1E-2</v>
      </c>
      <c r="N267" s="10">
        <f t="shared" si="53"/>
        <v>1.0309999999999999</v>
      </c>
      <c r="O267" s="33">
        <f t="shared" ref="O267:O330" si="59">N267^(1/12)*O266</f>
        <v>1.7363435244342287</v>
      </c>
      <c r="P267" s="11">
        <f t="shared" si="54"/>
        <v>0.97567839646923726</v>
      </c>
    </row>
    <row r="268" spans="2:16" x14ac:dyDescent="0.2">
      <c r="B268" s="29" t="str">
        <f>Raw!A434</f>
        <v>2010 AUG</v>
      </c>
      <c r="C268" s="29">
        <v>259</v>
      </c>
      <c r="D268" s="32">
        <f t="shared" si="55"/>
        <v>21.583333333333332</v>
      </c>
      <c r="E268" s="10">
        <f>Raw!B434/100</f>
        <v>3.1E-2</v>
      </c>
      <c r="F268" s="10">
        <f t="shared" ref="F268:F331" si="60">1+E268</f>
        <v>1.0309999999999999</v>
      </c>
      <c r="G268" s="10">
        <f t="shared" si="57"/>
        <v>1.7841602181483898</v>
      </c>
      <c r="H268" s="10">
        <f t="shared" ref="H268:H331" si="61">G268/G268</f>
        <v>1</v>
      </c>
      <c r="I268" s="9">
        <f t="shared" ref="I268:I331" si="62">IF(E268&lt;0,0,IF(E268&lt;$F$2,E268,$F$2))</f>
        <v>2.5000000000000001E-2</v>
      </c>
      <c r="J268" s="10">
        <f t="shared" si="58"/>
        <v>1.0249999999999999</v>
      </c>
      <c r="K268" s="10">
        <f t="shared" ref="K268:K331" si="63">J268^(1/12)*K267</f>
        <v>1.5251554291154945</v>
      </c>
      <c r="L268" s="10">
        <f t="shared" ref="L268:L331" si="64">K268/G268</f>
        <v>0.85483098076153063</v>
      </c>
      <c r="M268" s="9">
        <f t="shared" si="56"/>
        <v>3.1E-2</v>
      </c>
      <c r="N268" s="10">
        <f t="shared" ref="N268:N331" si="65">1+M268</f>
        <v>1.0309999999999999</v>
      </c>
      <c r="O268" s="33">
        <f t="shared" si="59"/>
        <v>1.7407665806872255</v>
      </c>
      <c r="P268" s="11">
        <f t="shared" ref="P268:P331" si="66">O268/G268</f>
        <v>0.97567839646923726</v>
      </c>
    </row>
    <row r="269" spans="2:16" x14ac:dyDescent="0.2">
      <c r="B269" s="29" t="str">
        <f>Raw!A435</f>
        <v>2010 SEP</v>
      </c>
      <c r="C269" s="29">
        <v>260</v>
      </c>
      <c r="D269" s="32">
        <f t="shared" si="55"/>
        <v>21.666666666666668</v>
      </c>
      <c r="E269" s="10">
        <f>Raw!B435/100</f>
        <v>3.1E-2</v>
      </c>
      <c r="F269" s="10">
        <f t="shared" si="60"/>
        <v>1.0309999999999999</v>
      </c>
      <c r="G269" s="10">
        <f t="shared" si="57"/>
        <v>1.7887050797487465</v>
      </c>
      <c r="H269" s="10">
        <f t="shared" si="61"/>
        <v>1</v>
      </c>
      <c r="I269" s="9">
        <f t="shared" si="62"/>
        <v>2.5000000000000001E-2</v>
      </c>
      <c r="J269" s="10">
        <f t="shared" si="58"/>
        <v>1.0249999999999999</v>
      </c>
      <c r="K269" s="10">
        <f t="shared" si="63"/>
        <v>1.5282969995855342</v>
      </c>
      <c r="L269" s="10">
        <f t="shared" si="64"/>
        <v>0.8544153068543916</v>
      </c>
      <c r="M269" s="9">
        <f t="shared" si="56"/>
        <v>3.1E-2</v>
      </c>
      <c r="N269" s="10">
        <f t="shared" si="65"/>
        <v>1.0309999999999999</v>
      </c>
      <c r="O269" s="33">
        <f t="shared" si="59"/>
        <v>1.745200903965636</v>
      </c>
      <c r="P269" s="11">
        <f t="shared" si="66"/>
        <v>0.97567839646923715</v>
      </c>
    </row>
    <row r="270" spans="2:16" x14ac:dyDescent="0.2">
      <c r="B270" s="29" t="str">
        <f>Raw!A436</f>
        <v>2010 OCT</v>
      </c>
      <c r="C270" s="29">
        <v>261</v>
      </c>
      <c r="D270" s="32">
        <f t="shared" si="55"/>
        <v>21.75</v>
      </c>
      <c r="E270" s="10">
        <f>Raw!B436/100</f>
        <v>3.2000000000000001E-2</v>
      </c>
      <c r="F270" s="10">
        <f t="shared" si="60"/>
        <v>1.032</v>
      </c>
      <c r="G270" s="10">
        <f t="shared" si="57"/>
        <v>1.7934063994182157</v>
      </c>
      <c r="H270" s="10">
        <f t="shared" si="61"/>
        <v>1</v>
      </c>
      <c r="I270" s="9">
        <f t="shared" si="62"/>
        <v>2.5000000000000001E-2</v>
      </c>
      <c r="J270" s="10">
        <f t="shared" si="58"/>
        <v>1.0249999999999999</v>
      </c>
      <c r="K270" s="10">
        <f t="shared" si="63"/>
        <v>1.5314450411763723</v>
      </c>
      <c r="L270" s="10">
        <f t="shared" si="64"/>
        <v>0.85393084449412904</v>
      </c>
      <c r="M270" s="9">
        <f t="shared" si="56"/>
        <v>3.2000000000000001E-2</v>
      </c>
      <c r="N270" s="10">
        <f t="shared" si="65"/>
        <v>1.032</v>
      </c>
      <c r="O270" s="33">
        <f t="shared" si="59"/>
        <v>1.749787880002033</v>
      </c>
      <c r="P270" s="11">
        <f t="shared" si="66"/>
        <v>0.97567839646923715</v>
      </c>
    </row>
    <row r="271" spans="2:16" x14ac:dyDescent="0.2">
      <c r="B271" s="29" t="str">
        <f>Raw!A437</f>
        <v>2010 NOV</v>
      </c>
      <c r="C271" s="29">
        <v>262</v>
      </c>
      <c r="D271" s="32">
        <f t="shared" si="55"/>
        <v>21.833333333333332</v>
      </c>
      <c r="E271" s="10">
        <f>Raw!B437/100</f>
        <v>3.3000000000000002E-2</v>
      </c>
      <c r="F271" s="10">
        <f t="shared" si="60"/>
        <v>1.0329999999999999</v>
      </c>
      <c r="G271" s="10">
        <f t="shared" si="57"/>
        <v>1.7982652083292427</v>
      </c>
      <c r="H271" s="10">
        <f t="shared" si="61"/>
        <v>1</v>
      </c>
      <c r="I271" s="9">
        <f t="shared" si="62"/>
        <v>2.5000000000000001E-2</v>
      </c>
      <c r="J271" s="10">
        <f t="shared" si="58"/>
        <v>1.0249999999999999</v>
      </c>
      <c r="K271" s="10">
        <f t="shared" si="63"/>
        <v>1.5345995672174582</v>
      </c>
      <c r="L271" s="10">
        <f t="shared" si="64"/>
        <v>0.85337777771013279</v>
      </c>
      <c r="M271" s="9">
        <f t="shared" si="56"/>
        <v>3.3000000000000002E-2</v>
      </c>
      <c r="N271" s="10">
        <f t="shared" si="65"/>
        <v>1.0329999999999999</v>
      </c>
      <c r="O271" s="33">
        <f t="shared" si="59"/>
        <v>1.7545285148890943</v>
      </c>
      <c r="P271" s="11">
        <f t="shared" si="66"/>
        <v>0.97567839646923715</v>
      </c>
    </row>
    <row r="272" spans="2:16" x14ac:dyDescent="0.2">
      <c r="B272" s="29" t="str">
        <f>Raw!A438</f>
        <v>2010 DEC</v>
      </c>
      <c r="C272" s="29">
        <v>263</v>
      </c>
      <c r="D272" s="32">
        <f t="shared" si="55"/>
        <v>21.916666666666668</v>
      </c>
      <c r="E272" s="10">
        <f>Raw!B438/100</f>
        <v>3.7000000000000005E-2</v>
      </c>
      <c r="F272" s="10">
        <f t="shared" si="60"/>
        <v>1.0369999999999999</v>
      </c>
      <c r="G272" s="10">
        <f t="shared" si="57"/>
        <v>1.8037179957856488</v>
      </c>
      <c r="H272" s="10">
        <f t="shared" si="61"/>
        <v>1</v>
      </c>
      <c r="I272" s="9">
        <f t="shared" si="62"/>
        <v>2.5000000000000001E-2</v>
      </c>
      <c r="J272" s="10">
        <f t="shared" si="58"/>
        <v>1.0249999999999999</v>
      </c>
      <c r="K272" s="10">
        <f t="shared" si="63"/>
        <v>1.5377605910656977</v>
      </c>
      <c r="L272" s="10">
        <f t="shared" si="64"/>
        <v>0.85255045115624761</v>
      </c>
      <c r="M272" s="9">
        <f t="shared" si="56"/>
        <v>3.7000000000000005E-2</v>
      </c>
      <c r="N272" s="10">
        <f t="shared" si="65"/>
        <v>1.0369999999999999</v>
      </c>
      <c r="O272" s="33">
        <f t="shared" si="59"/>
        <v>1.7598486818108483</v>
      </c>
      <c r="P272" s="11">
        <f t="shared" si="66"/>
        <v>0.97567839646923726</v>
      </c>
    </row>
    <row r="273" spans="2:16" x14ac:dyDescent="0.2">
      <c r="B273" s="29" t="str">
        <f>Raw!A439</f>
        <v>2011 JAN</v>
      </c>
      <c r="C273" s="29">
        <v>264</v>
      </c>
      <c r="D273" s="32">
        <f t="shared" si="55"/>
        <v>22</v>
      </c>
      <c r="E273" s="10">
        <f>Raw!B439/100</f>
        <v>0.04</v>
      </c>
      <c r="F273" s="10">
        <f t="shared" si="60"/>
        <v>1.04</v>
      </c>
      <c r="G273" s="10">
        <f t="shared" si="57"/>
        <v>1.8096228991443204</v>
      </c>
      <c r="H273" s="10">
        <f t="shared" si="61"/>
        <v>1</v>
      </c>
      <c r="I273" s="9">
        <f t="shared" si="62"/>
        <v>2.5000000000000001E-2</v>
      </c>
      <c r="J273" s="10">
        <f t="shared" si="58"/>
        <v>1.0249999999999999</v>
      </c>
      <c r="K273" s="10">
        <f t="shared" si="63"/>
        <v>1.5409281261055097</v>
      </c>
      <c r="L273" s="10">
        <f t="shared" si="64"/>
        <v>0.85151891415285308</v>
      </c>
      <c r="M273" s="9">
        <f t="shared" si="56"/>
        <v>0.04</v>
      </c>
      <c r="N273" s="10">
        <f t="shared" si="65"/>
        <v>1.04</v>
      </c>
      <c r="O273" s="33">
        <f t="shared" si="59"/>
        <v>1.7656099684511428</v>
      </c>
      <c r="P273" s="11">
        <f t="shared" si="66"/>
        <v>0.97567839646923726</v>
      </c>
    </row>
    <row r="274" spans="2:16" x14ac:dyDescent="0.2">
      <c r="B274" s="29" t="str">
        <f>Raw!A440</f>
        <v>2011 FEB</v>
      </c>
      <c r="C274" s="29">
        <v>265</v>
      </c>
      <c r="D274" s="32">
        <f t="shared" si="55"/>
        <v>22.083333333333332</v>
      </c>
      <c r="E274" s="10">
        <f>Raw!B440/100</f>
        <v>4.4000000000000004E-2</v>
      </c>
      <c r="F274" s="10">
        <f t="shared" si="60"/>
        <v>1.044</v>
      </c>
      <c r="G274" s="10">
        <f t="shared" si="57"/>
        <v>1.8161280164701354</v>
      </c>
      <c r="H274" s="10">
        <f t="shared" si="61"/>
        <v>1</v>
      </c>
      <c r="I274" s="9">
        <f t="shared" si="62"/>
        <v>2.5000000000000001E-2</v>
      </c>
      <c r="J274" s="10">
        <f t="shared" si="58"/>
        <v>1.0249999999999999</v>
      </c>
      <c r="K274" s="10">
        <f t="shared" si="63"/>
        <v>1.5441021857488826</v>
      </c>
      <c r="L274" s="10">
        <f t="shared" si="64"/>
        <v>0.85021659913051284</v>
      </c>
      <c r="M274" s="9">
        <f t="shared" si="56"/>
        <v>4.4000000000000004E-2</v>
      </c>
      <c r="N274" s="10">
        <f t="shared" si="65"/>
        <v>1.044</v>
      </c>
      <c r="O274" s="33">
        <f t="shared" si="59"/>
        <v>1.7719568708924385</v>
      </c>
      <c r="P274" s="11">
        <f t="shared" si="66"/>
        <v>0.97567839646923737</v>
      </c>
    </row>
    <row r="275" spans="2:16" x14ac:dyDescent="0.2">
      <c r="B275" s="29" t="str">
        <f>Raw!A441</f>
        <v>2011 MAR</v>
      </c>
      <c r="C275" s="29">
        <v>266</v>
      </c>
      <c r="D275" s="32">
        <f t="shared" si="55"/>
        <v>22.166666666666668</v>
      </c>
      <c r="E275" s="10">
        <f>Raw!B441/100</f>
        <v>0.04</v>
      </c>
      <c r="F275" s="10">
        <f t="shared" si="60"/>
        <v>1.04</v>
      </c>
      <c r="G275" s="10">
        <f t="shared" si="57"/>
        <v>1.8220735470072198</v>
      </c>
      <c r="H275" s="10">
        <f t="shared" si="61"/>
        <v>1</v>
      </c>
      <c r="I275" s="9">
        <f t="shared" si="62"/>
        <v>2.5000000000000001E-2</v>
      </c>
      <c r="J275" s="10">
        <f t="shared" si="58"/>
        <v>1.0249999999999999</v>
      </c>
      <c r="K275" s="10">
        <f t="shared" si="63"/>
        <v>1.5472827834354317</v>
      </c>
      <c r="L275" s="10">
        <f t="shared" si="64"/>
        <v>0.84918788595381589</v>
      </c>
      <c r="M275" s="9">
        <f t="shared" si="56"/>
        <v>0.04</v>
      </c>
      <c r="N275" s="10">
        <f t="shared" si="65"/>
        <v>1.04</v>
      </c>
      <c r="O275" s="33">
        <f t="shared" si="59"/>
        <v>1.7777577965930198</v>
      </c>
      <c r="P275" s="11">
        <f t="shared" si="66"/>
        <v>0.97567839646923737</v>
      </c>
    </row>
    <row r="276" spans="2:16" x14ac:dyDescent="0.2">
      <c r="B276" s="29" t="str">
        <f>Raw!A442</f>
        <v>2011 APR</v>
      </c>
      <c r="C276" s="29">
        <v>267</v>
      </c>
      <c r="D276" s="32">
        <f t="shared" si="55"/>
        <v>22.25</v>
      </c>
      <c r="E276" s="10">
        <f>Raw!B442/100</f>
        <v>4.4999999999999998E-2</v>
      </c>
      <c r="F276" s="10">
        <f t="shared" si="60"/>
        <v>1.0449999999999999</v>
      </c>
      <c r="G276" s="10">
        <f t="shared" si="57"/>
        <v>1.8287693200060493</v>
      </c>
      <c r="H276" s="10">
        <f t="shared" si="61"/>
        <v>1</v>
      </c>
      <c r="I276" s="9">
        <f t="shared" si="62"/>
        <v>2.5000000000000001E-2</v>
      </c>
      <c r="J276" s="10">
        <f t="shared" si="58"/>
        <v>1.0249999999999999</v>
      </c>
      <c r="K276" s="10">
        <f t="shared" si="63"/>
        <v>1.5504699326324551</v>
      </c>
      <c r="L276" s="10">
        <f t="shared" si="64"/>
        <v>0.84782149157408571</v>
      </c>
      <c r="M276" s="9">
        <f t="shared" si="56"/>
        <v>4.4999999999999998E-2</v>
      </c>
      <c r="N276" s="10">
        <f t="shared" si="65"/>
        <v>1.0449999999999999</v>
      </c>
      <c r="O276" s="33">
        <f t="shared" si="59"/>
        <v>1.7842907176556397</v>
      </c>
      <c r="P276" s="11">
        <f t="shared" si="66"/>
        <v>0.97567839646923737</v>
      </c>
    </row>
    <row r="277" spans="2:16" x14ac:dyDescent="0.2">
      <c r="B277" s="29" t="str">
        <f>Raw!A443</f>
        <v>2011 MAY</v>
      </c>
      <c r="C277" s="29">
        <v>268</v>
      </c>
      <c r="D277" s="32">
        <f t="shared" si="55"/>
        <v>22.333333333333332</v>
      </c>
      <c r="E277" s="10">
        <f>Raw!B443/100</f>
        <v>4.4999999999999998E-2</v>
      </c>
      <c r="F277" s="10">
        <f t="shared" si="60"/>
        <v>1.0449999999999999</v>
      </c>
      <c r="G277" s="10">
        <f t="shared" si="57"/>
        <v>1.835489698694438</v>
      </c>
      <c r="H277" s="10">
        <f t="shared" si="61"/>
        <v>1</v>
      </c>
      <c r="I277" s="9">
        <f t="shared" si="62"/>
        <v>2.5000000000000001E-2</v>
      </c>
      <c r="J277" s="10">
        <f t="shared" si="58"/>
        <v>1.0249999999999999</v>
      </c>
      <c r="K277" s="10">
        <f t="shared" si="63"/>
        <v>1.553663646834992</v>
      </c>
      <c r="L277" s="10">
        <f t="shared" si="64"/>
        <v>0.84645729580508922</v>
      </c>
      <c r="M277" s="9">
        <f t="shared" si="56"/>
        <v>4.4999999999999998E-2</v>
      </c>
      <c r="N277" s="10">
        <f t="shared" si="65"/>
        <v>1.0449999999999999</v>
      </c>
      <c r="O277" s="33">
        <f t="shared" si="59"/>
        <v>1.790847645957993</v>
      </c>
      <c r="P277" s="11">
        <f t="shared" si="66"/>
        <v>0.97567839646923737</v>
      </c>
    </row>
    <row r="278" spans="2:16" x14ac:dyDescent="0.2">
      <c r="B278" s="29" t="str">
        <f>Raw!A444</f>
        <v>2011 JUN</v>
      </c>
      <c r="C278" s="29">
        <v>269</v>
      </c>
      <c r="D278" s="32">
        <f t="shared" si="55"/>
        <v>22.416666666666668</v>
      </c>
      <c r="E278" s="10">
        <f>Raw!B444/100</f>
        <v>4.2000000000000003E-2</v>
      </c>
      <c r="F278" s="10">
        <f t="shared" si="60"/>
        <v>1.042</v>
      </c>
      <c r="G278" s="10">
        <f t="shared" si="57"/>
        <v>1.8417934665027285</v>
      </c>
      <c r="H278" s="10">
        <f t="shared" si="61"/>
        <v>1</v>
      </c>
      <c r="I278" s="9">
        <f t="shared" si="62"/>
        <v>2.5000000000000001E-2</v>
      </c>
      <c r="J278" s="10">
        <f t="shared" si="58"/>
        <v>1.0249999999999999</v>
      </c>
      <c r="K278" s="10">
        <f t="shared" si="63"/>
        <v>1.556863939565879</v>
      </c>
      <c r="L278" s="10">
        <f t="shared" si="64"/>
        <v>0.84529778603358541</v>
      </c>
      <c r="M278" s="9">
        <f t="shared" si="56"/>
        <v>4.2000000000000003E-2</v>
      </c>
      <c r="N278" s="10">
        <f t="shared" si="65"/>
        <v>1.042</v>
      </c>
      <c r="O278" s="33">
        <f t="shared" si="59"/>
        <v>1.7969980960249003</v>
      </c>
      <c r="P278" s="11">
        <f t="shared" si="66"/>
        <v>0.97567839646923749</v>
      </c>
    </row>
    <row r="279" spans="2:16" x14ac:dyDescent="0.2">
      <c r="B279" s="29" t="str">
        <f>Raw!A445</f>
        <v>2011 JUL</v>
      </c>
      <c r="C279" s="29">
        <v>270</v>
      </c>
      <c r="D279" s="32">
        <f t="shared" si="55"/>
        <v>22.5</v>
      </c>
      <c r="E279" s="10">
        <f>Raw!B445/100</f>
        <v>4.4000000000000004E-2</v>
      </c>
      <c r="F279" s="10">
        <f t="shared" si="60"/>
        <v>1.044</v>
      </c>
      <c r="G279" s="10">
        <f t="shared" si="57"/>
        <v>1.8484142285383909</v>
      </c>
      <c r="H279" s="10">
        <f t="shared" si="61"/>
        <v>1</v>
      </c>
      <c r="I279" s="9">
        <f t="shared" si="62"/>
        <v>2.5000000000000001E-2</v>
      </c>
      <c r="J279" s="10">
        <f t="shared" si="58"/>
        <v>1.0249999999999999</v>
      </c>
      <c r="K279" s="10">
        <f t="shared" si="63"/>
        <v>1.560070824375807</v>
      </c>
      <c r="L279" s="10">
        <f t="shared" si="64"/>
        <v>0.84400498561916637</v>
      </c>
      <c r="M279" s="9">
        <f t="shared" si="56"/>
        <v>4.4000000000000004E-2</v>
      </c>
      <c r="N279" s="10">
        <f t="shared" si="65"/>
        <v>1.044</v>
      </c>
      <c r="O279" s="33">
        <f t="shared" si="59"/>
        <v>1.8034578305112599</v>
      </c>
      <c r="P279" s="11">
        <f t="shared" si="66"/>
        <v>0.97567839646923749</v>
      </c>
    </row>
    <row r="280" spans="2:16" x14ac:dyDescent="0.2">
      <c r="B280" s="29" t="str">
        <f>Raw!A446</f>
        <v>2011 AUG</v>
      </c>
      <c r="C280" s="29">
        <v>271</v>
      </c>
      <c r="D280" s="32">
        <f t="shared" si="55"/>
        <v>22.583333333333332</v>
      </c>
      <c r="E280" s="10">
        <f>Raw!B446/100</f>
        <v>4.4999999999999998E-2</v>
      </c>
      <c r="F280" s="10">
        <f t="shared" si="60"/>
        <v>1.0449999999999999</v>
      </c>
      <c r="G280" s="10">
        <f t="shared" si="57"/>
        <v>1.855206798521325</v>
      </c>
      <c r="H280" s="10">
        <f t="shared" si="61"/>
        <v>1</v>
      </c>
      <c r="I280" s="9">
        <f t="shared" si="62"/>
        <v>2.5000000000000001E-2</v>
      </c>
      <c r="J280" s="10">
        <f t="shared" si="58"/>
        <v>1.0249999999999999</v>
      </c>
      <c r="K280" s="10">
        <f t="shared" si="63"/>
        <v>1.5632843148433797</v>
      </c>
      <c r="L280" s="10">
        <f t="shared" si="64"/>
        <v>0.84264693083778086</v>
      </c>
      <c r="M280" s="9">
        <f t="shared" si="56"/>
        <v>4.4999999999999998E-2</v>
      </c>
      <c r="N280" s="10">
        <f t="shared" si="65"/>
        <v>1.0449999999999999</v>
      </c>
      <c r="O280" s="33">
        <f t="shared" si="59"/>
        <v>1.8100851943001142</v>
      </c>
      <c r="P280" s="11">
        <f t="shared" si="66"/>
        <v>0.97567839646923749</v>
      </c>
    </row>
    <row r="281" spans="2:16" x14ac:dyDescent="0.2">
      <c r="B281" s="29" t="str">
        <f>Raw!A447</f>
        <v>2011 SEP</v>
      </c>
      <c r="C281" s="29">
        <v>272</v>
      </c>
      <c r="D281" s="32">
        <f t="shared" si="55"/>
        <v>22.666666666666668</v>
      </c>
      <c r="E281" s="10">
        <f>Raw!B447/100</f>
        <v>5.2000000000000005E-2</v>
      </c>
      <c r="F281" s="10">
        <f t="shared" si="60"/>
        <v>1.052</v>
      </c>
      <c r="G281" s="10">
        <f t="shared" si="57"/>
        <v>1.8630605598521928</v>
      </c>
      <c r="H281" s="10">
        <f t="shared" si="61"/>
        <v>1</v>
      </c>
      <c r="I281" s="9">
        <f t="shared" si="62"/>
        <v>2.5000000000000001E-2</v>
      </c>
      <c r="J281" s="10">
        <f t="shared" si="58"/>
        <v>1.0249999999999999</v>
      </c>
      <c r="K281" s="10">
        <f t="shared" si="63"/>
        <v>1.5665044245751703</v>
      </c>
      <c r="L281" s="10">
        <f t="shared" si="64"/>
        <v>0.84082313711769519</v>
      </c>
      <c r="M281" s="9">
        <f t="shared" si="56"/>
        <v>5.1000000000000004E-2</v>
      </c>
      <c r="N281" s="10">
        <f t="shared" si="65"/>
        <v>1.0509999999999999</v>
      </c>
      <c r="O281" s="33">
        <f t="shared" si="59"/>
        <v>1.8176038853495498</v>
      </c>
      <c r="P281" s="11">
        <f t="shared" si="66"/>
        <v>0.97560107519733585</v>
      </c>
    </row>
    <row r="282" spans="2:16" x14ac:dyDescent="0.2">
      <c r="B282" s="29" t="str">
        <f>Raw!A448</f>
        <v>2011 OCT</v>
      </c>
      <c r="C282" s="29">
        <v>273</v>
      </c>
      <c r="D282" s="32">
        <f t="shared" si="55"/>
        <v>22.75</v>
      </c>
      <c r="E282" s="10">
        <f>Raw!B448/100</f>
        <v>0.05</v>
      </c>
      <c r="F282" s="10">
        <f t="shared" si="60"/>
        <v>1.05</v>
      </c>
      <c r="G282" s="10">
        <f t="shared" si="57"/>
        <v>1.8706508991894637</v>
      </c>
      <c r="H282" s="10">
        <f t="shared" si="61"/>
        <v>1</v>
      </c>
      <c r="I282" s="9">
        <f t="shared" si="62"/>
        <v>2.5000000000000001E-2</v>
      </c>
      <c r="J282" s="10">
        <f t="shared" si="58"/>
        <v>1.0249999999999999</v>
      </c>
      <c r="K282" s="10">
        <f t="shared" si="63"/>
        <v>1.5697311672057792</v>
      </c>
      <c r="L282" s="10">
        <f t="shared" si="64"/>
        <v>0.83913634975180551</v>
      </c>
      <c r="M282" s="9">
        <f t="shared" si="56"/>
        <v>0.05</v>
      </c>
      <c r="N282" s="10">
        <f t="shared" si="65"/>
        <v>1.05</v>
      </c>
      <c r="O282" s="33">
        <f t="shared" si="59"/>
        <v>1.825009028568104</v>
      </c>
      <c r="P282" s="11">
        <f t="shared" si="66"/>
        <v>0.97560107519733585</v>
      </c>
    </row>
    <row r="283" spans="2:16" x14ac:dyDescent="0.2">
      <c r="B283" s="29" t="str">
        <f>Raw!A449</f>
        <v>2011 NOV</v>
      </c>
      <c r="C283" s="29">
        <v>274</v>
      </c>
      <c r="D283" s="32">
        <f t="shared" si="55"/>
        <v>22.833333333333332</v>
      </c>
      <c r="E283" s="10">
        <f>Raw!B449/100</f>
        <v>4.8000000000000001E-2</v>
      </c>
      <c r="F283" s="10">
        <f t="shared" si="60"/>
        <v>1.048</v>
      </c>
      <c r="G283" s="10">
        <f t="shared" si="57"/>
        <v>1.8779737634734892</v>
      </c>
      <c r="H283" s="10">
        <f t="shared" si="61"/>
        <v>1</v>
      </c>
      <c r="I283" s="9">
        <f t="shared" si="62"/>
        <v>2.5000000000000001E-2</v>
      </c>
      <c r="J283" s="10">
        <f t="shared" si="58"/>
        <v>1.0249999999999999</v>
      </c>
      <c r="K283" s="10">
        <f t="shared" si="63"/>
        <v>1.5729645563978922</v>
      </c>
      <c r="L283" s="10">
        <f t="shared" si="64"/>
        <v>0.83758601264404586</v>
      </c>
      <c r="M283" s="9">
        <f t="shared" si="56"/>
        <v>4.8000000000000001E-2</v>
      </c>
      <c r="N283" s="10">
        <f t="shared" si="65"/>
        <v>1.048</v>
      </c>
      <c r="O283" s="33">
        <f t="shared" si="59"/>
        <v>1.8321532228371233</v>
      </c>
      <c r="P283" s="11">
        <f t="shared" si="66"/>
        <v>0.97560107519733585</v>
      </c>
    </row>
    <row r="284" spans="2:16" x14ac:dyDescent="0.2">
      <c r="B284" s="29" t="str">
        <f>Raw!A450</f>
        <v>2011 DEC</v>
      </c>
      <c r="C284" s="29">
        <v>275</v>
      </c>
      <c r="D284" s="32">
        <f t="shared" si="55"/>
        <v>22.916666666666668</v>
      </c>
      <c r="E284" s="10">
        <f>Raw!B450/100</f>
        <v>4.2000000000000003E-2</v>
      </c>
      <c r="F284" s="10">
        <f t="shared" si="60"/>
        <v>1.042</v>
      </c>
      <c r="G284" s="10">
        <f t="shared" si="57"/>
        <v>1.8844234376740139</v>
      </c>
      <c r="H284" s="10">
        <f t="shared" si="61"/>
        <v>1</v>
      </c>
      <c r="I284" s="9">
        <f t="shared" si="62"/>
        <v>2.5000000000000001E-2</v>
      </c>
      <c r="J284" s="10">
        <f t="shared" si="58"/>
        <v>1.0249999999999999</v>
      </c>
      <c r="K284" s="10">
        <f t="shared" si="63"/>
        <v>1.5762046058423378</v>
      </c>
      <c r="L284" s="10">
        <f t="shared" si="64"/>
        <v>0.83643865509754145</v>
      </c>
      <c r="M284" s="9">
        <f t="shared" si="56"/>
        <v>4.2000000000000003E-2</v>
      </c>
      <c r="N284" s="10">
        <f t="shared" si="65"/>
        <v>1.042</v>
      </c>
      <c r="O284" s="33">
        <f t="shared" si="59"/>
        <v>1.8384455319218278</v>
      </c>
      <c r="P284" s="11">
        <f t="shared" si="66"/>
        <v>0.97560107519733585</v>
      </c>
    </row>
    <row r="285" spans="2:16" x14ac:dyDescent="0.2">
      <c r="B285" s="29" t="str">
        <f>Raw!A451</f>
        <v>2012 JAN</v>
      </c>
      <c r="C285" s="29">
        <v>276</v>
      </c>
      <c r="D285" s="32">
        <f t="shared" si="55"/>
        <v>23</v>
      </c>
      <c r="E285" s="10">
        <f>Raw!B451/100</f>
        <v>3.6000000000000004E-2</v>
      </c>
      <c r="F285" s="10">
        <f t="shared" si="60"/>
        <v>1.036</v>
      </c>
      <c r="G285" s="10">
        <f t="shared" si="57"/>
        <v>1.8899855196684594</v>
      </c>
      <c r="H285" s="10">
        <f t="shared" si="61"/>
        <v>1</v>
      </c>
      <c r="I285" s="9">
        <f t="shared" si="62"/>
        <v>2.5000000000000001E-2</v>
      </c>
      <c r="J285" s="10">
        <f t="shared" si="58"/>
        <v>1.0249999999999999</v>
      </c>
      <c r="K285" s="10">
        <f t="shared" si="63"/>
        <v>1.5794513292581449</v>
      </c>
      <c r="L285" s="10">
        <f t="shared" si="64"/>
        <v>0.83569493671846318</v>
      </c>
      <c r="M285" s="9">
        <f t="shared" si="56"/>
        <v>3.6000000000000004E-2</v>
      </c>
      <c r="N285" s="10">
        <f t="shared" si="65"/>
        <v>1.036</v>
      </c>
      <c r="O285" s="33">
        <f t="shared" si="59"/>
        <v>1.8438719050959445</v>
      </c>
      <c r="P285" s="11">
        <f t="shared" si="66"/>
        <v>0.97560107519733585</v>
      </c>
    </row>
    <row r="286" spans="2:16" x14ac:dyDescent="0.2">
      <c r="B286" s="29" t="str">
        <f>Raw!A452</f>
        <v>2012 FEB</v>
      </c>
      <c r="C286" s="29">
        <v>277</v>
      </c>
      <c r="D286" s="32">
        <f t="shared" si="55"/>
        <v>23.083333333333332</v>
      </c>
      <c r="E286" s="10">
        <f>Raw!B452/100</f>
        <v>3.4000000000000002E-2</v>
      </c>
      <c r="F286" s="10">
        <f t="shared" si="60"/>
        <v>1.034</v>
      </c>
      <c r="G286" s="10">
        <f t="shared" si="57"/>
        <v>1.8952587994337533</v>
      </c>
      <c r="H286" s="10">
        <f t="shared" si="61"/>
        <v>1</v>
      </c>
      <c r="I286" s="9">
        <f t="shared" si="62"/>
        <v>2.5000000000000001E-2</v>
      </c>
      <c r="J286" s="10">
        <f t="shared" si="58"/>
        <v>1.0249999999999999</v>
      </c>
      <c r="K286" s="10">
        <f t="shared" si="63"/>
        <v>1.5827047403926022</v>
      </c>
      <c r="L286" s="10">
        <f t="shared" si="64"/>
        <v>0.83508634328222986</v>
      </c>
      <c r="M286" s="9">
        <f t="shared" si="56"/>
        <v>3.4000000000000002E-2</v>
      </c>
      <c r="N286" s="10">
        <f t="shared" si="65"/>
        <v>1.034</v>
      </c>
      <c r="O286" s="33">
        <f t="shared" si="59"/>
        <v>1.8490165225047817</v>
      </c>
      <c r="P286" s="11">
        <f t="shared" si="66"/>
        <v>0.97560107519733585</v>
      </c>
    </row>
    <row r="287" spans="2:16" x14ac:dyDescent="0.2">
      <c r="B287" s="29" t="str">
        <f>Raw!A453</f>
        <v>2012 MAR</v>
      </c>
      <c r="C287" s="29">
        <v>278</v>
      </c>
      <c r="D287" s="32">
        <f t="shared" si="55"/>
        <v>23.166666666666668</v>
      </c>
      <c r="E287" s="10">
        <f>Raw!B453/100</f>
        <v>3.5000000000000003E-2</v>
      </c>
      <c r="F287" s="10">
        <f t="shared" si="60"/>
        <v>1.0349999999999999</v>
      </c>
      <c r="G287" s="10">
        <f t="shared" si="57"/>
        <v>1.9006998954933665</v>
      </c>
      <c r="H287" s="10">
        <f t="shared" si="61"/>
        <v>1</v>
      </c>
      <c r="I287" s="9">
        <f t="shared" si="62"/>
        <v>2.5000000000000001E-2</v>
      </c>
      <c r="J287" s="10">
        <f t="shared" si="58"/>
        <v>1.0249999999999999</v>
      </c>
      <c r="K287" s="10">
        <f t="shared" si="63"/>
        <v>1.5859648530213148</v>
      </c>
      <c r="L287" s="10">
        <f t="shared" si="64"/>
        <v>0.83441097502120098</v>
      </c>
      <c r="M287" s="9">
        <f t="shared" si="56"/>
        <v>3.5000000000000003E-2</v>
      </c>
      <c r="N287" s="10">
        <f t="shared" si="65"/>
        <v>1.0349999999999999</v>
      </c>
      <c r="O287" s="33">
        <f t="shared" si="59"/>
        <v>1.8543248616707921</v>
      </c>
      <c r="P287" s="11">
        <f t="shared" si="66"/>
        <v>0.97560107519733585</v>
      </c>
    </row>
    <row r="288" spans="2:16" x14ac:dyDescent="0.2">
      <c r="B288" s="29" t="str">
        <f>Raw!A454</f>
        <v>2012 APR</v>
      </c>
      <c r="C288" s="29">
        <v>279</v>
      </c>
      <c r="D288" s="32">
        <f t="shared" si="55"/>
        <v>23.25</v>
      </c>
      <c r="E288" s="10">
        <f>Raw!B454/100</f>
        <v>0.03</v>
      </c>
      <c r="F288" s="10">
        <f t="shared" si="60"/>
        <v>1.03</v>
      </c>
      <c r="G288" s="10">
        <f t="shared" si="57"/>
        <v>1.9053875341918425</v>
      </c>
      <c r="H288" s="10">
        <f t="shared" si="61"/>
        <v>1</v>
      </c>
      <c r="I288" s="9">
        <f t="shared" si="62"/>
        <v>2.5000000000000001E-2</v>
      </c>
      <c r="J288" s="10">
        <f t="shared" si="58"/>
        <v>1.0249999999999999</v>
      </c>
      <c r="K288" s="10">
        <f t="shared" si="63"/>
        <v>1.5892316809482641</v>
      </c>
      <c r="L288" s="10">
        <f t="shared" si="64"/>
        <v>0.83407267678085562</v>
      </c>
      <c r="M288" s="9">
        <f t="shared" si="56"/>
        <v>0.03</v>
      </c>
      <c r="N288" s="10">
        <f t="shared" si="65"/>
        <v>1.03</v>
      </c>
      <c r="O288" s="33">
        <f t="shared" si="59"/>
        <v>1.8588981270251621</v>
      </c>
      <c r="P288" s="11">
        <f t="shared" si="66"/>
        <v>0.97560107519733585</v>
      </c>
    </row>
    <row r="289" spans="2:16" x14ac:dyDescent="0.2">
      <c r="B289" s="29" t="str">
        <f>Raw!A455</f>
        <v>2012 MAY</v>
      </c>
      <c r="C289" s="29">
        <v>280</v>
      </c>
      <c r="D289" s="32">
        <f t="shared" si="55"/>
        <v>23.333333333333332</v>
      </c>
      <c r="E289" s="10">
        <f>Raw!B455/100</f>
        <v>2.7999999999999997E-2</v>
      </c>
      <c r="F289" s="10">
        <f t="shared" si="60"/>
        <v>1.028</v>
      </c>
      <c r="G289" s="10">
        <f t="shared" si="57"/>
        <v>1.9097773829397291</v>
      </c>
      <c r="H289" s="10">
        <f t="shared" si="61"/>
        <v>1</v>
      </c>
      <c r="I289" s="9">
        <f t="shared" si="62"/>
        <v>2.5000000000000001E-2</v>
      </c>
      <c r="J289" s="10">
        <f t="shared" si="58"/>
        <v>1.0249999999999999</v>
      </c>
      <c r="K289" s="10">
        <f t="shared" si="63"/>
        <v>1.5925052380058644</v>
      </c>
      <c r="L289" s="10">
        <f t="shared" si="64"/>
        <v>0.83386956628134001</v>
      </c>
      <c r="M289" s="9">
        <f t="shared" si="56"/>
        <v>2.7999999999999997E-2</v>
      </c>
      <c r="N289" s="10">
        <f t="shared" si="65"/>
        <v>1.028</v>
      </c>
      <c r="O289" s="33">
        <f t="shared" si="59"/>
        <v>1.863180868183554</v>
      </c>
      <c r="P289" s="11">
        <f t="shared" si="66"/>
        <v>0.97560107519733585</v>
      </c>
    </row>
    <row r="290" spans="2:16" x14ac:dyDescent="0.2">
      <c r="B290" s="29" t="str">
        <f>Raw!A456</f>
        <v>2012 JUN</v>
      </c>
      <c r="C290" s="29">
        <v>281</v>
      </c>
      <c r="D290" s="32">
        <f t="shared" si="55"/>
        <v>23.416666666666668</v>
      </c>
      <c r="E290" s="10">
        <f>Raw!B456/100</f>
        <v>2.4E-2</v>
      </c>
      <c r="F290" s="10">
        <f t="shared" si="60"/>
        <v>1.024</v>
      </c>
      <c r="G290" s="10">
        <f t="shared" si="57"/>
        <v>1.9135555557685684</v>
      </c>
      <c r="H290" s="10">
        <f t="shared" si="61"/>
        <v>1</v>
      </c>
      <c r="I290" s="9">
        <f t="shared" si="62"/>
        <v>2.4E-2</v>
      </c>
      <c r="J290" s="10">
        <f t="shared" si="58"/>
        <v>1.024</v>
      </c>
      <c r="K290" s="10">
        <f t="shared" si="63"/>
        <v>1.5956557413439845</v>
      </c>
      <c r="L290" s="10">
        <f t="shared" si="64"/>
        <v>0.8338695662813399</v>
      </c>
      <c r="M290" s="9">
        <f t="shared" si="56"/>
        <v>2.4E-2</v>
      </c>
      <c r="N290" s="10">
        <f t="shared" si="65"/>
        <v>1.024</v>
      </c>
      <c r="O290" s="33">
        <f t="shared" si="59"/>
        <v>1.866866857657651</v>
      </c>
      <c r="P290" s="11">
        <f t="shared" si="66"/>
        <v>0.97560107519733597</v>
      </c>
    </row>
    <row r="291" spans="2:16" x14ac:dyDescent="0.2">
      <c r="B291" s="29" t="str">
        <f>Raw!A457</f>
        <v>2012 JUL</v>
      </c>
      <c r="C291" s="29">
        <v>282</v>
      </c>
      <c r="D291" s="32">
        <f t="shared" si="55"/>
        <v>23.5</v>
      </c>
      <c r="E291" s="10">
        <f>Raw!B457/100</f>
        <v>2.6000000000000002E-2</v>
      </c>
      <c r="F291" s="10">
        <f t="shared" si="60"/>
        <v>1.026</v>
      </c>
      <c r="G291" s="10">
        <f t="shared" si="57"/>
        <v>1.9176529913199949</v>
      </c>
      <c r="H291" s="10">
        <f t="shared" si="61"/>
        <v>1</v>
      </c>
      <c r="I291" s="9">
        <f t="shared" si="62"/>
        <v>2.5000000000000001E-2</v>
      </c>
      <c r="J291" s="10">
        <f t="shared" si="58"/>
        <v>1.0249999999999999</v>
      </c>
      <c r="K291" s="10">
        <f t="shared" si="63"/>
        <v>1.5989425309141876</v>
      </c>
      <c r="L291" s="10">
        <f t="shared" si="64"/>
        <v>0.83380180780964619</v>
      </c>
      <c r="M291" s="9">
        <f t="shared" si="56"/>
        <v>2.6000000000000002E-2</v>
      </c>
      <c r="N291" s="10">
        <f t="shared" si="65"/>
        <v>1.026</v>
      </c>
      <c r="O291" s="33">
        <f t="shared" si="59"/>
        <v>1.8708643201871746</v>
      </c>
      <c r="P291" s="11">
        <f t="shared" si="66"/>
        <v>0.97560107519733597</v>
      </c>
    </row>
    <row r="292" spans="2:16" x14ac:dyDescent="0.2">
      <c r="B292" s="29" t="str">
        <f>Raw!A458</f>
        <v>2012 AUG</v>
      </c>
      <c r="C292" s="29">
        <v>283</v>
      </c>
      <c r="D292" s="32">
        <f t="shared" si="55"/>
        <v>23.583333333333332</v>
      </c>
      <c r="E292" s="10">
        <f>Raw!B458/100</f>
        <v>2.5000000000000001E-2</v>
      </c>
      <c r="F292" s="10">
        <f t="shared" si="60"/>
        <v>1.0249999999999999</v>
      </c>
      <c r="G292" s="10">
        <f t="shared" si="57"/>
        <v>1.9216030425044883</v>
      </c>
      <c r="H292" s="10">
        <f t="shared" si="61"/>
        <v>1</v>
      </c>
      <c r="I292" s="9">
        <f t="shared" si="62"/>
        <v>2.5000000000000001E-2</v>
      </c>
      <c r="J292" s="10">
        <f t="shared" si="58"/>
        <v>1.0249999999999999</v>
      </c>
      <c r="K292" s="10">
        <f t="shared" si="63"/>
        <v>1.6022360907327589</v>
      </c>
      <c r="L292" s="10">
        <f t="shared" si="64"/>
        <v>0.83380180780964619</v>
      </c>
      <c r="M292" s="9">
        <f t="shared" si="56"/>
        <v>2.5000000000000001E-2</v>
      </c>
      <c r="N292" s="10">
        <f t="shared" si="65"/>
        <v>1.0249999999999999</v>
      </c>
      <c r="O292" s="33">
        <f t="shared" si="59"/>
        <v>1.8747179943698509</v>
      </c>
      <c r="P292" s="11">
        <f t="shared" si="66"/>
        <v>0.97560107519733597</v>
      </c>
    </row>
    <row r="293" spans="2:16" x14ac:dyDescent="0.2">
      <c r="B293" s="29" t="str">
        <f>Raw!A459</f>
        <v>2012 SEP</v>
      </c>
      <c r="C293" s="29">
        <v>284</v>
      </c>
      <c r="D293" s="32">
        <f t="shared" si="55"/>
        <v>23.666666666666668</v>
      </c>
      <c r="E293" s="10">
        <f>Raw!B459/100</f>
        <v>2.2000000000000002E-2</v>
      </c>
      <c r="F293" s="10">
        <f t="shared" si="60"/>
        <v>1.022</v>
      </c>
      <c r="G293" s="10">
        <f t="shared" si="57"/>
        <v>1.9250909498694959</v>
      </c>
      <c r="H293" s="10">
        <f t="shared" si="61"/>
        <v>1</v>
      </c>
      <c r="I293" s="9">
        <f t="shared" si="62"/>
        <v>2.2000000000000002E-2</v>
      </c>
      <c r="J293" s="10">
        <f t="shared" si="58"/>
        <v>1.022</v>
      </c>
      <c r="K293" s="10">
        <f t="shared" si="63"/>
        <v>1.6051443141991748</v>
      </c>
      <c r="L293" s="10">
        <f t="shared" si="64"/>
        <v>0.8338018078096463</v>
      </c>
      <c r="M293" s="9">
        <f t="shared" si="56"/>
        <v>2.2000000000000002E-2</v>
      </c>
      <c r="N293" s="10">
        <f t="shared" si="65"/>
        <v>1.022</v>
      </c>
      <c r="O293" s="33">
        <f t="shared" si="59"/>
        <v>1.8781208005453409</v>
      </c>
      <c r="P293" s="11">
        <f t="shared" si="66"/>
        <v>0.97560107519733597</v>
      </c>
    </row>
    <row r="294" spans="2:16" x14ac:dyDescent="0.2">
      <c r="B294" s="29" t="str">
        <f>Raw!A460</f>
        <v>2012 OCT</v>
      </c>
      <c r="C294" s="29">
        <v>285</v>
      </c>
      <c r="D294" s="32">
        <f t="shared" si="55"/>
        <v>23.75</v>
      </c>
      <c r="E294" s="10">
        <f>Raw!B460/100</f>
        <v>2.7000000000000003E-2</v>
      </c>
      <c r="F294" s="10">
        <f t="shared" si="60"/>
        <v>1.0269999999999999</v>
      </c>
      <c r="G294" s="10">
        <f t="shared" si="57"/>
        <v>1.9293697095587956</v>
      </c>
      <c r="H294" s="10">
        <f t="shared" si="61"/>
        <v>1</v>
      </c>
      <c r="I294" s="9">
        <f t="shared" si="62"/>
        <v>2.5000000000000001E-2</v>
      </c>
      <c r="J294" s="10">
        <f t="shared" si="58"/>
        <v>1.0249999999999999</v>
      </c>
      <c r="K294" s="10">
        <f t="shared" si="63"/>
        <v>1.608450648675894</v>
      </c>
      <c r="L294" s="10">
        <f t="shared" si="64"/>
        <v>0.83366637337937233</v>
      </c>
      <c r="M294" s="9">
        <f t="shared" si="56"/>
        <v>2.7000000000000003E-2</v>
      </c>
      <c r="N294" s="10">
        <f t="shared" si="65"/>
        <v>1.0269999999999999</v>
      </c>
      <c r="O294" s="33">
        <f t="shared" si="59"/>
        <v>1.8822951630987328</v>
      </c>
      <c r="P294" s="11">
        <f t="shared" si="66"/>
        <v>0.97560107519733597</v>
      </c>
    </row>
    <row r="295" spans="2:16" x14ac:dyDescent="0.2">
      <c r="B295" s="29" t="str">
        <f>Raw!A461</f>
        <v>2012 NOV</v>
      </c>
      <c r="C295" s="29">
        <v>286</v>
      </c>
      <c r="D295" s="32">
        <f t="shared" si="55"/>
        <v>23.833333333333332</v>
      </c>
      <c r="E295" s="10">
        <f>Raw!B461/100</f>
        <v>2.7000000000000003E-2</v>
      </c>
      <c r="F295" s="10">
        <f t="shared" si="60"/>
        <v>1.0269999999999999</v>
      </c>
      <c r="G295" s="10">
        <f t="shared" si="57"/>
        <v>1.9336579793361668</v>
      </c>
      <c r="H295" s="10">
        <f t="shared" si="61"/>
        <v>1</v>
      </c>
      <c r="I295" s="9">
        <f t="shared" si="62"/>
        <v>2.5000000000000001E-2</v>
      </c>
      <c r="J295" s="10">
        <f t="shared" si="58"/>
        <v>1.0249999999999999</v>
      </c>
      <c r="K295" s="10">
        <f t="shared" si="63"/>
        <v>1.6117637936602887</v>
      </c>
      <c r="L295" s="10">
        <f t="shared" si="64"/>
        <v>0.83353096094771328</v>
      </c>
      <c r="M295" s="9">
        <f t="shared" si="56"/>
        <v>2.7000000000000003E-2</v>
      </c>
      <c r="N295" s="10">
        <f t="shared" si="65"/>
        <v>1.0269999999999999</v>
      </c>
      <c r="O295" s="33">
        <f t="shared" si="59"/>
        <v>1.8864788037042723</v>
      </c>
      <c r="P295" s="11">
        <f t="shared" si="66"/>
        <v>0.97560107519733597</v>
      </c>
    </row>
    <row r="296" spans="2:16" x14ac:dyDescent="0.2">
      <c r="B296" s="29" t="str">
        <f>Raw!A462</f>
        <v>2012 DEC</v>
      </c>
      <c r="C296" s="29">
        <v>287</v>
      </c>
      <c r="D296" s="32">
        <f t="shared" si="55"/>
        <v>23.916666666666668</v>
      </c>
      <c r="E296" s="10">
        <f>Raw!B462/100</f>
        <v>2.7000000000000003E-2</v>
      </c>
      <c r="F296" s="10">
        <f t="shared" si="60"/>
        <v>1.0269999999999999</v>
      </c>
      <c r="G296" s="10">
        <f t="shared" si="57"/>
        <v>1.9379557803389906</v>
      </c>
      <c r="H296" s="10">
        <f t="shared" si="61"/>
        <v>1</v>
      </c>
      <c r="I296" s="9">
        <f t="shared" si="62"/>
        <v>2.5000000000000001E-2</v>
      </c>
      <c r="J296" s="10">
        <f t="shared" si="58"/>
        <v>1.0249999999999999</v>
      </c>
      <c r="K296" s="10">
        <f t="shared" si="63"/>
        <v>1.6150837631808894</v>
      </c>
      <c r="L296" s="10">
        <f t="shared" si="64"/>
        <v>0.83339557051109603</v>
      </c>
      <c r="M296" s="9">
        <f t="shared" si="56"/>
        <v>2.7000000000000003E-2</v>
      </c>
      <c r="N296" s="10">
        <f t="shared" si="65"/>
        <v>1.0269999999999999</v>
      </c>
      <c r="O296" s="33">
        <f t="shared" si="59"/>
        <v>1.8906717429836115</v>
      </c>
      <c r="P296" s="11">
        <f t="shared" si="66"/>
        <v>0.97560107519733597</v>
      </c>
    </row>
    <row r="297" spans="2:16" x14ac:dyDescent="0.2">
      <c r="B297" s="29" t="str">
        <f>Raw!A463</f>
        <v>2013 JAN</v>
      </c>
      <c r="C297" s="29">
        <v>288</v>
      </c>
      <c r="D297" s="32">
        <f t="shared" si="55"/>
        <v>24</v>
      </c>
      <c r="E297" s="10">
        <f>Raw!B463/100</f>
        <v>2.7000000000000003E-2</v>
      </c>
      <c r="F297" s="10">
        <f t="shared" si="60"/>
        <v>1.0269999999999999</v>
      </c>
      <c r="G297" s="10">
        <f t="shared" si="57"/>
        <v>1.9422631337516292</v>
      </c>
      <c r="H297" s="10">
        <f t="shared" si="61"/>
        <v>1</v>
      </c>
      <c r="I297" s="9">
        <f t="shared" si="62"/>
        <v>2.5000000000000001E-2</v>
      </c>
      <c r="J297" s="10">
        <f t="shared" si="58"/>
        <v>1.0249999999999999</v>
      </c>
      <c r="K297" s="10">
        <f t="shared" si="63"/>
        <v>1.6184105712951236</v>
      </c>
      <c r="L297" s="10">
        <f t="shared" si="64"/>
        <v>0.83326020206594786</v>
      </c>
      <c r="M297" s="9">
        <f t="shared" si="56"/>
        <v>2.7000000000000003E-2</v>
      </c>
      <c r="N297" s="10">
        <f t="shared" si="65"/>
        <v>1.0269999999999999</v>
      </c>
      <c r="O297" s="33">
        <f t="shared" si="59"/>
        <v>1.8948740016042365</v>
      </c>
      <c r="P297" s="11">
        <f t="shared" si="66"/>
        <v>0.97560107519733585</v>
      </c>
    </row>
    <row r="298" spans="2:16" x14ac:dyDescent="0.2">
      <c r="B298" s="29" t="str">
        <f>Raw!A464</f>
        <v>2013 FEB</v>
      </c>
      <c r="C298" s="29">
        <v>289</v>
      </c>
      <c r="D298" s="32">
        <f t="shared" si="55"/>
        <v>24.083333333333332</v>
      </c>
      <c r="E298" s="10">
        <f>Raw!B464/100</f>
        <v>2.7999999999999997E-2</v>
      </c>
      <c r="F298" s="10">
        <f t="shared" si="60"/>
        <v>1.028</v>
      </c>
      <c r="G298" s="10">
        <f t="shared" si="57"/>
        <v>1.9467379407044216</v>
      </c>
      <c r="H298" s="10">
        <f t="shared" si="61"/>
        <v>1</v>
      </c>
      <c r="I298" s="9">
        <f t="shared" si="62"/>
        <v>2.5000000000000001E-2</v>
      </c>
      <c r="J298" s="10">
        <f t="shared" si="58"/>
        <v>1.0249999999999999</v>
      </c>
      <c r="K298" s="10">
        <f t="shared" si="63"/>
        <v>1.6217442320893742</v>
      </c>
      <c r="L298" s="10">
        <f t="shared" si="64"/>
        <v>0.8330572894174707</v>
      </c>
      <c r="M298" s="9">
        <f t="shared" si="56"/>
        <v>2.7999999999999997E-2</v>
      </c>
      <c r="N298" s="10">
        <f t="shared" si="65"/>
        <v>1.028</v>
      </c>
      <c r="O298" s="33">
        <f t="shared" si="59"/>
        <v>1.8992396280786814</v>
      </c>
      <c r="P298" s="11">
        <f t="shared" si="66"/>
        <v>0.97560107519733597</v>
      </c>
    </row>
    <row r="299" spans="2:16" x14ac:dyDescent="0.2">
      <c r="B299" s="29" t="str">
        <f>Raw!A465</f>
        <v>2013 MAR</v>
      </c>
      <c r="C299" s="29">
        <v>290</v>
      </c>
      <c r="D299" s="32">
        <f t="shared" si="55"/>
        <v>24.166666666666668</v>
      </c>
      <c r="E299" s="10">
        <f>Raw!B465/100</f>
        <v>2.7999999999999997E-2</v>
      </c>
      <c r="F299" s="10">
        <f t="shared" si="60"/>
        <v>1.028</v>
      </c>
      <c r="G299" s="10">
        <f t="shared" si="57"/>
        <v>1.9512230572269715</v>
      </c>
      <c r="H299" s="10">
        <f t="shared" si="61"/>
        <v>1</v>
      </c>
      <c r="I299" s="9">
        <f t="shared" si="62"/>
        <v>2.5000000000000001E-2</v>
      </c>
      <c r="J299" s="10">
        <f t="shared" si="58"/>
        <v>1.0249999999999999</v>
      </c>
      <c r="K299" s="10">
        <f t="shared" si="63"/>
        <v>1.6250847596790401</v>
      </c>
      <c r="L299" s="10">
        <f t="shared" si="64"/>
        <v>0.83285442618158123</v>
      </c>
      <c r="M299" s="9">
        <f t="shared" si="56"/>
        <v>2.7999999999999997E-2</v>
      </c>
      <c r="N299" s="10">
        <f t="shared" si="65"/>
        <v>1.028</v>
      </c>
      <c r="O299" s="33">
        <f t="shared" si="59"/>
        <v>1.9036153125804665</v>
      </c>
      <c r="P299" s="11">
        <f t="shared" si="66"/>
        <v>0.97560107519733597</v>
      </c>
    </row>
    <row r="300" spans="2:16" x14ac:dyDescent="0.2">
      <c r="B300" s="29" t="str">
        <f>Raw!A466</f>
        <v>2013 APR</v>
      </c>
      <c r="C300" s="29">
        <v>291</v>
      </c>
      <c r="D300" s="32">
        <f t="shared" si="55"/>
        <v>24.25</v>
      </c>
      <c r="E300" s="10">
        <f>Raw!B466/100</f>
        <v>2.4E-2</v>
      </c>
      <c r="F300" s="10">
        <f t="shared" si="60"/>
        <v>1.024</v>
      </c>
      <c r="G300" s="10">
        <f t="shared" si="57"/>
        <v>1.9550832233404019</v>
      </c>
      <c r="H300" s="10">
        <f t="shared" si="61"/>
        <v>1</v>
      </c>
      <c r="I300" s="9">
        <f t="shared" si="62"/>
        <v>2.4E-2</v>
      </c>
      <c r="J300" s="10">
        <f t="shared" si="58"/>
        <v>1.024</v>
      </c>
      <c r="K300" s="10">
        <f t="shared" si="63"/>
        <v>1.6282997161124066</v>
      </c>
      <c r="L300" s="10">
        <f t="shared" si="64"/>
        <v>0.83285442618158123</v>
      </c>
      <c r="M300" s="9">
        <f t="shared" si="56"/>
        <v>2.4E-2</v>
      </c>
      <c r="N300" s="10">
        <f t="shared" si="65"/>
        <v>1.024</v>
      </c>
      <c r="O300" s="33">
        <f t="shared" si="59"/>
        <v>1.9073812947911695</v>
      </c>
      <c r="P300" s="11">
        <f t="shared" si="66"/>
        <v>0.97560107519733597</v>
      </c>
    </row>
    <row r="301" spans="2:16" x14ac:dyDescent="0.2">
      <c r="B301" s="29" t="str">
        <f>Raw!A467</f>
        <v>2013 MAY</v>
      </c>
      <c r="C301" s="29">
        <v>292</v>
      </c>
      <c r="D301" s="32">
        <f t="shared" si="55"/>
        <v>24.333333333333332</v>
      </c>
      <c r="E301" s="10">
        <f>Raw!B467/100</f>
        <v>2.7000000000000003E-2</v>
      </c>
      <c r="F301" s="10">
        <f t="shared" si="60"/>
        <v>1.0269999999999999</v>
      </c>
      <c r="G301" s="10">
        <f t="shared" si="57"/>
        <v>1.9594286446753377</v>
      </c>
      <c r="H301" s="10">
        <f t="shared" si="61"/>
        <v>1</v>
      </c>
      <c r="I301" s="9">
        <f t="shared" si="62"/>
        <v>2.5000000000000001E-2</v>
      </c>
      <c r="J301" s="10">
        <f t="shared" si="58"/>
        <v>1.0249999999999999</v>
      </c>
      <c r="K301" s="10">
        <f t="shared" si="63"/>
        <v>1.6316537469258297</v>
      </c>
      <c r="L301" s="10">
        <f t="shared" si="64"/>
        <v>0.83271914563450822</v>
      </c>
      <c r="M301" s="9">
        <f t="shared" si="56"/>
        <v>2.7000000000000003E-2</v>
      </c>
      <c r="N301" s="10">
        <f t="shared" si="65"/>
        <v>1.0269999999999999</v>
      </c>
      <c r="O301" s="33">
        <f t="shared" si="59"/>
        <v>1.9116206925177184</v>
      </c>
      <c r="P301" s="11">
        <f t="shared" si="66"/>
        <v>0.97560107519733608</v>
      </c>
    </row>
    <row r="302" spans="2:16" x14ac:dyDescent="0.2">
      <c r="B302" s="29" t="str">
        <f>Raw!A468</f>
        <v>2013 JUN</v>
      </c>
      <c r="C302" s="29">
        <v>293</v>
      </c>
      <c r="D302" s="32">
        <f t="shared" si="55"/>
        <v>24.416666666666668</v>
      </c>
      <c r="E302" s="10">
        <f>Raw!B468/100</f>
        <v>2.8999999999999998E-2</v>
      </c>
      <c r="F302" s="10">
        <f t="shared" si="60"/>
        <v>1.0289999999999999</v>
      </c>
      <c r="G302" s="10">
        <f t="shared" si="57"/>
        <v>1.964102132748667</v>
      </c>
      <c r="H302" s="10">
        <f t="shared" si="61"/>
        <v>1</v>
      </c>
      <c r="I302" s="9">
        <f t="shared" si="62"/>
        <v>2.5000000000000001E-2</v>
      </c>
      <c r="J302" s="10">
        <f t="shared" si="58"/>
        <v>1.0249999999999999</v>
      </c>
      <c r="K302" s="10">
        <f t="shared" si="63"/>
        <v>1.6350146864935722</v>
      </c>
      <c r="L302" s="10">
        <f t="shared" si="64"/>
        <v>0.83244891354272266</v>
      </c>
      <c r="M302" s="9">
        <f t="shared" si="56"/>
        <v>2.8999999999999998E-2</v>
      </c>
      <c r="N302" s="10">
        <f t="shared" si="65"/>
        <v>1.0289999999999999</v>
      </c>
      <c r="O302" s="33">
        <f t="shared" si="59"/>
        <v>1.9161801525069804</v>
      </c>
      <c r="P302" s="11">
        <f t="shared" si="66"/>
        <v>0.97560107519733608</v>
      </c>
    </row>
    <row r="303" spans="2:16" x14ac:dyDescent="0.2">
      <c r="B303" s="29" t="str">
        <f>Raw!A469</f>
        <v>2013 JUL</v>
      </c>
      <c r="C303" s="29">
        <v>294</v>
      </c>
      <c r="D303" s="32">
        <f t="shared" si="55"/>
        <v>24.5</v>
      </c>
      <c r="E303" s="10">
        <f>Raw!B469/100</f>
        <v>2.7999999999999997E-2</v>
      </c>
      <c r="F303" s="10">
        <f t="shared" si="60"/>
        <v>1.028</v>
      </c>
      <c r="G303" s="10">
        <f t="shared" si="57"/>
        <v>1.9686272548739281</v>
      </c>
      <c r="H303" s="10">
        <f t="shared" si="61"/>
        <v>1</v>
      </c>
      <c r="I303" s="9">
        <f t="shared" si="62"/>
        <v>2.5000000000000001E-2</v>
      </c>
      <c r="J303" s="10">
        <f t="shared" si="58"/>
        <v>1.0249999999999999</v>
      </c>
      <c r="K303" s="10">
        <f t="shared" si="63"/>
        <v>1.6383825490465371</v>
      </c>
      <c r="L303" s="10">
        <f t="shared" si="64"/>
        <v>0.83224619845642644</v>
      </c>
      <c r="M303" s="9">
        <f t="shared" si="56"/>
        <v>2.7999999999999997E-2</v>
      </c>
      <c r="N303" s="10">
        <f t="shared" si="65"/>
        <v>1.028</v>
      </c>
      <c r="O303" s="33">
        <f t="shared" si="59"/>
        <v>1.9205948665177843</v>
      </c>
      <c r="P303" s="11">
        <f t="shared" si="66"/>
        <v>0.97560107519733608</v>
      </c>
    </row>
    <row r="304" spans="2:16" x14ac:dyDescent="0.2">
      <c r="B304" s="29" t="str">
        <f>Raw!A470</f>
        <v>2013 AUG</v>
      </c>
      <c r="C304" s="29">
        <v>295</v>
      </c>
      <c r="D304" s="32">
        <f t="shared" si="55"/>
        <v>24.583333333333332</v>
      </c>
      <c r="E304" s="10">
        <f>Raw!B470/100</f>
        <v>2.7000000000000003E-2</v>
      </c>
      <c r="F304" s="10">
        <f t="shared" si="60"/>
        <v>1.0269999999999999</v>
      </c>
      <c r="G304" s="10">
        <f t="shared" si="57"/>
        <v>1.9730027795430261</v>
      </c>
      <c r="H304" s="10">
        <f t="shared" si="61"/>
        <v>1</v>
      </c>
      <c r="I304" s="9">
        <f t="shared" si="62"/>
        <v>2.5000000000000001E-2</v>
      </c>
      <c r="J304" s="10">
        <f t="shared" si="58"/>
        <v>1.0249999999999999</v>
      </c>
      <c r="K304" s="10">
        <f t="shared" si="63"/>
        <v>1.6417573488449406</v>
      </c>
      <c r="L304" s="10">
        <f t="shared" si="64"/>
        <v>0.83211101670378473</v>
      </c>
      <c r="M304" s="9">
        <f t="shared" si="56"/>
        <v>2.7000000000000003E-2</v>
      </c>
      <c r="N304" s="10">
        <f t="shared" si="65"/>
        <v>1.0269999999999999</v>
      </c>
      <c r="O304" s="33">
        <f t="shared" si="59"/>
        <v>1.9248636330895088</v>
      </c>
      <c r="P304" s="11">
        <f t="shared" si="66"/>
        <v>0.97560107519733608</v>
      </c>
    </row>
    <row r="305" spans="2:16" x14ac:dyDescent="0.2">
      <c r="B305" s="29" t="str">
        <f>Raw!A471</f>
        <v>2013 SEP</v>
      </c>
      <c r="C305" s="29">
        <v>296</v>
      </c>
      <c r="D305" s="32">
        <f t="shared" si="55"/>
        <v>24.666666666666668</v>
      </c>
      <c r="E305" s="10">
        <f>Raw!B471/100</f>
        <v>2.7000000000000003E-2</v>
      </c>
      <c r="F305" s="10">
        <f t="shared" si="60"/>
        <v>1.0269999999999999</v>
      </c>
      <c r="G305" s="10">
        <f t="shared" si="57"/>
        <v>1.9773880293726807</v>
      </c>
      <c r="H305" s="10">
        <f t="shared" si="61"/>
        <v>1</v>
      </c>
      <c r="I305" s="9">
        <f t="shared" si="62"/>
        <v>2.5000000000000001E-2</v>
      </c>
      <c r="J305" s="10">
        <f t="shared" si="58"/>
        <v>1.0249999999999999</v>
      </c>
      <c r="K305" s="10">
        <f t="shared" si="63"/>
        <v>1.6451391001783724</v>
      </c>
      <c r="L305" s="10">
        <f t="shared" si="64"/>
        <v>0.83197585690871556</v>
      </c>
      <c r="M305" s="9">
        <f t="shared" si="56"/>
        <v>2.7000000000000003E-2</v>
      </c>
      <c r="N305" s="10">
        <f t="shared" si="65"/>
        <v>1.0269999999999999</v>
      </c>
      <c r="O305" s="33">
        <f t="shared" si="59"/>
        <v>1.9291418875383288</v>
      </c>
      <c r="P305" s="11">
        <f t="shared" si="66"/>
        <v>0.97560107519733608</v>
      </c>
    </row>
    <row r="306" spans="2:16" x14ac:dyDescent="0.2">
      <c r="B306" s="29" t="str">
        <f>Raw!A472</f>
        <v>2013 OCT</v>
      </c>
      <c r="C306" s="29">
        <v>297</v>
      </c>
      <c r="D306" s="32">
        <f t="shared" si="55"/>
        <v>24.75</v>
      </c>
      <c r="E306" s="10">
        <f>Raw!B472/100</f>
        <v>2.2000000000000002E-2</v>
      </c>
      <c r="F306" s="10">
        <f t="shared" si="60"/>
        <v>1.022</v>
      </c>
      <c r="G306" s="10">
        <f t="shared" si="57"/>
        <v>1.9809771922323198</v>
      </c>
      <c r="H306" s="10">
        <f t="shared" si="61"/>
        <v>1</v>
      </c>
      <c r="I306" s="9">
        <f t="shared" si="62"/>
        <v>2.2000000000000002E-2</v>
      </c>
      <c r="J306" s="10">
        <f t="shared" si="58"/>
        <v>1.022</v>
      </c>
      <c r="K306" s="10">
        <f t="shared" si="63"/>
        <v>1.6481251970241058</v>
      </c>
      <c r="L306" s="10">
        <f t="shared" si="64"/>
        <v>0.83197585690871567</v>
      </c>
      <c r="M306" s="9">
        <f t="shared" si="56"/>
        <v>2.2000000000000002E-2</v>
      </c>
      <c r="N306" s="10">
        <f t="shared" si="65"/>
        <v>1.022</v>
      </c>
      <c r="O306" s="33">
        <f t="shared" si="59"/>
        <v>1.9326434786832511</v>
      </c>
      <c r="P306" s="11">
        <f t="shared" si="66"/>
        <v>0.97560107519733608</v>
      </c>
    </row>
    <row r="307" spans="2:16" x14ac:dyDescent="0.2">
      <c r="B307" s="29" t="str">
        <f>Raw!A473</f>
        <v>2013 NOV</v>
      </c>
      <c r="C307" s="29">
        <v>298</v>
      </c>
      <c r="D307" s="32">
        <f t="shared" si="55"/>
        <v>24.833333333333332</v>
      </c>
      <c r="E307" s="10">
        <f>Raw!B473/100</f>
        <v>2.1000000000000001E-2</v>
      </c>
      <c r="F307" s="10">
        <f t="shared" si="60"/>
        <v>1.0209999999999999</v>
      </c>
      <c r="G307" s="10">
        <f t="shared" si="57"/>
        <v>1.9844109761650306</v>
      </c>
      <c r="H307" s="10">
        <f t="shared" si="61"/>
        <v>1</v>
      </c>
      <c r="I307" s="9">
        <f t="shared" si="62"/>
        <v>2.1000000000000001E-2</v>
      </c>
      <c r="J307" s="10">
        <f t="shared" si="58"/>
        <v>1.0209999999999999</v>
      </c>
      <c r="K307" s="10">
        <f t="shared" si="63"/>
        <v>1.6509820223539622</v>
      </c>
      <c r="L307" s="10">
        <f t="shared" si="64"/>
        <v>0.83197585690871567</v>
      </c>
      <c r="M307" s="9">
        <f t="shared" si="56"/>
        <v>2.1000000000000001E-2</v>
      </c>
      <c r="N307" s="10">
        <f t="shared" si="65"/>
        <v>1.0209999999999999</v>
      </c>
      <c r="O307" s="33">
        <f t="shared" si="59"/>
        <v>1.9359934819799991</v>
      </c>
      <c r="P307" s="11">
        <f t="shared" si="66"/>
        <v>0.97560107519733608</v>
      </c>
    </row>
    <row r="308" spans="2:16" x14ac:dyDescent="0.2">
      <c r="B308" s="29" t="str">
        <f>Raw!A474</f>
        <v>2013 DEC</v>
      </c>
      <c r="C308" s="29">
        <v>299</v>
      </c>
      <c r="D308" s="32">
        <f t="shared" si="55"/>
        <v>24.916666666666668</v>
      </c>
      <c r="E308" s="10">
        <f>Raw!B474/100</f>
        <v>0.02</v>
      </c>
      <c r="F308" s="10">
        <f t="shared" si="60"/>
        <v>1.02</v>
      </c>
      <c r="G308" s="10">
        <f t="shared" si="57"/>
        <v>1.98768839222859</v>
      </c>
      <c r="H308" s="10">
        <f t="shared" si="61"/>
        <v>1</v>
      </c>
      <c r="I308" s="9">
        <f t="shared" si="62"/>
        <v>0.02</v>
      </c>
      <c r="J308" s="10">
        <f t="shared" si="58"/>
        <v>1.02</v>
      </c>
      <c r="K308" s="10">
        <f t="shared" si="63"/>
        <v>1.6537087533918884</v>
      </c>
      <c r="L308" s="10">
        <f t="shared" si="64"/>
        <v>0.83197585690871567</v>
      </c>
      <c r="M308" s="9">
        <f t="shared" si="56"/>
        <v>0.02</v>
      </c>
      <c r="N308" s="10">
        <f t="shared" si="65"/>
        <v>1.02</v>
      </c>
      <c r="O308" s="33">
        <f t="shared" si="59"/>
        <v>1.9391909326154766</v>
      </c>
      <c r="P308" s="11">
        <f t="shared" si="66"/>
        <v>0.97560107519733608</v>
      </c>
    </row>
    <row r="309" spans="2:16" x14ac:dyDescent="0.2">
      <c r="B309" s="29" t="str">
        <f>Raw!A475</f>
        <v>2014 JAN</v>
      </c>
      <c r="C309" s="29">
        <v>300</v>
      </c>
      <c r="D309" s="32">
        <f t="shared" si="55"/>
        <v>25</v>
      </c>
      <c r="E309" s="10">
        <f>Raw!B475/100</f>
        <v>1.9E-2</v>
      </c>
      <c r="F309" s="10">
        <f t="shared" si="60"/>
        <v>1.0189999999999999</v>
      </c>
      <c r="G309" s="10">
        <f t="shared" si="57"/>
        <v>1.9908084870267826</v>
      </c>
      <c r="H309" s="10">
        <f t="shared" si="61"/>
        <v>1</v>
      </c>
      <c r="I309" s="9">
        <f t="shared" si="62"/>
        <v>1.9E-2</v>
      </c>
      <c r="J309" s="10">
        <f t="shared" si="58"/>
        <v>1.0189999999999999</v>
      </c>
      <c r="K309" s="10">
        <f t="shared" si="63"/>
        <v>1.6563045969352512</v>
      </c>
      <c r="L309" s="10">
        <f t="shared" si="64"/>
        <v>0.83197585690871567</v>
      </c>
      <c r="M309" s="9">
        <f t="shared" si="56"/>
        <v>1.9E-2</v>
      </c>
      <c r="N309" s="10">
        <f t="shared" si="65"/>
        <v>1.0189999999999999</v>
      </c>
      <c r="O309" s="33">
        <f t="shared" si="59"/>
        <v>1.942234900455311</v>
      </c>
      <c r="P309" s="11">
        <f t="shared" si="66"/>
        <v>0.97560107519733608</v>
      </c>
    </row>
    <row r="310" spans="2:16" x14ac:dyDescent="0.2">
      <c r="B310" s="29" t="str">
        <f>Raw!A476</f>
        <v>2014 FEB</v>
      </c>
      <c r="C310" s="29">
        <v>301</v>
      </c>
      <c r="D310" s="32">
        <f t="shared" si="55"/>
        <v>25.083333333333332</v>
      </c>
      <c r="E310" s="10">
        <f>Raw!B476/100</f>
        <v>1.7000000000000001E-2</v>
      </c>
      <c r="F310" s="10">
        <f t="shared" si="60"/>
        <v>1.0169999999999999</v>
      </c>
      <c r="G310" s="10">
        <f t="shared" si="57"/>
        <v>1.9936070598713747</v>
      </c>
      <c r="H310" s="10">
        <f t="shared" si="61"/>
        <v>1</v>
      </c>
      <c r="I310" s="9">
        <f t="shared" si="62"/>
        <v>1.7000000000000001E-2</v>
      </c>
      <c r="J310" s="10">
        <f t="shared" si="58"/>
        <v>1.0169999999999999</v>
      </c>
      <c r="K310" s="10">
        <f t="shared" si="63"/>
        <v>1.6586329419757522</v>
      </c>
      <c r="L310" s="10">
        <f t="shared" si="64"/>
        <v>0.83197585690871567</v>
      </c>
      <c r="M310" s="9">
        <f t="shared" si="56"/>
        <v>1.7000000000000001E-2</v>
      </c>
      <c r="N310" s="10">
        <f t="shared" si="65"/>
        <v>1.0169999999999999</v>
      </c>
      <c r="O310" s="33">
        <f t="shared" si="59"/>
        <v>1.9449651911315131</v>
      </c>
      <c r="P310" s="11">
        <f t="shared" si="66"/>
        <v>0.97560107519733608</v>
      </c>
    </row>
    <row r="311" spans="2:16" x14ac:dyDescent="0.2">
      <c r="B311" s="29" t="str">
        <f>Raw!A477</f>
        <v>2014 MAR</v>
      </c>
      <c r="C311" s="29">
        <v>302</v>
      </c>
      <c r="D311" s="32">
        <f t="shared" si="55"/>
        <v>25.166666666666668</v>
      </c>
      <c r="E311" s="10">
        <f>Raw!B477/100</f>
        <v>1.6E-2</v>
      </c>
      <c r="F311" s="10">
        <f t="shared" si="60"/>
        <v>1.016</v>
      </c>
      <c r="G311" s="10">
        <f t="shared" si="57"/>
        <v>1.9962459065373519</v>
      </c>
      <c r="H311" s="10">
        <f t="shared" si="61"/>
        <v>1</v>
      </c>
      <c r="I311" s="9">
        <f t="shared" si="62"/>
        <v>1.6E-2</v>
      </c>
      <c r="J311" s="10">
        <f t="shared" si="58"/>
        <v>1.016</v>
      </c>
      <c r="K311" s="10">
        <f t="shared" si="63"/>
        <v>1.6608283986919292</v>
      </c>
      <c r="L311" s="10">
        <f t="shared" si="64"/>
        <v>0.83197585690871567</v>
      </c>
      <c r="M311" s="9">
        <f t="shared" si="56"/>
        <v>1.6E-2</v>
      </c>
      <c r="N311" s="10">
        <f t="shared" si="65"/>
        <v>1.016</v>
      </c>
      <c r="O311" s="33">
        <f t="shared" si="59"/>
        <v>1.9475396527761215</v>
      </c>
      <c r="P311" s="11">
        <f t="shared" si="66"/>
        <v>0.97560107519733619</v>
      </c>
    </row>
    <row r="312" spans="2:16" x14ac:dyDescent="0.2">
      <c r="B312" s="29" t="str">
        <f>Raw!A478</f>
        <v>2014 APR</v>
      </c>
      <c r="C312" s="29">
        <v>303</v>
      </c>
      <c r="D312" s="32">
        <f t="shared" si="55"/>
        <v>25.25</v>
      </c>
      <c r="E312" s="10">
        <f>Raw!B478/100</f>
        <v>1.8000000000000002E-2</v>
      </c>
      <c r="F312" s="10">
        <f t="shared" si="60"/>
        <v>1.018</v>
      </c>
      <c r="G312" s="10">
        <f t="shared" si="57"/>
        <v>1.9992158522679297</v>
      </c>
      <c r="H312" s="10">
        <f t="shared" si="61"/>
        <v>1</v>
      </c>
      <c r="I312" s="9">
        <f t="shared" si="62"/>
        <v>1.8000000000000002E-2</v>
      </c>
      <c r="J312" s="10">
        <f t="shared" si="58"/>
        <v>1.018</v>
      </c>
      <c r="K312" s="10">
        <f t="shared" si="63"/>
        <v>1.663299321836099</v>
      </c>
      <c r="L312" s="10">
        <f t="shared" si="64"/>
        <v>0.83197585690871556</v>
      </c>
      <c r="M312" s="9">
        <f t="shared" si="56"/>
        <v>1.8000000000000002E-2</v>
      </c>
      <c r="N312" s="10">
        <f t="shared" si="65"/>
        <v>1.018</v>
      </c>
      <c r="O312" s="33">
        <f t="shared" si="59"/>
        <v>1.9504371350241509</v>
      </c>
      <c r="P312" s="11">
        <f t="shared" si="66"/>
        <v>0.97560107519733608</v>
      </c>
    </row>
    <row r="313" spans="2:16" x14ac:dyDescent="0.2">
      <c r="B313" s="29" t="str">
        <f>Raw!A479</f>
        <v>2014 MAY</v>
      </c>
      <c r="C313" s="29">
        <v>304</v>
      </c>
      <c r="D313" s="32">
        <f t="shared" si="55"/>
        <v>25.333333333333332</v>
      </c>
      <c r="E313" s="10">
        <f>Raw!B479/100</f>
        <v>1.4999999999999999E-2</v>
      </c>
      <c r="F313" s="10">
        <f t="shared" si="60"/>
        <v>1.0149999999999999</v>
      </c>
      <c r="G313" s="10">
        <f t="shared" si="57"/>
        <v>2.0016978541910508</v>
      </c>
      <c r="H313" s="10">
        <f t="shared" si="61"/>
        <v>1</v>
      </c>
      <c r="I313" s="9">
        <f t="shared" si="62"/>
        <v>1.4999999999999999E-2</v>
      </c>
      <c r="J313" s="10">
        <f t="shared" si="58"/>
        <v>1.0149999999999999</v>
      </c>
      <c r="K313" s="10">
        <f t="shared" si="63"/>
        <v>1.6653642875129369</v>
      </c>
      <c r="L313" s="10">
        <f t="shared" si="64"/>
        <v>0.83197585690871567</v>
      </c>
      <c r="M313" s="9">
        <f t="shared" si="56"/>
        <v>1.4999999999999999E-2</v>
      </c>
      <c r="N313" s="10">
        <f t="shared" si="65"/>
        <v>1.0149999999999999</v>
      </c>
      <c r="O313" s="33">
        <f t="shared" si="59"/>
        <v>1.95285857876899</v>
      </c>
      <c r="P313" s="11">
        <f t="shared" si="66"/>
        <v>0.9756010751973363</v>
      </c>
    </row>
    <row r="314" spans="2:16" x14ac:dyDescent="0.2">
      <c r="B314" s="29" t="str">
        <f>Raw!A480</f>
        <v>2014 JUN</v>
      </c>
      <c r="C314" s="29">
        <v>305</v>
      </c>
      <c r="D314" s="32">
        <f t="shared" si="55"/>
        <v>25.416666666666668</v>
      </c>
      <c r="E314" s="10">
        <f>Raw!B480/100</f>
        <v>1.9E-2</v>
      </c>
      <c r="F314" s="10">
        <f t="shared" si="60"/>
        <v>1.0189999999999999</v>
      </c>
      <c r="G314" s="10">
        <f t="shared" si="57"/>
        <v>2.0048399397849668</v>
      </c>
      <c r="H314" s="10">
        <f t="shared" si="61"/>
        <v>1</v>
      </c>
      <c r="I314" s="9">
        <f t="shared" si="62"/>
        <v>1.9E-2</v>
      </c>
      <c r="J314" s="10">
        <f t="shared" si="58"/>
        <v>1.0189999999999999</v>
      </c>
      <c r="K314" s="10">
        <f t="shared" si="63"/>
        <v>1.6679784268674154</v>
      </c>
      <c r="L314" s="10">
        <f t="shared" si="64"/>
        <v>0.83197585690871556</v>
      </c>
      <c r="M314" s="9">
        <f t="shared" si="56"/>
        <v>1.9E-2</v>
      </c>
      <c r="N314" s="10">
        <f t="shared" si="65"/>
        <v>1.0189999999999999</v>
      </c>
      <c r="O314" s="33">
        <f t="shared" si="59"/>
        <v>1.9559240008527763</v>
      </c>
      <c r="P314" s="11">
        <f t="shared" si="66"/>
        <v>0.97560107519733619</v>
      </c>
    </row>
    <row r="315" spans="2:16" x14ac:dyDescent="0.2">
      <c r="B315" s="29" t="str">
        <f>Raw!A481</f>
        <v>2014 JUL</v>
      </c>
      <c r="C315" s="29">
        <v>306</v>
      </c>
      <c r="D315" s="32">
        <f t="shared" si="55"/>
        <v>25.5</v>
      </c>
      <c r="E315" s="10">
        <f>Raw!B481/100</f>
        <v>1.6E-2</v>
      </c>
      <c r="F315" s="10">
        <f t="shared" si="60"/>
        <v>1.016</v>
      </c>
      <c r="G315" s="10">
        <f t="shared" si="57"/>
        <v>2.0074936549013556</v>
      </c>
      <c r="H315" s="10">
        <f t="shared" si="61"/>
        <v>1</v>
      </c>
      <c r="I315" s="9">
        <f t="shared" si="62"/>
        <v>1.6E-2</v>
      </c>
      <c r="J315" s="10">
        <f t="shared" si="58"/>
        <v>1.016</v>
      </c>
      <c r="K315" s="10">
        <f t="shared" si="63"/>
        <v>1.6701862537753644</v>
      </c>
      <c r="L315" s="10">
        <f t="shared" si="64"/>
        <v>0.83197585690871545</v>
      </c>
      <c r="M315" s="9">
        <f t="shared" si="56"/>
        <v>1.6E-2</v>
      </c>
      <c r="N315" s="10">
        <f t="shared" si="65"/>
        <v>1.016</v>
      </c>
      <c r="O315" s="33">
        <f t="shared" si="59"/>
        <v>1.9585129681735924</v>
      </c>
      <c r="P315" s="11">
        <f t="shared" si="66"/>
        <v>0.97560107519733608</v>
      </c>
    </row>
    <row r="316" spans="2:16" x14ac:dyDescent="0.2">
      <c r="B316" s="29" t="str">
        <f>Raw!A482</f>
        <v>2014 AUG</v>
      </c>
      <c r="C316" s="29">
        <v>307</v>
      </c>
      <c r="D316" s="32">
        <f t="shared" si="55"/>
        <v>25.583333333333332</v>
      </c>
      <c r="E316" s="10">
        <f>Raw!B482/100</f>
        <v>1.4999999999999999E-2</v>
      </c>
      <c r="F316" s="10">
        <f t="shared" si="60"/>
        <v>1.0149999999999999</v>
      </c>
      <c r="G316" s="10">
        <f t="shared" si="57"/>
        <v>2.0099859336147654</v>
      </c>
      <c r="H316" s="10">
        <f t="shared" si="61"/>
        <v>1</v>
      </c>
      <c r="I316" s="9">
        <f t="shared" si="62"/>
        <v>1.4999999999999999E-2</v>
      </c>
      <c r="J316" s="10">
        <f t="shared" si="58"/>
        <v>1.0149999999999999</v>
      </c>
      <c r="K316" s="10">
        <f t="shared" si="63"/>
        <v>1.672259769493609</v>
      </c>
      <c r="L316" s="10">
        <f t="shared" si="64"/>
        <v>0.83197585690871545</v>
      </c>
      <c r="M316" s="9">
        <f t="shared" si="56"/>
        <v>1.4999999999999999E-2</v>
      </c>
      <c r="N316" s="10">
        <f t="shared" si="65"/>
        <v>1.0149999999999999</v>
      </c>
      <c r="O316" s="33">
        <f t="shared" si="59"/>
        <v>1.9609444379660865</v>
      </c>
      <c r="P316" s="11">
        <f t="shared" si="66"/>
        <v>0.97560107519733608</v>
      </c>
    </row>
    <row r="317" spans="2:16" x14ac:dyDescent="0.2">
      <c r="B317" s="29" t="str">
        <f>Raw!A483</f>
        <v>2014 SEP</v>
      </c>
      <c r="C317" s="29">
        <v>308</v>
      </c>
      <c r="D317" s="32">
        <f t="shared" si="55"/>
        <v>25.666666666666668</v>
      </c>
      <c r="E317" s="10">
        <f>Raw!B483/100</f>
        <v>1.2E-2</v>
      </c>
      <c r="F317" s="10">
        <f t="shared" si="60"/>
        <v>1.012</v>
      </c>
      <c r="G317" s="10">
        <f t="shared" si="57"/>
        <v>2.0119849486454542</v>
      </c>
      <c r="H317" s="10">
        <f t="shared" si="61"/>
        <v>1</v>
      </c>
      <c r="I317" s="9">
        <f t="shared" si="62"/>
        <v>1.2E-2</v>
      </c>
      <c r="J317" s="10">
        <f t="shared" si="58"/>
        <v>1.012</v>
      </c>
      <c r="K317" s="10">
        <f t="shared" si="63"/>
        <v>1.6739229017367399</v>
      </c>
      <c r="L317" s="10">
        <f t="shared" si="64"/>
        <v>0.83197585690871556</v>
      </c>
      <c r="M317" s="9">
        <f t="shared" si="56"/>
        <v>1.2E-2</v>
      </c>
      <c r="N317" s="10">
        <f t="shared" si="65"/>
        <v>1.012</v>
      </c>
      <c r="O317" s="33">
        <f t="shared" si="59"/>
        <v>1.9628946791793622</v>
      </c>
      <c r="P317" s="11">
        <f t="shared" si="66"/>
        <v>0.97560107519733608</v>
      </c>
    </row>
    <row r="318" spans="2:16" x14ac:dyDescent="0.2">
      <c r="B318" s="29" t="str">
        <f>Raw!A484</f>
        <v>2014 OCT</v>
      </c>
      <c r="C318" s="29">
        <v>309</v>
      </c>
      <c r="D318" s="32">
        <f t="shared" si="55"/>
        <v>25.75</v>
      </c>
      <c r="E318" s="10">
        <f>Raw!B484/100</f>
        <v>1.3000000000000001E-2</v>
      </c>
      <c r="F318" s="10">
        <f t="shared" si="60"/>
        <v>1.0129999999999999</v>
      </c>
      <c r="G318" s="10">
        <f t="shared" si="57"/>
        <v>2.0141517187758611</v>
      </c>
      <c r="H318" s="10">
        <f t="shared" si="61"/>
        <v>1</v>
      </c>
      <c r="I318" s="9">
        <f t="shared" si="62"/>
        <v>1.3000000000000001E-2</v>
      </c>
      <c r="J318" s="10">
        <f t="shared" si="58"/>
        <v>1.0129999999999999</v>
      </c>
      <c r="K318" s="10">
        <f t="shared" si="63"/>
        <v>1.6757256021727092</v>
      </c>
      <c r="L318" s="10">
        <f t="shared" si="64"/>
        <v>0.83197585690871545</v>
      </c>
      <c r="M318" s="9">
        <f t="shared" si="56"/>
        <v>1.3000000000000001E-2</v>
      </c>
      <c r="N318" s="10">
        <f t="shared" si="65"/>
        <v>1.0129999999999999</v>
      </c>
      <c r="O318" s="33">
        <f t="shared" si="59"/>
        <v>1.9650085824482926</v>
      </c>
      <c r="P318" s="11">
        <f t="shared" si="66"/>
        <v>0.97560107519733608</v>
      </c>
    </row>
    <row r="319" spans="2:16" x14ac:dyDescent="0.2">
      <c r="B319" s="29" t="str">
        <f>Raw!A485</f>
        <v>2014 NOV</v>
      </c>
      <c r="C319" s="29">
        <v>310</v>
      </c>
      <c r="D319" s="32">
        <f t="shared" si="55"/>
        <v>25.833333333333332</v>
      </c>
      <c r="E319" s="10">
        <f>Raw!B485/100</f>
        <v>0.01</v>
      </c>
      <c r="F319" s="10">
        <f t="shared" si="60"/>
        <v>1.01</v>
      </c>
      <c r="G319" s="10">
        <f t="shared" si="57"/>
        <v>2.0158225343946614</v>
      </c>
      <c r="H319" s="10">
        <f t="shared" si="61"/>
        <v>1</v>
      </c>
      <c r="I319" s="9">
        <f t="shared" si="62"/>
        <v>0.01</v>
      </c>
      <c r="J319" s="10">
        <f t="shared" si="58"/>
        <v>1.01</v>
      </c>
      <c r="K319" s="10">
        <f t="shared" si="63"/>
        <v>1.6771156804288971</v>
      </c>
      <c r="L319" s="10">
        <f t="shared" si="64"/>
        <v>0.83197585690871556</v>
      </c>
      <c r="M319" s="9">
        <f t="shared" si="56"/>
        <v>0.01</v>
      </c>
      <c r="N319" s="10">
        <f t="shared" si="65"/>
        <v>1.01</v>
      </c>
      <c r="O319" s="33">
        <f t="shared" si="59"/>
        <v>1.9666386319624507</v>
      </c>
      <c r="P319" s="11">
        <f t="shared" si="66"/>
        <v>0.97560107519733608</v>
      </c>
    </row>
    <row r="320" spans="2:16" x14ac:dyDescent="0.2">
      <c r="B320" s="29" t="str">
        <f>Raw!A486</f>
        <v>2014 DEC</v>
      </c>
      <c r="C320" s="29">
        <v>311</v>
      </c>
      <c r="D320" s="32">
        <f t="shared" si="55"/>
        <v>25.916666666666668</v>
      </c>
      <c r="E320" s="10">
        <f>Raw!B486/100</f>
        <v>5.0000000000000001E-3</v>
      </c>
      <c r="F320" s="10">
        <f t="shared" si="60"/>
        <v>1.0049999999999999</v>
      </c>
      <c r="G320" s="10">
        <f t="shared" si="57"/>
        <v>2.0166605417465484</v>
      </c>
      <c r="H320" s="10">
        <f t="shared" si="61"/>
        <v>1</v>
      </c>
      <c r="I320" s="9">
        <f t="shared" si="62"/>
        <v>5.0000000000000001E-3</v>
      </c>
      <c r="J320" s="10">
        <f t="shared" si="58"/>
        <v>1.0049999999999999</v>
      </c>
      <c r="K320" s="10">
        <f t="shared" si="63"/>
        <v>1.6778128823135792</v>
      </c>
      <c r="L320" s="10">
        <f t="shared" si="64"/>
        <v>0.83197585690871556</v>
      </c>
      <c r="M320" s="9">
        <f t="shared" si="56"/>
        <v>5.0000000000000001E-3</v>
      </c>
      <c r="N320" s="10">
        <f t="shared" si="65"/>
        <v>1.0049999999999999</v>
      </c>
      <c r="O320" s="33">
        <f t="shared" si="59"/>
        <v>1.9674561928359751</v>
      </c>
      <c r="P320" s="11">
        <f t="shared" si="66"/>
        <v>0.97560107519733619</v>
      </c>
    </row>
    <row r="321" spans="2:16" x14ac:dyDescent="0.2">
      <c r="B321" s="29" t="str">
        <f>Raw!A487</f>
        <v>2015 JAN</v>
      </c>
      <c r="C321" s="29">
        <v>312</v>
      </c>
      <c r="D321" s="32">
        <f t="shared" si="55"/>
        <v>26</v>
      </c>
      <c r="E321" s="10">
        <f>Raw!B487/100</f>
        <v>3.0000000000000001E-3</v>
      </c>
      <c r="F321" s="10">
        <f t="shared" si="60"/>
        <v>1.0029999999999999</v>
      </c>
      <c r="G321" s="10">
        <f t="shared" si="57"/>
        <v>2.0171640149807093</v>
      </c>
      <c r="H321" s="10">
        <f t="shared" si="61"/>
        <v>1</v>
      </c>
      <c r="I321" s="9">
        <f t="shared" si="62"/>
        <v>3.0000000000000001E-3</v>
      </c>
      <c r="J321" s="10">
        <f t="shared" si="58"/>
        <v>1.0029999999999999</v>
      </c>
      <c r="K321" s="10">
        <f t="shared" si="63"/>
        <v>1.6782317598890006</v>
      </c>
      <c r="L321" s="10">
        <f t="shared" si="64"/>
        <v>0.83197585690871545</v>
      </c>
      <c r="M321" s="9">
        <f t="shared" si="56"/>
        <v>3.0000000000000001E-3</v>
      </c>
      <c r="N321" s="10">
        <f t="shared" si="65"/>
        <v>1.0029999999999999</v>
      </c>
      <c r="O321" s="33">
        <f t="shared" si="59"/>
        <v>1.9679473818645552</v>
      </c>
      <c r="P321" s="11">
        <f t="shared" si="66"/>
        <v>0.97560107519733597</v>
      </c>
    </row>
    <row r="322" spans="2:16" x14ac:dyDescent="0.2">
      <c r="B322" s="29" t="str">
        <f>Raw!A488</f>
        <v>2015 FEB</v>
      </c>
      <c r="C322" s="29">
        <v>313</v>
      </c>
      <c r="D322" s="32">
        <f t="shared" si="55"/>
        <v>26.083333333333332</v>
      </c>
      <c r="E322" s="10">
        <f>Raw!B488/100</f>
        <v>0</v>
      </c>
      <c r="F322" s="10">
        <f t="shared" si="60"/>
        <v>1</v>
      </c>
      <c r="G322" s="10">
        <f t="shared" si="57"/>
        <v>2.0171640149807093</v>
      </c>
      <c r="H322" s="10">
        <f t="shared" si="61"/>
        <v>1</v>
      </c>
      <c r="I322" s="9">
        <f t="shared" si="62"/>
        <v>0</v>
      </c>
      <c r="J322" s="10">
        <f t="shared" si="58"/>
        <v>1</v>
      </c>
      <c r="K322" s="10">
        <f t="shared" si="63"/>
        <v>1.6782317598890006</v>
      </c>
      <c r="L322" s="10">
        <f t="shared" si="64"/>
        <v>0.83197585690871545</v>
      </c>
      <c r="M322" s="9">
        <f t="shared" si="56"/>
        <v>0</v>
      </c>
      <c r="N322" s="10">
        <f t="shared" si="65"/>
        <v>1</v>
      </c>
      <c r="O322" s="33">
        <f t="shared" si="59"/>
        <v>1.9679473818645552</v>
      </c>
      <c r="P322" s="11">
        <f t="shared" si="66"/>
        <v>0.97560107519733597</v>
      </c>
    </row>
    <row r="323" spans="2:16" x14ac:dyDescent="0.2">
      <c r="B323" s="29" t="str">
        <f>Raw!A489</f>
        <v>2015 MAR</v>
      </c>
      <c r="C323" s="29">
        <v>314</v>
      </c>
      <c r="D323" s="32">
        <f t="shared" si="55"/>
        <v>26.166666666666668</v>
      </c>
      <c r="E323" s="10">
        <f>Raw!B489/100</f>
        <v>0</v>
      </c>
      <c r="F323" s="10">
        <f t="shared" si="60"/>
        <v>1</v>
      </c>
      <c r="G323" s="10">
        <f t="shared" si="57"/>
        <v>2.0171640149807093</v>
      </c>
      <c r="H323" s="10">
        <f t="shared" si="61"/>
        <v>1</v>
      </c>
      <c r="I323" s="9">
        <f t="shared" si="62"/>
        <v>0</v>
      </c>
      <c r="J323" s="10">
        <f t="shared" si="58"/>
        <v>1</v>
      </c>
      <c r="K323" s="10">
        <f t="shared" si="63"/>
        <v>1.6782317598890006</v>
      </c>
      <c r="L323" s="10">
        <f t="shared" si="64"/>
        <v>0.83197585690871545</v>
      </c>
      <c r="M323" s="9">
        <f t="shared" si="56"/>
        <v>0</v>
      </c>
      <c r="N323" s="10">
        <f t="shared" si="65"/>
        <v>1</v>
      </c>
      <c r="O323" s="33">
        <f t="shared" si="59"/>
        <v>1.9679473818645552</v>
      </c>
      <c r="P323" s="11">
        <f t="shared" si="66"/>
        <v>0.97560107519733597</v>
      </c>
    </row>
    <row r="324" spans="2:16" x14ac:dyDescent="0.2">
      <c r="B324" s="29" t="str">
        <f>Raw!A490</f>
        <v>2015 APR</v>
      </c>
      <c r="C324" s="29">
        <v>315</v>
      </c>
      <c r="D324" s="32">
        <f t="shared" si="55"/>
        <v>26.25</v>
      </c>
      <c r="E324" s="10">
        <f>Raw!B490/100</f>
        <v>-1E-3</v>
      </c>
      <c r="F324" s="10">
        <f t="shared" si="60"/>
        <v>0.999</v>
      </c>
      <c r="G324" s="10">
        <f t="shared" si="57"/>
        <v>2.0169958408857434</v>
      </c>
      <c r="H324" s="10">
        <f t="shared" si="61"/>
        <v>1</v>
      </c>
      <c r="I324" s="9">
        <f t="shared" si="62"/>
        <v>0</v>
      </c>
      <c r="J324" s="10">
        <f t="shared" si="58"/>
        <v>1</v>
      </c>
      <c r="K324" s="10">
        <f t="shared" si="63"/>
        <v>1.6782317598890006</v>
      </c>
      <c r="L324" s="10">
        <f t="shared" si="64"/>
        <v>0.83204522581068985</v>
      </c>
      <c r="M324" s="9">
        <f t="shared" si="56"/>
        <v>0</v>
      </c>
      <c r="N324" s="10">
        <f t="shared" si="65"/>
        <v>1</v>
      </c>
      <c r="O324" s="33">
        <f t="shared" si="59"/>
        <v>1.9679473818645552</v>
      </c>
      <c r="P324" s="11">
        <f t="shared" si="66"/>
        <v>0.97568241935508948</v>
      </c>
    </row>
    <row r="325" spans="2:16" x14ac:dyDescent="0.2">
      <c r="B325" s="29" t="str">
        <f>Raw!A491</f>
        <v>2015 MAY</v>
      </c>
      <c r="C325" s="29">
        <v>316</v>
      </c>
      <c r="D325" s="32">
        <f t="shared" si="55"/>
        <v>26.333333333333332</v>
      </c>
      <c r="E325" s="10">
        <f>Raw!B491/100</f>
        <v>1E-3</v>
      </c>
      <c r="F325" s="10">
        <f t="shared" si="60"/>
        <v>1.0009999999999999</v>
      </c>
      <c r="G325" s="10">
        <f t="shared" si="57"/>
        <v>2.0171638468836313</v>
      </c>
      <c r="H325" s="10">
        <f t="shared" si="61"/>
        <v>1</v>
      </c>
      <c r="I325" s="9">
        <f t="shared" si="62"/>
        <v>1E-3</v>
      </c>
      <c r="J325" s="10">
        <f t="shared" si="58"/>
        <v>1.0009999999999999</v>
      </c>
      <c r="K325" s="10">
        <f t="shared" si="63"/>
        <v>1.6783715484774508</v>
      </c>
      <c r="L325" s="10">
        <f t="shared" si="64"/>
        <v>0.83204522581068985</v>
      </c>
      <c r="M325" s="9">
        <f t="shared" si="56"/>
        <v>1E-3</v>
      </c>
      <c r="N325" s="10">
        <f t="shared" si="65"/>
        <v>1.0009999999999999</v>
      </c>
      <c r="O325" s="33">
        <f t="shared" si="59"/>
        <v>1.9681113023630408</v>
      </c>
      <c r="P325" s="11">
        <f t="shared" si="66"/>
        <v>0.97568241935508959</v>
      </c>
    </row>
    <row r="326" spans="2:16" x14ac:dyDescent="0.2">
      <c r="B326" s="29" t="str">
        <f>Raw!A492</f>
        <v>2015 JUN</v>
      </c>
      <c r="C326" s="29">
        <v>317</v>
      </c>
      <c r="D326" s="32">
        <f t="shared" si="55"/>
        <v>26.416666666666668</v>
      </c>
      <c r="E326" s="10">
        <f>Raw!B492/100</f>
        <v>0</v>
      </c>
      <c r="F326" s="10">
        <f t="shared" si="60"/>
        <v>1</v>
      </c>
      <c r="G326" s="10">
        <f t="shared" si="57"/>
        <v>2.0171638468836313</v>
      </c>
      <c r="H326" s="10">
        <f t="shared" si="61"/>
        <v>1</v>
      </c>
      <c r="I326" s="9">
        <f t="shared" si="62"/>
        <v>0</v>
      </c>
      <c r="J326" s="10">
        <f t="shared" si="58"/>
        <v>1</v>
      </c>
      <c r="K326" s="10">
        <f t="shared" si="63"/>
        <v>1.6783715484774508</v>
      </c>
      <c r="L326" s="10">
        <f t="shared" si="64"/>
        <v>0.83204522581068985</v>
      </c>
      <c r="M326" s="9">
        <f t="shared" si="56"/>
        <v>0</v>
      </c>
      <c r="N326" s="10">
        <f t="shared" si="65"/>
        <v>1</v>
      </c>
      <c r="O326" s="33">
        <f t="shared" si="59"/>
        <v>1.9681113023630408</v>
      </c>
      <c r="P326" s="11">
        <f t="shared" si="66"/>
        <v>0.97568241935508959</v>
      </c>
    </row>
    <row r="327" spans="2:16" x14ac:dyDescent="0.2">
      <c r="B327" s="29" t="str">
        <f>Raw!A493</f>
        <v>2015 JUL</v>
      </c>
      <c r="C327" s="29">
        <v>318</v>
      </c>
      <c r="D327" s="32">
        <f t="shared" si="55"/>
        <v>26.5</v>
      </c>
      <c r="E327" s="10">
        <f>Raw!B493/100</f>
        <v>1E-3</v>
      </c>
      <c r="F327" s="10">
        <f t="shared" si="60"/>
        <v>1.0009999999999999</v>
      </c>
      <c r="G327" s="10">
        <f t="shared" si="57"/>
        <v>2.0173318668756064</v>
      </c>
      <c r="H327" s="10">
        <f t="shared" si="61"/>
        <v>1</v>
      </c>
      <c r="I327" s="9">
        <f t="shared" si="62"/>
        <v>1E-3</v>
      </c>
      <c r="J327" s="10">
        <f t="shared" si="58"/>
        <v>1.0009999999999999</v>
      </c>
      <c r="K327" s="10">
        <f t="shared" si="63"/>
        <v>1.6785113487096144</v>
      </c>
      <c r="L327" s="10">
        <f t="shared" si="64"/>
        <v>0.83204522581068985</v>
      </c>
      <c r="M327" s="9">
        <f t="shared" si="56"/>
        <v>1E-3</v>
      </c>
      <c r="N327" s="10">
        <f t="shared" si="65"/>
        <v>1.0009999999999999</v>
      </c>
      <c r="O327" s="33">
        <f t="shared" si="59"/>
        <v>1.9682752365153109</v>
      </c>
      <c r="P327" s="11">
        <f t="shared" si="66"/>
        <v>0.97568241935508948</v>
      </c>
    </row>
    <row r="328" spans="2:16" x14ac:dyDescent="0.2">
      <c r="B328" s="29" t="str">
        <f>Raw!A494</f>
        <v>2015 AUG</v>
      </c>
      <c r="C328" s="29">
        <v>319</v>
      </c>
      <c r="D328" s="32">
        <f t="shared" si="55"/>
        <v>26.583333333333332</v>
      </c>
      <c r="E328" s="10">
        <f>Raw!B494/100</f>
        <v>0</v>
      </c>
      <c r="F328" s="10">
        <f t="shared" si="60"/>
        <v>1</v>
      </c>
      <c r="G328" s="10">
        <f t="shared" si="57"/>
        <v>2.0173318668756064</v>
      </c>
      <c r="H328" s="10">
        <f t="shared" si="61"/>
        <v>1</v>
      </c>
      <c r="I328" s="9">
        <f t="shared" si="62"/>
        <v>0</v>
      </c>
      <c r="J328" s="10">
        <f t="shared" si="58"/>
        <v>1</v>
      </c>
      <c r="K328" s="10">
        <f t="shared" si="63"/>
        <v>1.6785113487096144</v>
      </c>
      <c r="L328" s="10">
        <f t="shared" si="64"/>
        <v>0.83204522581068985</v>
      </c>
      <c r="M328" s="9">
        <f t="shared" si="56"/>
        <v>0</v>
      </c>
      <c r="N328" s="10">
        <f t="shared" si="65"/>
        <v>1</v>
      </c>
      <c r="O328" s="33">
        <f t="shared" si="59"/>
        <v>1.9682752365153109</v>
      </c>
      <c r="P328" s="11">
        <f t="shared" si="66"/>
        <v>0.97568241935508948</v>
      </c>
    </row>
    <row r="329" spans="2:16" x14ac:dyDescent="0.2">
      <c r="B329" s="29" t="str">
        <f>Raw!A495</f>
        <v>2015 SEP</v>
      </c>
      <c r="C329" s="29">
        <v>320</v>
      </c>
      <c r="D329" s="32">
        <f t="shared" si="55"/>
        <v>26.666666666666668</v>
      </c>
      <c r="E329" s="10">
        <f>Raw!B495/100</f>
        <v>-1E-3</v>
      </c>
      <c r="F329" s="10">
        <f t="shared" si="60"/>
        <v>0.999</v>
      </c>
      <c r="G329" s="10">
        <f t="shared" si="57"/>
        <v>2.0171636787865674</v>
      </c>
      <c r="H329" s="10">
        <f t="shared" si="61"/>
        <v>1</v>
      </c>
      <c r="I329" s="9">
        <f t="shared" si="62"/>
        <v>0</v>
      </c>
      <c r="J329" s="10">
        <f t="shared" si="58"/>
        <v>1</v>
      </c>
      <c r="K329" s="10">
        <f t="shared" si="63"/>
        <v>1.6785113487096144</v>
      </c>
      <c r="L329" s="10">
        <f t="shared" si="64"/>
        <v>0.8321146004965394</v>
      </c>
      <c r="M329" s="9">
        <f t="shared" si="56"/>
        <v>0</v>
      </c>
      <c r="N329" s="10">
        <f t="shared" si="65"/>
        <v>1</v>
      </c>
      <c r="O329" s="33">
        <f t="shared" si="59"/>
        <v>1.9682752365153109</v>
      </c>
      <c r="P329" s="11">
        <f t="shared" si="66"/>
        <v>0.97576377029519712</v>
      </c>
    </row>
    <row r="330" spans="2:16" x14ac:dyDescent="0.2">
      <c r="B330" s="29" t="str">
        <f>Raw!A496</f>
        <v>2015 OCT</v>
      </c>
      <c r="C330" s="29">
        <v>321</v>
      </c>
      <c r="D330" s="32">
        <f t="shared" ref="D330:D393" si="67">C330/12</f>
        <v>26.75</v>
      </c>
      <c r="E330" s="10">
        <f>Raw!B496/100</f>
        <v>-1E-3</v>
      </c>
      <c r="F330" s="10">
        <f t="shared" si="60"/>
        <v>0.999</v>
      </c>
      <c r="G330" s="10">
        <f t="shared" si="57"/>
        <v>2.0169955047196302</v>
      </c>
      <c r="H330" s="10">
        <f t="shared" si="61"/>
        <v>1</v>
      </c>
      <c r="I330" s="9">
        <f t="shared" si="62"/>
        <v>0</v>
      </c>
      <c r="J330" s="10">
        <f t="shared" si="58"/>
        <v>1</v>
      </c>
      <c r="K330" s="10">
        <f t="shared" si="63"/>
        <v>1.6785113487096144</v>
      </c>
      <c r="L330" s="10">
        <f t="shared" si="64"/>
        <v>0.83218398096674673</v>
      </c>
      <c r="M330" s="9">
        <f t="shared" ref="M330:M393" si="68">IF(E330&lt;0,0,IF(E330&lt;$F$3,E330,IF(E330&lt;$F$4,$F$3+0.5*(E330-$F$3),$F$3+0.5*($F$4-$F$3))))</f>
        <v>0</v>
      </c>
      <c r="N330" s="10">
        <f t="shared" si="65"/>
        <v>1</v>
      </c>
      <c r="O330" s="33">
        <f t="shared" si="59"/>
        <v>1.9682752365153109</v>
      </c>
      <c r="P330" s="11">
        <f t="shared" si="66"/>
        <v>0.97584512801822454</v>
      </c>
    </row>
    <row r="331" spans="2:16" x14ac:dyDescent="0.2">
      <c r="B331" s="29" t="str">
        <f>Raw!A497</f>
        <v>2015 NOV</v>
      </c>
      <c r="C331" s="29">
        <v>322</v>
      </c>
      <c r="D331" s="32">
        <f t="shared" si="67"/>
        <v>26.833333333333332</v>
      </c>
      <c r="E331" s="10">
        <f>Raw!B497/100</f>
        <v>1E-3</v>
      </c>
      <c r="F331" s="10">
        <f t="shared" si="60"/>
        <v>1.0009999999999999</v>
      </c>
      <c r="G331" s="10">
        <f t="shared" ref="G331:G394" si="69">F331^(1/12)*G330</f>
        <v>2.0171635106895169</v>
      </c>
      <c r="H331" s="10">
        <f t="shared" si="61"/>
        <v>1</v>
      </c>
      <c r="I331" s="9">
        <f t="shared" si="62"/>
        <v>1E-3</v>
      </c>
      <c r="J331" s="10">
        <f t="shared" ref="J331:J394" si="70">1+I331</f>
        <v>1.0009999999999999</v>
      </c>
      <c r="K331" s="10">
        <f t="shared" si="63"/>
        <v>1.6786511605864611</v>
      </c>
      <c r="L331" s="10">
        <f t="shared" si="64"/>
        <v>0.83218398096674684</v>
      </c>
      <c r="M331" s="9">
        <f t="shared" si="68"/>
        <v>1E-3</v>
      </c>
      <c r="N331" s="10">
        <f t="shared" si="65"/>
        <v>1.0009999999999999</v>
      </c>
      <c r="O331" s="33">
        <f t="shared" ref="O331:O394" si="71">N331^(1/12)*O330</f>
        <v>1.9684391843225031</v>
      </c>
      <c r="P331" s="11">
        <f t="shared" si="66"/>
        <v>0.97584512801822465</v>
      </c>
    </row>
    <row r="332" spans="2:16" x14ac:dyDescent="0.2">
      <c r="B332" s="29" t="str">
        <f>Raw!A498</f>
        <v>2015 DEC</v>
      </c>
      <c r="C332" s="29">
        <v>323</v>
      </c>
      <c r="D332" s="32">
        <f t="shared" si="67"/>
        <v>26.916666666666668</v>
      </c>
      <c r="E332" s="10">
        <f>Raw!B498/100</f>
        <v>2E-3</v>
      </c>
      <c r="F332" s="10">
        <f t="shared" ref="F332:F395" si="72">1+E332</f>
        <v>1.002</v>
      </c>
      <c r="G332" s="10">
        <f t="shared" si="69"/>
        <v>2.0174993968234158</v>
      </c>
      <c r="H332" s="10">
        <f t="shared" ref="H332:H395" si="73">G332/G332</f>
        <v>1</v>
      </c>
      <c r="I332" s="9">
        <f t="shared" ref="I332:I395" si="74">IF(E332&lt;0,0,IF(E332&lt;$F$2,E332,$F$2))</f>
        <v>2E-3</v>
      </c>
      <c r="J332" s="10">
        <f t="shared" si="70"/>
        <v>1.002</v>
      </c>
      <c r="K332" s="10">
        <f t="shared" ref="K332:K395" si="75">J332^(1/12)*K331</f>
        <v>1.6789306796465209</v>
      </c>
      <c r="L332" s="10">
        <f t="shared" ref="L332:L395" si="76">K332/G332</f>
        <v>0.83218398096674695</v>
      </c>
      <c r="M332" s="9">
        <f t="shared" si="68"/>
        <v>2E-3</v>
      </c>
      <c r="N332" s="10">
        <f t="shared" ref="N332:N395" si="77">1+M332</f>
        <v>1.002</v>
      </c>
      <c r="O332" s="33">
        <f t="shared" si="71"/>
        <v>1.9687669571698374</v>
      </c>
      <c r="P332" s="11">
        <f t="shared" ref="P332:P395" si="78">O332/G332</f>
        <v>0.97584512801822476</v>
      </c>
    </row>
    <row r="333" spans="2:16" x14ac:dyDescent="0.2">
      <c r="B333" s="29" t="str">
        <f>Raw!A499</f>
        <v>2016 JAN</v>
      </c>
      <c r="C333" s="29">
        <v>324</v>
      </c>
      <c r="D333" s="32">
        <f t="shared" si="67"/>
        <v>27</v>
      </c>
      <c r="E333" s="10">
        <f>Raw!B499/100</f>
        <v>3.0000000000000001E-3</v>
      </c>
      <c r="F333" s="10">
        <f t="shared" si="72"/>
        <v>1.0029999999999999</v>
      </c>
      <c r="G333" s="10">
        <f t="shared" si="69"/>
        <v>2.0180030794835409</v>
      </c>
      <c r="H333" s="10">
        <f t="shared" si="73"/>
        <v>1</v>
      </c>
      <c r="I333" s="9">
        <f t="shared" si="74"/>
        <v>3.0000000000000001E-3</v>
      </c>
      <c r="J333" s="10">
        <f t="shared" si="70"/>
        <v>1.0029999999999999</v>
      </c>
      <c r="K333" s="10">
        <f t="shared" si="75"/>
        <v>1.6793498362877677</v>
      </c>
      <c r="L333" s="10">
        <f t="shared" si="76"/>
        <v>0.83218398096674695</v>
      </c>
      <c r="M333" s="9">
        <f t="shared" si="68"/>
        <v>3.0000000000000001E-3</v>
      </c>
      <c r="N333" s="10">
        <f t="shared" si="77"/>
        <v>1.0029999999999999</v>
      </c>
      <c r="O333" s="33">
        <f t="shared" si="71"/>
        <v>1.9692584734397875</v>
      </c>
      <c r="P333" s="11">
        <f t="shared" si="78"/>
        <v>0.97584512801822465</v>
      </c>
    </row>
    <row r="334" spans="2:16" x14ac:dyDescent="0.2">
      <c r="B334" s="29" t="str">
        <f>Raw!A500</f>
        <v>2016 FEB</v>
      </c>
      <c r="C334" s="29">
        <v>325</v>
      </c>
      <c r="D334" s="32">
        <f t="shared" si="67"/>
        <v>27.083333333333332</v>
      </c>
      <c r="E334" s="10">
        <f>Raw!B500/100</f>
        <v>3.0000000000000001E-3</v>
      </c>
      <c r="F334" s="10">
        <f t="shared" si="72"/>
        <v>1.0029999999999999</v>
      </c>
      <c r="G334" s="10">
        <f t="shared" si="69"/>
        <v>2.0185068878915211</v>
      </c>
      <c r="H334" s="10">
        <f t="shared" si="73"/>
        <v>1</v>
      </c>
      <c r="I334" s="9">
        <f t="shared" si="74"/>
        <v>3.0000000000000001E-3</v>
      </c>
      <c r="J334" s="10">
        <f t="shared" si="70"/>
        <v>1.0029999999999999</v>
      </c>
      <c r="K334" s="10">
        <f t="shared" si="75"/>
        <v>1.6797690975743651</v>
      </c>
      <c r="L334" s="10">
        <f t="shared" si="76"/>
        <v>0.83218398096674684</v>
      </c>
      <c r="M334" s="9">
        <f t="shared" si="68"/>
        <v>3.0000000000000001E-3</v>
      </c>
      <c r="N334" s="10">
        <f t="shared" si="77"/>
        <v>1.0029999999999999</v>
      </c>
      <c r="O334" s="33">
        <f t="shared" si="71"/>
        <v>1.9697501124201697</v>
      </c>
      <c r="P334" s="11">
        <f t="shared" si="78"/>
        <v>0.97584512801822465</v>
      </c>
    </row>
    <row r="335" spans="2:16" x14ac:dyDescent="0.2">
      <c r="B335" s="29" t="str">
        <f>Raw!A501</f>
        <v>2016 MAR</v>
      </c>
      <c r="C335" s="29">
        <v>326</v>
      </c>
      <c r="D335" s="32">
        <f t="shared" si="67"/>
        <v>27.166666666666668</v>
      </c>
      <c r="E335" s="10">
        <f>Raw!B501/100</f>
        <v>5.0000000000000001E-3</v>
      </c>
      <c r="F335" s="10">
        <f t="shared" si="72"/>
        <v>1.0049999999999999</v>
      </c>
      <c r="G335" s="10">
        <f t="shared" si="69"/>
        <v>2.0193460111690054</v>
      </c>
      <c r="H335" s="10">
        <f t="shared" si="73"/>
        <v>1</v>
      </c>
      <c r="I335" s="9">
        <f t="shared" si="74"/>
        <v>5.0000000000000001E-3</v>
      </c>
      <c r="J335" s="10">
        <f t="shared" si="70"/>
        <v>1.0049999999999999</v>
      </c>
      <c r="K335" s="10">
        <f t="shared" si="75"/>
        <v>1.6804674025239439</v>
      </c>
      <c r="L335" s="10">
        <f t="shared" si="76"/>
        <v>0.83218398096674695</v>
      </c>
      <c r="M335" s="9">
        <f t="shared" si="68"/>
        <v>5.0000000000000001E-3</v>
      </c>
      <c r="N335" s="10">
        <f t="shared" si="77"/>
        <v>1.0049999999999999</v>
      </c>
      <c r="O335" s="33">
        <f t="shared" si="71"/>
        <v>1.9705689667823094</v>
      </c>
      <c r="P335" s="11">
        <f t="shared" si="78"/>
        <v>0.97584512801822465</v>
      </c>
    </row>
    <row r="336" spans="2:16" x14ac:dyDescent="0.2">
      <c r="B336" s="29" t="str">
        <f>Raw!A502</f>
        <v>2016 APR</v>
      </c>
      <c r="C336" s="29">
        <v>327</v>
      </c>
      <c r="D336" s="32">
        <f t="shared" si="67"/>
        <v>27.25</v>
      </c>
      <c r="E336" s="10">
        <f>Raw!B502/100</f>
        <v>3.0000000000000001E-3</v>
      </c>
      <c r="F336" s="10">
        <f t="shared" si="72"/>
        <v>1.0029999999999999</v>
      </c>
      <c r="G336" s="10">
        <f t="shared" si="69"/>
        <v>2.019850154849157</v>
      </c>
      <c r="H336" s="10">
        <f t="shared" si="73"/>
        <v>1</v>
      </c>
      <c r="I336" s="9">
        <f t="shared" si="74"/>
        <v>3.0000000000000001E-3</v>
      </c>
      <c r="J336" s="10">
        <f t="shared" si="70"/>
        <v>1.0029999999999999</v>
      </c>
      <c r="K336" s="10">
        <f t="shared" si="75"/>
        <v>1.6808869428186717</v>
      </c>
      <c r="L336" s="10">
        <f t="shared" si="76"/>
        <v>0.83218398096674695</v>
      </c>
      <c r="M336" s="9">
        <f t="shared" si="68"/>
        <v>3.0000000000000001E-3</v>
      </c>
      <c r="N336" s="10">
        <f t="shared" si="77"/>
        <v>1.0029999999999999</v>
      </c>
      <c r="O336" s="33">
        <f t="shared" si="71"/>
        <v>1.9710609329364066</v>
      </c>
      <c r="P336" s="11">
        <f t="shared" si="78"/>
        <v>0.97584512801822476</v>
      </c>
    </row>
    <row r="337" spans="2:16" x14ac:dyDescent="0.2">
      <c r="B337" s="29" t="str">
        <f>Raw!A503</f>
        <v>2016 MAY</v>
      </c>
      <c r="C337" s="29">
        <v>328</v>
      </c>
      <c r="D337" s="32">
        <f t="shared" si="67"/>
        <v>27.333333333333332</v>
      </c>
      <c r="E337" s="10">
        <f>Raw!B503/100</f>
        <v>3.0000000000000001E-3</v>
      </c>
      <c r="F337" s="10">
        <f t="shared" si="72"/>
        <v>1.0029999999999999</v>
      </c>
      <c r="G337" s="10">
        <f t="shared" si="69"/>
        <v>2.0203544243922607</v>
      </c>
      <c r="H337" s="10">
        <f t="shared" si="73"/>
        <v>1</v>
      </c>
      <c r="I337" s="9">
        <f t="shared" si="74"/>
        <v>3.0000000000000001E-3</v>
      </c>
      <c r="J337" s="10">
        <f t="shared" si="70"/>
        <v>1.0029999999999999</v>
      </c>
      <c r="K337" s="10">
        <f t="shared" si="75"/>
        <v>1.6813065878545321</v>
      </c>
      <c r="L337" s="10">
        <f t="shared" si="76"/>
        <v>0.83218398096674695</v>
      </c>
      <c r="M337" s="9">
        <f t="shared" si="68"/>
        <v>3.0000000000000001E-3</v>
      </c>
      <c r="N337" s="10">
        <f t="shared" si="77"/>
        <v>1.0029999999999999</v>
      </c>
      <c r="O337" s="33">
        <f t="shared" si="71"/>
        <v>1.9715530219132524</v>
      </c>
      <c r="P337" s="11">
        <f t="shared" si="78"/>
        <v>0.97584512801822476</v>
      </c>
    </row>
    <row r="338" spans="2:16" x14ac:dyDescent="0.2">
      <c r="B338" s="29" t="str">
        <f>Raw!A504</f>
        <v>2016 JUN</v>
      </c>
      <c r="C338" s="29">
        <v>329</v>
      </c>
      <c r="D338" s="32">
        <f t="shared" si="67"/>
        <v>27.416666666666668</v>
      </c>
      <c r="E338" s="10">
        <f>Raw!B504/100</f>
        <v>5.0000000000000001E-3</v>
      </c>
      <c r="F338" s="10">
        <f t="shared" si="72"/>
        <v>1.0049999999999999</v>
      </c>
      <c r="G338" s="10">
        <f t="shared" si="69"/>
        <v>2.0211943157180943</v>
      </c>
      <c r="H338" s="10">
        <f t="shared" si="73"/>
        <v>1</v>
      </c>
      <c r="I338" s="9">
        <f t="shared" si="74"/>
        <v>5.0000000000000001E-3</v>
      </c>
      <c r="J338" s="10">
        <f t="shared" si="70"/>
        <v>1.0049999999999999</v>
      </c>
      <c r="K338" s="10">
        <f t="shared" si="75"/>
        <v>1.682005531961644</v>
      </c>
      <c r="L338" s="10">
        <f t="shared" si="76"/>
        <v>0.83218398096674717</v>
      </c>
      <c r="M338" s="9">
        <f t="shared" si="68"/>
        <v>5.0000000000000001E-3</v>
      </c>
      <c r="N338" s="10">
        <f t="shared" si="77"/>
        <v>1.0049999999999999</v>
      </c>
      <c r="O338" s="33">
        <f t="shared" si="71"/>
        <v>1.9723726257716321</v>
      </c>
      <c r="P338" s="11">
        <f t="shared" si="78"/>
        <v>0.97584512801822487</v>
      </c>
    </row>
    <row r="339" spans="2:16" x14ac:dyDescent="0.2">
      <c r="B339" s="29" t="str">
        <f>Raw!A505</f>
        <v>2016 JUL</v>
      </c>
      <c r="C339" s="29">
        <v>330</v>
      </c>
      <c r="D339" s="32">
        <f t="shared" si="67"/>
        <v>27.5</v>
      </c>
      <c r="E339" s="10">
        <f>Raw!B505/100</f>
        <v>6.0000000000000001E-3</v>
      </c>
      <c r="F339" s="10">
        <f t="shared" si="72"/>
        <v>1.006</v>
      </c>
      <c r="G339" s="10">
        <f t="shared" si="69"/>
        <v>2.0222021443407572</v>
      </c>
      <c r="H339" s="10">
        <f t="shared" si="73"/>
        <v>1</v>
      </c>
      <c r="I339" s="9">
        <f t="shared" si="74"/>
        <v>6.0000000000000001E-3</v>
      </c>
      <c r="J339" s="10">
        <f t="shared" si="70"/>
        <v>1.006</v>
      </c>
      <c r="K339" s="10">
        <f t="shared" si="75"/>
        <v>1.6828442307969838</v>
      </c>
      <c r="L339" s="10">
        <f t="shared" si="76"/>
        <v>0.83218398096674706</v>
      </c>
      <c r="M339" s="9">
        <f t="shared" si="68"/>
        <v>6.0000000000000001E-3</v>
      </c>
      <c r="N339" s="10">
        <f t="shared" si="77"/>
        <v>1.006</v>
      </c>
      <c r="O339" s="33">
        <f t="shared" si="71"/>
        <v>1.9733561104229349</v>
      </c>
      <c r="P339" s="11">
        <f t="shared" si="78"/>
        <v>0.97584512801822476</v>
      </c>
    </row>
    <row r="340" spans="2:16" x14ac:dyDescent="0.2">
      <c r="B340" s="29" t="str">
        <f>Raw!A506</f>
        <v>2016 AUG</v>
      </c>
      <c r="C340" s="29">
        <v>331</v>
      </c>
      <c r="D340" s="32">
        <f t="shared" si="67"/>
        <v>27.583333333333332</v>
      </c>
      <c r="E340" s="10">
        <f>Raw!B506/100</f>
        <v>6.0000000000000001E-3</v>
      </c>
      <c r="F340" s="10">
        <f t="shared" si="72"/>
        <v>1.006</v>
      </c>
      <c r="G340" s="10">
        <f t="shared" si="69"/>
        <v>2.023210475497256</v>
      </c>
      <c r="H340" s="10">
        <f t="shared" si="73"/>
        <v>1</v>
      </c>
      <c r="I340" s="9">
        <f t="shared" si="74"/>
        <v>6.0000000000000001E-3</v>
      </c>
      <c r="J340" s="10">
        <f t="shared" si="70"/>
        <v>1.006</v>
      </c>
      <c r="K340" s="10">
        <f t="shared" si="75"/>
        <v>1.6836833478329316</v>
      </c>
      <c r="L340" s="10">
        <f t="shared" si="76"/>
        <v>0.83218398096674695</v>
      </c>
      <c r="M340" s="9">
        <f t="shared" si="68"/>
        <v>6.0000000000000001E-3</v>
      </c>
      <c r="N340" s="10">
        <f t="shared" si="77"/>
        <v>1.006</v>
      </c>
      <c r="O340" s="33">
        <f t="shared" si="71"/>
        <v>1.9743400854694333</v>
      </c>
      <c r="P340" s="11">
        <f t="shared" si="78"/>
        <v>0.97584512801822487</v>
      </c>
    </row>
    <row r="341" spans="2:16" x14ac:dyDescent="0.2">
      <c r="B341" s="29" t="str">
        <f>Raw!A507</f>
        <v>2016 SEP</v>
      </c>
      <c r="C341" s="29">
        <v>332</v>
      </c>
      <c r="D341" s="32">
        <f t="shared" si="67"/>
        <v>27.666666666666668</v>
      </c>
      <c r="E341" s="10">
        <f>Raw!B507/100</f>
        <v>0.01</v>
      </c>
      <c r="F341" s="10">
        <f t="shared" si="72"/>
        <v>1.01</v>
      </c>
      <c r="G341" s="10">
        <f t="shared" si="69"/>
        <v>2.0248888057000252</v>
      </c>
      <c r="H341" s="10">
        <f t="shared" si="73"/>
        <v>1</v>
      </c>
      <c r="I341" s="9">
        <f t="shared" si="74"/>
        <v>0.01</v>
      </c>
      <c r="J341" s="10">
        <f t="shared" si="70"/>
        <v>1.01</v>
      </c>
      <c r="K341" s="10">
        <f t="shared" si="75"/>
        <v>1.6850800273424489</v>
      </c>
      <c r="L341" s="10">
        <f t="shared" si="76"/>
        <v>0.83218398096674706</v>
      </c>
      <c r="M341" s="9">
        <f t="shared" si="68"/>
        <v>0.01</v>
      </c>
      <c r="N341" s="10">
        <f t="shared" si="77"/>
        <v>1.01</v>
      </c>
      <c r="O341" s="33">
        <f t="shared" si="71"/>
        <v>1.9759778758210116</v>
      </c>
      <c r="P341" s="11">
        <f t="shared" si="78"/>
        <v>0.97584512801822487</v>
      </c>
    </row>
    <row r="342" spans="2:16" x14ac:dyDescent="0.2">
      <c r="B342" s="29" t="str">
        <f>Raw!A508</f>
        <v>2016 OCT</v>
      </c>
      <c r="C342" s="29">
        <v>333</v>
      </c>
      <c r="D342" s="32">
        <f t="shared" si="67"/>
        <v>27.75</v>
      </c>
      <c r="E342" s="10">
        <f>Raw!B508/100</f>
        <v>9.0000000000000011E-3</v>
      </c>
      <c r="F342" s="10">
        <f t="shared" si="72"/>
        <v>1.0089999999999999</v>
      </c>
      <c r="G342" s="10">
        <f t="shared" si="69"/>
        <v>2.0264012435906986</v>
      </c>
      <c r="H342" s="10">
        <f t="shared" si="73"/>
        <v>1</v>
      </c>
      <c r="I342" s="9">
        <f t="shared" si="74"/>
        <v>9.0000000000000011E-3</v>
      </c>
      <c r="J342" s="10">
        <f t="shared" si="70"/>
        <v>1.0089999999999999</v>
      </c>
      <c r="K342" s="10">
        <f t="shared" si="75"/>
        <v>1.6863386539272744</v>
      </c>
      <c r="L342" s="10">
        <f t="shared" si="76"/>
        <v>0.83218398096674706</v>
      </c>
      <c r="M342" s="9">
        <f t="shared" si="68"/>
        <v>9.0000000000000011E-3</v>
      </c>
      <c r="N342" s="10">
        <f t="shared" si="77"/>
        <v>1.0089999999999999</v>
      </c>
      <c r="O342" s="33">
        <f t="shared" si="71"/>
        <v>1.9774537809680552</v>
      </c>
      <c r="P342" s="11">
        <f t="shared" si="78"/>
        <v>0.97584512801822476</v>
      </c>
    </row>
    <row r="343" spans="2:16" x14ac:dyDescent="0.2">
      <c r="B343" s="29" t="str">
        <f>Raw!A509</f>
        <v>2016 NOV</v>
      </c>
      <c r="C343" s="29">
        <v>334</v>
      </c>
      <c r="D343" s="32">
        <f t="shared" si="67"/>
        <v>27.833333333333332</v>
      </c>
      <c r="E343" s="10">
        <f>Raw!B509/100</f>
        <v>1.2E-2</v>
      </c>
      <c r="F343" s="10">
        <f t="shared" si="72"/>
        <v>1.012</v>
      </c>
      <c r="G343" s="10">
        <f t="shared" si="69"/>
        <v>2.0284165843333373</v>
      </c>
      <c r="H343" s="10">
        <f t="shared" si="73"/>
        <v>1</v>
      </c>
      <c r="I343" s="9">
        <f t="shared" si="74"/>
        <v>1.2E-2</v>
      </c>
      <c r="J343" s="10">
        <f t="shared" si="70"/>
        <v>1.012</v>
      </c>
      <c r="K343" s="10">
        <f t="shared" si="75"/>
        <v>1.6880157882094879</v>
      </c>
      <c r="L343" s="10">
        <f t="shared" si="76"/>
        <v>0.83218398096674706</v>
      </c>
      <c r="M343" s="9">
        <f t="shared" si="68"/>
        <v>1.2E-2</v>
      </c>
      <c r="N343" s="10">
        <f t="shared" si="77"/>
        <v>1.012</v>
      </c>
      <c r="O343" s="33">
        <f t="shared" si="71"/>
        <v>1.9794204414130558</v>
      </c>
      <c r="P343" s="11">
        <f t="shared" si="78"/>
        <v>0.97584512801822487</v>
      </c>
    </row>
    <row r="344" spans="2:16" x14ac:dyDescent="0.2">
      <c r="B344" s="29" t="str">
        <f>Raw!A510</f>
        <v>2016 DEC</v>
      </c>
      <c r="C344" s="29">
        <v>335</v>
      </c>
      <c r="D344" s="32">
        <f t="shared" si="67"/>
        <v>27.916666666666668</v>
      </c>
      <c r="E344" s="10">
        <f>Raw!B510/100</f>
        <v>1.6E-2</v>
      </c>
      <c r="F344" s="10">
        <f t="shared" si="72"/>
        <v>1.016</v>
      </c>
      <c r="G344" s="10">
        <f t="shared" si="69"/>
        <v>2.0311015067779468</v>
      </c>
      <c r="H344" s="10">
        <f t="shared" si="73"/>
        <v>1</v>
      </c>
      <c r="I344" s="9">
        <f t="shared" si="74"/>
        <v>1.6E-2</v>
      </c>
      <c r="J344" s="10">
        <f t="shared" si="70"/>
        <v>1.016</v>
      </c>
      <c r="K344" s="10">
        <f t="shared" si="75"/>
        <v>1.6902501376580301</v>
      </c>
      <c r="L344" s="10">
        <f t="shared" si="76"/>
        <v>0.83218398096674706</v>
      </c>
      <c r="M344" s="9">
        <f t="shared" si="68"/>
        <v>1.6E-2</v>
      </c>
      <c r="N344" s="10">
        <f t="shared" si="77"/>
        <v>1.016</v>
      </c>
      <c r="O344" s="33">
        <f t="shared" si="71"/>
        <v>1.9820405098997349</v>
      </c>
      <c r="P344" s="11">
        <f t="shared" si="78"/>
        <v>0.97584512801822487</v>
      </c>
    </row>
    <row r="345" spans="2:16" x14ac:dyDescent="0.2">
      <c r="B345" s="29" t="str">
        <f>Raw!A511</f>
        <v>2017 JAN</v>
      </c>
      <c r="C345" s="29">
        <v>336</v>
      </c>
      <c r="D345" s="32">
        <f t="shared" si="67"/>
        <v>28</v>
      </c>
      <c r="E345" s="10">
        <f>Raw!B511/100</f>
        <v>1.8000000000000002E-2</v>
      </c>
      <c r="F345" s="10">
        <f t="shared" si="72"/>
        <v>1.018</v>
      </c>
      <c r="G345" s="10">
        <f t="shared" si="69"/>
        <v>2.0341233094670197</v>
      </c>
      <c r="H345" s="10">
        <f t="shared" si="73"/>
        <v>1</v>
      </c>
      <c r="I345" s="9">
        <f t="shared" si="74"/>
        <v>1.8000000000000002E-2</v>
      </c>
      <c r="J345" s="10">
        <f t="shared" si="70"/>
        <v>1.018</v>
      </c>
      <c r="K345" s="10">
        <f t="shared" si="75"/>
        <v>1.6927648334495189</v>
      </c>
      <c r="L345" s="10">
        <f t="shared" si="76"/>
        <v>0.83218398096674706</v>
      </c>
      <c r="M345" s="9">
        <f t="shared" si="68"/>
        <v>1.8000000000000002E-2</v>
      </c>
      <c r="N345" s="10">
        <f t="shared" si="77"/>
        <v>1.018</v>
      </c>
      <c r="O345" s="33">
        <f t="shared" si="71"/>
        <v>1.9849893213316991</v>
      </c>
      <c r="P345" s="11">
        <f t="shared" si="78"/>
        <v>0.97584512801822487</v>
      </c>
    </row>
    <row r="346" spans="2:16" x14ac:dyDescent="0.2">
      <c r="B346" s="29" t="str">
        <f>Raw!A512</f>
        <v>2017 FEB</v>
      </c>
      <c r="C346" s="29">
        <v>337</v>
      </c>
      <c r="D346" s="32">
        <f t="shared" si="67"/>
        <v>28.083333333333332</v>
      </c>
      <c r="E346" s="10">
        <f>Raw!B512/100</f>
        <v>2.3E-2</v>
      </c>
      <c r="F346" s="10">
        <f t="shared" si="72"/>
        <v>1.0229999999999999</v>
      </c>
      <c r="G346" s="10">
        <f t="shared" si="69"/>
        <v>2.0379815406115194</v>
      </c>
      <c r="H346" s="10">
        <f t="shared" si="73"/>
        <v>1</v>
      </c>
      <c r="I346" s="9">
        <f t="shared" si="74"/>
        <v>2.3E-2</v>
      </c>
      <c r="J346" s="10">
        <f t="shared" si="70"/>
        <v>1.0229999999999999</v>
      </c>
      <c r="K346" s="10">
        <f t="shared" si="75"/>
        <v>1.6959755916028387</v>
      </c>
      <c r="L346" s="10">
        <f t="shared" si="76"/>
        <v>0.83218398096674717</v>
      </c>
      <c r="M346" s="9">
        <f t="shared" si="68"/>
        <v>2.3E-2</v>
      </c>
      <c r="N346" s="10">
        <f t="shared" si="77"/>
        <v>1.0229999999999999</v>
      </c>
      <c r="O346" s="33">
        <f t="shared" si="71"/>
        <v>1.9887543573968276</v>
      </c>
      <c r="P346" s="11">
        <f t="shared" si="78"/>
        <v>0.97584512801822498</v>
      </c>
    </row>
    <row r="347" spans="2:16" x14ac:dyDescent="0.2">
      <c r="B347" s="29" t="str">
        <f>Raw!A513</f>
        <v>2017 MAR</v>
      </c>
      <c r="C347" s="29">
        <v>338</v>
      </c>
      <c r="D347" s="32">
        <f t="shared" si="67"/>
        <v>28.166666666666668</v>
      </c>
      <c r="E347" s="10">
        <f>Raw!B513/100</f>
        <v>2.3E-2</v>
      </c>
      <c r="F347" s="10">
        <f t="shared" si="72"/>
        <v>1.0229999999999999</v>
      </c>
      <c r="G347" s="10">
        <f t="shared" si="69"/>
        <v>2.041847089870656</v>
      </c>
      <c r="H347" s="10">
        <f t="shared" si="73"/>
        <v>1</v>
      </c>
      <c r="I347" s="9">
        <f t="shared" si="74"/>
        <v>2.3E-2</v>
      </c>
      <c r="J347" s="10">
        <f t="shared" si="70"/>
        <v>1.0229999999999999</v>
      </c>
      <c r="K347" s="10">
        <f t="shared" si="75"/>
        <v>1.6991924397739302</v>
      </c>
      <c r="L347" s="10">
        <f t="shared" si="76"/>
        <v>0.83218398096674717</v>
      </c>
      <c r="M347" s="9">
        <f t="shared" si="68"/>
        <v>2.3E-2</v>
      </c>
      <c r="N347" s="10">
        <f t="shared" si="77"/>
        <v>1.0229999999999999</v>
      </c>
      <c r="O347" s="33">
        <f t="shared" si="71"/>
        <v>1.9925265348084706</v>
      </c>
      <c r="P347" s="11">
        <f t="shared" si="78"/>
        <v>0.97584512801822509</v>
      </c>
    </row>
    <row r="348" spans="2:16" x14ac:dyDescent="0.2">
      <c r="B348" s="29" t="str">
        <f>Raw!A514</f>
        <v>2017 APR</v>
      </c>
      <c r="C348" s="29">
        <v>339</v>
      </c>
      <c r="D348" s="32">
        <f t="shared" si="67"/>
        <v>28.25</v>
      </c>
      <c r="E348" s="10">
        <f>Raw!B514/100</f>
        <v>2.7000000000000003E-2</v>
      </c>
      <c r="F348" s="10">
        <f t="shared" si="72"/>
        <v>1.0269999999999999</v>
      </c>
      <c r="G348" s="10">
        <f t="shared" si="69"/>
        <v>2.046385354943506</v>
      </c>
      <c r="H348" s="10">
        <f t="shared" si="73"/>
        <v>1</v>
      </c>
      <c r="I348" s="9">
        <f t="shared" si="74"/>
        <v>2.5000000000000001E-2</v>
      </c>
      <c r="J348" s="10">
        <f t="shared" si="70"/>
        <v>1.0249999999999999</v>
      </c>
      <c r="K348" s="10">
        <f t="shared" si="75"/>
        <v>1.7026924979908191</v>
      </c>
      <c r="L348" s="10">
        <f t="shared" si="76"/>
        <v>0.83204880932009251</v>
      </c>
      <c r="M348" s="9">
        <f t="shared" si="68"/>
        <v>2.7000000000000003E-2</v>
      </c>
      <c r="N348" s="10">
        <f t="shared" si="77"/>
        <v>1.0269999999999999</v>
      </c>
      <c r="O348" s="33">
        <f t="shared" si="71"/>
        <v>1.9969551786694666</v>
      </c>
      <c r="P348" s="11">
        <f t="shared" si="78"/>
        <v>0.97584512801822509</v>
      </c>
    </row>
    <row r="349" spans="2:16" x14ac:dyDescent="0.2">
      <c r="B349" s="29" t="str">
        <f>Raw!A515</f>
        <v>2017 MAY</v>
      </c>
      <c r="C349" s="29">
        <v>340</v>
      </c>
      <c r="D349" s="32">
        <f t="shared" si="67"/>
        <v>28.333333333333332</v>
      </c>
      <c r="E349" s="10">
        <f>Raw!B515/100</f>
        <v>2.8999999999999998E-2</v>
      </c>
      <c r="F349" s="10">
        <f t="shared" si="72"/>
        <v>1.0289999999999999</v>
      </c>
      <c r="G349" s="10">
        <f t="shared" si="69"/>
        <v>2.0512662458990167</v>
      </c>
      <c r="H349" s="10">
        <f t="shared" si="73"/>
        <v>1</v>
      </c>
      <c r="I349" s="9">
        <f t="shared" si="74"/>
        <v>2.5000000000000001E-2</v>
      </c>
      <c r="J349" s="10">
        <f t="shared" si="70"/>
        <v>1.0249999999999999</v>
      </c>
      <c r="K349" s="10">
        <f t="shared" si="75"/>
        <v>1.7061997657545698</v>
      </c>
      <c r="L349" s="10">
        <f t="shared" si="76"/>
        <v>0.83177879476429772</v>
      </c>
      <c r="M349" s="9">
        <f t="shared" si="68"/>
        <v>2.8999999999999998E-2</v>
      </c>
      <c r="N349" s="10">
        <f t="shared" si="77"/>
        <v>1.0289999999999999</v>
      </c>
      <c r="O349" s="33">
        <f t="shared" si="71"/>
        <v>2.0017181723287898</v>
      </c>
      <c r="P349" s="11">
        <f t="shared" si="78"/>
        <v>0.97584512801822498</v>
      </c>
    </row>
    <row r="350" spans="2:16" x14ac:dyDescent="0.2">
      <c r="B350" s="29" t="str">
        <f>Raw!A516</f>
        <v>2017 JUN</v>
      </c>
      <c r="C350" s="29">
        <v>341</v>
      </c>
      <c r="D350" s="32">
        <f t="shared" si="67"/>
        <v>28.416666666666668</v>
      </c>
      <c r="E350" s="10">
        <f>Raw!B516/100</f>
        <v>2.6000000000000002E-2</v>
      </c>
      <c r="F350" s="10">
        <f t="shared" si="72"/>
        <v>1.026</v>
      </c>
      <c r="G350" s="10">
        <f t="shared" si="69"/>
        <v>2.0556585569641701</v>
      </c>
      <c r="H350" s="10">
        <f t="shared" si="73"/>
        <v>1</v>
      </c>
      <c r="I350" s="9">
        <f t="shared" si="74"/>
        <v>2.5000000000000001E-2</v>
      </c>
      <c r="J350" s="10">
        <f t="shared" si="70"/>
        <v>1.0249999999999999</v>
      </c>
      <c r="K350" s="10">
        <f t="shared" si="75"/>
        <v>1.7097142579156683</v>
      </c>
      <c r="L350" s="10">
        <f t="shared" si="76"/>
        <v>0.83171120618426153</v>
      </c>
      <c r="M350" s="9">
        <f t="shared" si="68"/>
        <v>2.6000000000000002E-2</v>
      </c>
      <c r="N350" s="10">
        <f t="shared" si="77"/>
        <v>1.026</v>
      </c>
      <c r="O350" s="33">
        <f t="shared" si="71"/>
        <v>2.0060043876824603</v>
      </c>
      <c r="P350" s="11">
        <f t="shared" si="78"/>
        <v>0.97584512801822498</v>
      </c>
    </row>
    <row r="351" spans="2:16" x14ac:dyDescent="0.2">
      <c r="B351" s="29" t="str">
        <f>Raw!A517</f>
        <v>2017 JUL</v>
      </c>
      <c r="C351" s="29">
        <v>342</v>
      </c>
      <c r="D351" s="32">
        <f t="shared" si="67"/>
        <v>28.5</v>
      </c>
      <c r="E351" s="10">
        <f>Raw!B517/100</f>
        <v>2.6000000000000002E-2</v>
      </c>
      <c r="F351" s="10">
        <f t="shared" si="72"/>
        <v>1.026</v>
      </c>
      <c r="G351" s="10">
        <f t="shared" si="69"/>
        <v>2.0600602731450812</v>
      </c>
      <c r="H351" s="10">
        <f t="shared" si="73"/>
        <v>1</v>
      </c>
      <c r="I351" s="9">
        <f t="shared" si="74"/>
        <v>2.5000000000000001E-2</v>
      </c>
      <c r="J351" s="10">
        <f t="shared" si="70"/>
        <v>1.0249999999999999</v>
      </c>
      <c r="K351" s="10">
        <f t="shared" si="75"/>
        <v>1.7132359893551903</v>
      </c>
      <c r="L351" s="10">
        <f t="shared" si="76"/>
        <v>0.83164362309632989</v>
      </c>
      <c r="M351" s="9">
        <f t="shared" si="68"/>
        <v>2.6000000000000002E-2</v>
      </c>
      <c r="N351" s="10">
        <f t="shared" si="77"/>
        <v>1.026</v>
      </c>
      <c r="O351" s="33">
        <f t="shared" si="71"/>
        <v>2.0102997809725216</v>
      </c>
      <c r="P351" s="11">
        <f t="shared" si="78"/>
        <v>0.97584512801822509</v>
      </c>
    </row>
    <row r="352" spans="2:16" x14ac:dyDescent="0.2">
      <c r="B352" s="29" t="str">
        <f>Raw!A518</f>
        <v>2017 AUG</v>
      </c>
      <c r="C352" s="29">
        <v>343</v>
      </c>
      <c r="D352" s="32">
        <f t="shared" si="67"/>
        <v>28.583333333333332</v>
      </c>
      <c r="E352" s="10">
        <f>Raw!B518/100</f>
        <v>2.8999999999999998E-2</v>
      </c>
      <c r="F352" s="10">
        <f t="shared" si="72"/>
        <v>1.0289999999999999</v>
      </c>
      <c r="G352" s="10">
        <f t="shared" si="69"/>
        <v>2.0649737805305355</v>
      </c>
      <c r="H352" s="10">
        <f t="shared" si="73"/>
        <v>1</v>
      </c>
      <c r="I352" s="9">
        <f t="shared" si="74"/>
        <v>2.5000000000000001E-2</v>
      </c>
      <c r="J352" s="10">
        <f t="shared" si="70"/>
        <v>1.0249999999999999</v>
      </c>
      <c r="K352" s="10">
        <f t="shared" si="75"/>
        <v>1.7167649749848639</v>
      </c>
      <c r="L352" s="10">
        <f t="shared" si="76"/>
        <v>0.83137374003063158</v>
      </c>
      <c r="M352" s="9">
        <f t="shared" si="68"/>
        <v>2.8999999999999998E-2</v>
      </c>
      <c r="N352" s="10">
        <f t="shared" si="77"/>
        <v>1.0289999999999999</v>
      </c>
      <c r="O352" s="33">
        <f t="shared" si="71"/>
        <v>2.0150946032160988</v>
      </c>
      <c r="P352" s="11">
        <f t="shared" si="78"/>
        <v>0.97584512801822521</v>
      </c>
    </row>
    <row r="353" spans="2:16" x14ac:dyDescent="0.2">
      <c r="B353" s="29" t="str">
        <f>Raw!A519</f>
        <v>2017 SEP</v>
      </c>
      <c r="C353" s="29">
        <v>344</v>
      </c>
      <c r="D353" s="32">
        <f t="shared" si="67"/>
        <v>28.666666666666668</v>
      </c>
      <c r="E353" s="10">
        <f>Raw!B519/100</f>
        <v>0.03</v>
      </c>
      <c r="F353" s="10">
        <f t="shared" si="72"/>
        <v>1.03</v>
      </c>
      <c r="G353" s="10">
        <f t="shared" si="69"/>
        <v>2.0700665629460575</v>
      </c>
      <c r="H353" s="10">
        <f t="shared" si="73"/>
        <v>1</v>
      </c>
      <c r="I353" s="9">
        <f t="shared" si="74"/>
        <v>2.5000000000000001E-2</v>
      </c>
      <c r="J353" s="10">
        <f t="shared" si="70"/>
        <v>1.0249999999999999</v>
      </c>
      <c r="K353" s="10">
        <f t="shared" si="75"/>
        <v>1.7203012297471334</v>
      </c>
      <c r="L353" s="10">
        <f t="shared" si="76"/>
        <v>0.83103667318738372</v>
      </c>
      <c r="M353" s="9">
        <f t="shared" si="68"/>
        <v>0.03</v>
      </c>
      <c r="N353" s="10">
        <f t="shared" si="77"/>
        <v>1.03</v>
      </c>
      <c r="O353" s="33">
        <f t="shared" si="71"/>
        <v>2.0200643701243428</v>
      </c>
      <c r="P353" s="11">
        <f t="shared" si="78"/>
        <v>0.97584512801822509</v>
      </c>
    </row>
    <row r="354" spans="2:16" x14ac:dyDescent="0.2">
      <c r="B354" s="29" t="str">
        <f>Raw!A520</f>
        <v>2017 OCT</v>
      </c>
      <c r="C354" s="29">
        <v>345</v>
      </c>
      <c r="D354" s="32">
        <f t="shared" si="67"/>
        <v>28.75</v>
      </c>
      <c r="E354" s="10">
        <f>Raw!B520/100</f>
        <v>0.03</v>
      </c>
      <c r="F354" s="10">
        <f t="shared" si="72"/>
        <v>1.03</v>
      </c>
      <c r="G354" s="10">
        <f t="shared" si="69"/>
        <v>2.0751719055369078</v>
      </c>
      <c r="H354" s="10">
        <f t="shared" si="73"/>
        <v>1</v>
      </c>
      <c r="I354" s="9">
        <f t="shared" si="74"/>
        <v>2.5000000000000001E-2</v>
      </c>
      <c r="J354" s="10">
        <f t="shared" si="70"/>
        <v>1.0249999999999999</v>
      </c>
      <c r="K354" s="10">
        <f t="shared" si="75"/>
        <v>1.7238447686152216</v>
      </c>
      <c r="L354" s="10">
        <f t="shared" si="76"/>
        <v>0.83069974300235738</v>
      </c>
      <c r="M354" s="9">
        <f t="shared" si="68"/>
        <v>0.03</v>
      </c>
      <c r="N354" s="10">
        <f t="shared" si="77"/>
        <v>1.03</v>
      </c>
      <c r="O354" s="33">
        <f t="shared" si="71"/>
        <v>2.0250463938184882</v>
      </c>
      <c r="P354" s="11">
        <f t="shared" si="78"/>
        <v>0.97584512801822521</v>
      </c>
    </row>
    <row r="355" spans="2:16" x14ac:dyDescent="0.2">
      <c r="B355" s="29" t="str">
        <f>Raw!A521</f>
        <v>2017 NOV</v>
      </c>
      <c r="C355" s="29">
        <v>346</v>
      </c>
      <c r="D355" s="32">
        <f t="shared" si="67"/>
        <v>28.833333333333332</v>
      </c>
      <c r="E355" s="10">
        <f>Raw!B521/100</f>
        <v>3.1E-2</v>
      </c>
      <c r="F355" s="10">
        <f t="shared" si="72"/>
        <v>1.0309999999999999</v>
      </c>
      <c r="G355" s="10">
        <f t="shared" si="69"/>
        <v>2.0804580726712705</v>
      </c>
      <c r="H355" s="10">
        <f t="shared" si="73"/>
        <v>1</v>
      </c>
      <c r="I355" s="9">
        <f t="shared" si="74"/>
        <v>2.5000000000000001E-2</v>
      </c>
      <c r="J355" s="10">
        <f t="shared" si="70"/>
        <v>1.0249999999999999</v>
      </c>
      <c r="K355" s="10">
        <f t="shared" si="75"/>
        <v>1.7273956065931939</v>
      </c>
      <c r="L355" s="10">
        <f t="shared" si="76"/>
        <v>0.83029580325800523</v>
      </c>
      <c r="M355" s="9">
        <f t="shared" si="68"/>
        <v>3.1E-2</v>
      </c>
      <c r="N355" s="10">
        <f t="shared" si="77"/>
        <v>1.0309999999999999</v>
      </c>
      <c r="O355" s="33">
        <f t="shared" si="71"/>
        <v>2.0302048742624463</v>
      </c>
      <c r="P355" s="11">
        <f t="shared" si="78"/>
        <v>0.97584512801822532</v>
      </c>
    </row>
    <row r="356" spans="2:16" x14ac:dyDescent="0.2">
      <c r="B356" s="29" t="str">
        <f>Raw!A522</f>
        <v>2017 DEC</v>
      </c>
      <c r="C356" s="29">
        <v>347</v>
      </c>
      <c r="D356" s="32">
        <f t="shared" si="67"/>
        <v>28.916666666666668</v>
      </c>
      <c r="E356" s="10">
        <f>Raw!B522/100</f>
        <v>0.03</v>
      </c>
      <c r="F356" s="10">
        <f t="shared" si="72"/>
        <v>1.03</v>
      </c>
      <c r="G356" s="10">
        <f t="shared" si="69"/>
        <v>2.085589043528445</v>
      </c>
      <c r="H356" s="10">
        <f t="shared" si="73"/>
        <v>1</v>
      </c>
      <c r="I356" s="9">
        <f t="shared" si="74"/>
        <v>2.5000000000000001E-2</v>
      </c>
      <c r="J356" s="10">
        <f t="shared" si="70"/>
        <v>1.0249999999999999</v>
      </c>
      <c r="K356" s="10">
        <f t="shared" si="75"/>
        <v>1.7309537587160215</v>
      </c>
      <c r="L356" s="10">
        <f t="shared" si="76"/>
        <v>0.8299591734465368</v>
      </c>
      <c r="M356" s="9">
        <f t="shared" si="68"/>
        <v>0.03</v>
      </c>
      <c r="N356" s="10">
        <f t="shared" si="77"/>
        <v>1.03</v>
      </c>
      <c r="O356" s="33">
        <f t="shared" si="71"/>
        <v>2.0352119071754236</v>
      </c>
      <c r="P356" s="11">
        <f t="shared" si="78"/>
        <v>0.97584512801822532</v>
      </c>
    </row>
    <row r="357" spans="2:16" x14ac:dyDescent="0.2">
      <c r="B357" s="29" t="str">
        <f>Raw!A523</f>
        <v>2018 JAN</v>
      </c>
      <c r="C357" s="29">
        <v>348</v>
      </c>
      <c r="D357" s="32">
        <f t="shared" si="67"/>
        <v>29</v>
      </c>
      <c r="E357" s="10">
        <f>Raw!B523/100</f>
        <v>0.03</v>
      </c>
      <c r="F357" s="10">
        <f t="shared" si="72"/>
        <v>1.03</v>
      </c>
      <c r="G357" s="10">
        <f t="shared" si="69"/>
        <v>2.0907326687439469</v>
      </c>
      <c r="H357" s="10">
        <f t="shared" si="73"/>
        <v>1</v>
      </c>
      <c r="I357" s="9">
        <f t="shared" si="74"/>
        <v>2.5000000000000001E-2</v>
      </c>
      <c r="J357" s="10">
        <f t="shared" si="70"/>
        <v>1.0249999999999999</v>
      </c>
      <c r="K357" s="10">
        <f t="shared" si="75"/>
        <v>1.7345192400496454</v>
      </c>
      <c r="L357" s="10">
        <f t="shared" si="76"/>
        <v>0.82962268011610285</v>
      </c>
      <c r="M357" s="9">
        <f t="shared" si="68"/>
        <v>0.03</v>
      </c>
      <c r="N357" s="10">
        <f t="shared" si="77"/>
        <v>1.03</v>
      </c>
      <c r="O357" s="33">
        <f t="shared" si="71"/>
        <v>2.0402312887823228</v>
      </c>
      <c r="P357" s="11">
        <f t="shared" si="78"/>
        <v>0.97584512801822532</v>
      </c>
    </row>
    <row r="358" spans="2:16" x14ac:dyDescent="0.2">
      <c r="B358" s="29" t="str">
        <f>Raw!A524</f>
        <v>2018 FEB</v>
      </c>
      <c r="C358" s="29">
        <v>349</v>
      </c>
      <c r="D358" s="32">
        <f t="shared" si="67"/>
        <v>29.083333333333332</v>
      </c>
      <c r="E358" s="10">
        <f>Raw!B524/100</f>
        <v>2.7000000000000003E-2</v>
      </c>
      <c r="F358" s="10">
        <f t="shared" si="72"/>
        <v>1.0269999999999999</v>
      </c>
      <c r="G358" s="10">
        <f t="shared" si="69"/>
        <v>2.0953795882387012</v>
      </c>
      <c r="H358" s="10">
        <f t="shared" si="73"/>
        <v>1</v>
      </c>
      <c r="I358" s="9">
        <f t="shared" si="74"/>
        <v>2.5000000000000001E-2</v>
      </c>
      <c r="J358" s="10">
        <f t="shared" si="70"/>
        <v>1.0249999999999999</v>
      </c>
      <c r="K358" s="10">
        <f t="shared" si="75"/>
        <v>1.7380920656910397</v>
      </c>
      <c r="L358" s="10">
        <f t="shared" si="76"/>
        <v>0.82948792450155329</v>
      </c>
      <c r="M358" s="9">
        <f t="shared" si="68"/>
        <v>2.7000000000000003E-2</v>
      </c>
      <c r="N358" s="10">
        <f t="shared" si="77"/>
        <v>1.0269999999999999</v>
      </c>
      <c r="O358" s="33">
        <f t="shared" si="71"/>
        <v>2.0447659625315717</v>
      </c>
      <c r="P358" s="11">
        <f t="shared" si="78"/>
        <v>0.97584512801822532</v>
      </c>
    </row>
    <row r="359" spans="2:16" x14ac:dyDescent="0.2">
      <c r="B359" s="29" t="str">
        <f>Raw!A525</f>
        <v>2018 MAR</v>
      </c>
      <c r="C359" s="29">
        <v>350</v>
      </c>
      <c r="D359" s="32">
        <f t="shared" si="67"/>
        <v>29.166666666666668</v>
      </c>
      <c r="E359" s="10">
        <f>Raw!B525/100</f>
        <v>2.5000000000000001E-2</v>
      </c>
      <c r="F359" s="10">
        <f t="shared" si="72"/>
        <v>1.0249999999999999</v>
      </c>
      <c r="G359" s="10">
        <f t="shared" si="69"/>
        <v>2.0996957271136436</v>
      </c>
      <c r="H359" s="10">
        <f t="shared" si="73"/>
        <v>1</v>
      </c>
      <c r="I359" s="9">
        <f t="shared" si="74"/>
        <v>2.5000000000000001E-2</v>
      </c>
      <c r="J359" s="10">
        <f t="shared" si="70"/>
        <v>1.0249999999999999</v>
      </c>
      <c r="K359" s="10">
        <f t="shared" si="75"/>
        <v>1.741672250768276</v>
      </c>
      <c r="L359" s="10">
        <f t="shared" si="76"/>
        <v>0.82948792450155329</v>
      </c>
      <c r="M359" s="9">
        <f t="shared" si="68"/>
        <v>2.5000000000000001E-2</v>
      </c>
      <c r="N359" s="10">
        <f t="shared" si="77"/>
        <v>1.0249999999999999</v>
      </c>
      <c r="O359" s="33">
        <f t="shared" si="71"/>
        <v>2.0489778456245342</v>
      </c>
      <c r="P359" s="11">
        <f t="shared" si="78"/>
        <v>0.97584512801822532</v>
      </c>
    </row>
    <row r="360" spans="2:16" x14ac:dyDescent="0.2">
      <c r="B360" s="29" t="str">
        <f>Raw!A526</f>
        <v>2018 APR</v>
      </c>
      <c r="C360" s="29">
        <v>351</v>
      </c>
      <c r="D360" s="32">
        <f t="shared" si="67"/>
        <v>29.25</v>
      </c>
      <c r="E360" s="10">
        <f>Raw!B526/100</f>
        <v>2.4E-2</v>
      </c>
      <c r="F360" s="10">
        <f t="shared" si="72"/>
        <v>1.024</v>
      </c>
      <c r="G360" s="10">
        <f t="shared" si="69"/>
        <v>2.103849621392567</v>
      </c>
      <c r="H360" s="10">
        <f t="shared" si="73"/>
        <v>1</v>
      </c>
      <c r="I360" s="9">
        <f t="shared" si="74"/>
        <v>2.4E-2</v>
      </c>
      <c r="J360" s="10">
        <f t="shared" si="70"/>
        <v>1.024</v>
      </c>
      <c r="K360" s="10">
        <f t="shared" si="75"/>
        <v>1.7451178559122991</v>
      </c>
      <c r="L360" s="10">
        <f t="shared" si="76"/>
        <v>0.82948792450155329</v>
      </c>
      <c r="M360" s="9">
        <f t="shared" si="68"/>
        <v>2.4E-2</v>
      </c>
      <c r="N360" s="10">
        <f t="shared" si="77"/>
        <v>1.024</v>
      </c>
      <c r="O360" s="33">
        <f t="shared" si="71"/>
        <v>2.0530314031189243</v>
      </c>
      <c r="P360" s="11">
        <f t="shared" si="78"/>
        <v>0.97584512801822521</v>
      </c>
    </row>
    <row r="361" spans="2:16" x14ac:dyDescent="0.2">
      <c r="B361" s="29" t="str">
        <f>Raw!A527</f>
        <v>2018 MAY</v>
      </c>
      <c r="C361" s="29">
        <v>352</v>
      </c>
      <c r="D361" s="32">
        <f t="shared" si="67"/>
        <v>29.333333333333332</v>
      </c>
      <c r="E361" s="10">
        <f>Raw!B527/100</f>
        <v>2.4E-2</v>
      </c>
      <c r="F361" s="10">
        <f t="shared" si="72"/>
        <v>1.024</v>
      </c>
      <c r="G361" s="10">
        <f t="shared" si="69"/>
        <v>2.1080117334515514</v>
      </c>
      <c r="H361" s="10">
        <f t="shared" si="73"/>
        <v>1</v>
      </c>
      <c r="I361" s="9">
        <f t="shared" si="74"/>
        <v>2.4E-2</v>
      </c>
      <c r="J361" s="10">
        <f t="shared" si="70"/>
        <v>1.024</v>
      </c>
      <c r="K361" s="10">
        <f t="shared" si="75"/>
        <v>1.7485702776056489</v>
      </c>
      <c r="L361" s="10">
        <f t="shared" si="76"/>
        <v>0.82948792450155329</v>
      </c>
      <c r="M361" s="9">
        <f t="shared" si="68"/>
        <v>2.4E-2</v>
      </c>
      <c r="N361" s="10">
        <f t="shared" si="77"/>
        <v>1.024</v>
      </c>
      <c r="O361" s="33">
        <f t="shared" si="71"/>
        <v>2.0570929798939503</v>
      </c>
      <c r="P361" s="11">
        <f t="shared" si="78"/>
        <v>0.97584512801822543</v>
      </c>
    </row>
    <row r="362" spans="2:16" x14ac:dyDescent="0.2">
      <c r="B362" s="29" t="str">
        <f>Raw!A528</f>
        <v>2018 JUN</v>
      </c>
      <c r="C362" s="29">
        <v>353</v>
      </c>
      <c r="D362" s="32">
        <f t="shared" si="67"/>
        <v>29.416666666666668</v>
      </c>
      <c r="E362" s="10">
        <f>Raw!B528/100</f>
        <v>2.4E-2</v>
      </c>
      <c r="F362" s="10">
        <f t="shared" si="72"/>
        <v>1.024</v>
      </c>
      <c r="G362" s="10">
        <f t="shared" si="69"/>
        <v>2.1121820795480901</v>
      </c>
      <c r="H362" s="10">
        <f t="shared" si="73"/>
        <v>1</v>
      </c>
      <c r="I362" s="9">
        <f t="shared" si="74"/>
        <v>2.4E-2</v>
      </c>
      <c r="J362" s="10">
        <f t="shared" si="70"/>
        <v>1.024</v>
      </c>
      <c r="K362" s="10">
        <f t="shared" si="75"/>
        <v>1.75202952933372</v>
      </c>
      <c r="L362" s="10">
        <f t="shared" si="76"/>
        <v>0.82948792450155329</v>
      </c>
      <c r="M362" s="9">
        <f t="shared" si="68"/>
        <v>2.4E-2</v>
      </c>
      <c r="N362" s="10">
        <f t="shared" si="77"/>
        <v>1.024</v>
      </c>
      <c r="O362" s="33">
        <f t="shared" si="71"/>
        <v>2.0611625918144076</v>
      </c>
      <c r="P362" s="11">
        <f t="shared" si="78"/>
        <v>0.97584512801822543</v>
      </c>
    </row>
    <row r="363" spans="2:16" x14ac:dyDescent="0.2">
      <c r="B363" s="29" t="str">
        <f>Raw!A529</f>
        <v>2018 JUL</v>
      </c>
      <c r="C363" s="29">
        <v>354</v>
      </c>
      <c r="D363" s="32">
        <f t="shared" si="67"/>
        <v>29.5</v>
      </c>
      <c r="E363" s="10">
        <f>Raw!B529/100</f>
        <v>2.5000000000000001E-2</v>
      </c>
      <c r="F363" s="10">
        <f t="shared" si="72"/>
        <v>1.0249999999999999</v>
      </c>
      <c r="G363" s="10">
        <f t="shared" si="69"/>
        <v>2.116532828804055</v>
      </c>
      <c r="H363" s="10">
        <f t="shared" si="73"/>
        <v>1</v>
      </c>
      <c r="I363" s="9">
        <f t="shared" si="74"/>
        <v>2.5000000000000001E-2</v>
      </c>
      <c r="J363" s="10">
        <f t="shared" si="70"/>
        <v>1.0249999999999999</v>
      </c>
      <c r="K363" s="10">
        <f t="shared" si="75"/>
        <v>1.7556384233040772</v>
      </c>
      <c r="L363" s="10">
        <f t="shared" si="76"/>
        <v>0.8294879245015534</v>
      </c>
      <c r="M363" s="9">
        <f t="shared" si="68"/>
        <v>2.5000000000000001E-2</v>
      </c>
      <c r="N363" s="10">
        <f t="shared" si="77"/>
        <v>1.0249999999999999</v>
      </c>
      <c r="O363" s="33">
        <f t="shared" si="71"/>
        <v>2.06540824927907</v>
      </c>
      <c r="P363" s="11">
        <f t="shared" si="78"/>
        <v>0.97584512801822543</v>
      </c>
    </row>
    <row r="364" spans="2:16" x14ac:dyDescent="0.2">
      <c r="B364" s="29" t="str">
        <f>Raw!A530</f>
        <v>2018 AUG</v>
      </c>
      <c r="C364" s="29">
        <v>355</v>
      </c>
      <c r="D364" s="32">
        <f t="shared" si="67"/>
        <v>29.583333333333332</v>
      </c>
      <c r="E364" s="10">
        <f>Raw!B530/100</f>
        <v>2.7000000000000003E-2</v>
      </c>
      <c r="F364" s="10">
        <f t="shared" si="72"/>
        <v>1.0269999999999999</v>
      </c>
      <c r="G364" s="10">
        <f t="shared" si="69"/>
        <v>2.1212370924387578</v>
      </c>
      <c r="H364" s="10">
        <f t="shared" si="73"/>
        <v>1</v>
      </c>
      <c r="I364" s="9">
        <f t="shared" si="74"/>
        <v>2.5000000000000001E-2</v>
      </c>
      <c r="J364" s="10">
        <f t="shared" si="70"/>
        <v>1.0249999999999999</v>
      </c>
      <c r="K364" s="10">
        <f t="shared" si="75"/>
        <v>1.7592547510051284</v>
      </c>
      <c r="L364" s="10">
        <f t="shared" si="76"/>
        <v>0.82935319077535874</v>
      </c>
      <c r="M364" s="9">
        <f t="shared" si="68"/>
        <v>2.7000000000000003E-2</v>
      </c>
      <c r="N364" s="10">
        <f t="shared" si="77"/>
        <v>1.0269999999999999</v>
      </c>
      <c r="O364" s="33">
        <f t="shared" si="71"/>
        <v>2.069998882027908</v>
      </c>
      <c r="P364" s="11">
        <f t="shared" si="78"/>
        <v>0.97584512801822554</v>
      </c>
    </row>
    <row r="365" spans="2:16" x14ac:dyDescent="0.2">
      <c r="B365" s="29" t="str">
        <f>Raw!A531</f>
        <v>2018 SEP</v>
      </c>
      <c r="C365" s="29">
        <v>356</v>
      </c>
      <c r="D365" s="32">
        <f t="shared" si="67"/>
        <v>29.666666666666668</v>
      </c>
      <c r="E365" s="10">
        <f>Raw!B531/100</f>
        <v>2.4E-2</v>
      </c>
      <c r="F365" s="10">
        <f t="shared" si="72"/>
        <v>1.024</v>
      </c>
      <c r="G365" s="10">
        <f t="shared" si="69"/>
        <v>2.1254336026800935</v>
      </c>
      <c r="H365" s="10">
        <f t="shared" si="73"/>
        <v>1</v>
      </c>
      <c r="I365" s="9">
        <f t="shared" si="74"/>
        <v>2.4E-2</v>
      </c>
      <c r="J365" s="10">
        <f t="shared" si="70"/>
        <v>1.024</v>
      </c>
      <c r="K365" s="10">
        <f t="shared" si="75"/>
        <v>1.7627351401639018</v>
      </c>
      <c r="L365" s="10">
        <f t="shared" si="76"/>
        <v>0.82935319077535885</v>
      </c>
      <c r="M365" s="9">
        <f t="shared" si="68"/>
        <v>2.4E-2</v>
      </c>
      <c r="N365" s="10">
        <f t="shared" si="77"/>
        <v>1.024</v>
      </c>
      <c r="O365" s="33">
        <f t="shared" si="71"/>
        <v>2.0740940261015943</v>
      </c>
      <c r="P365" s="11">
        <f t="shared" si="78"/>
        <v>0.97584512801822565</v>
      </c>
    </row>
    <row r="366" spans="2:16" x14ac:dyDescent="0.2">
      <c r="B366" s="29" t="str">
        <f>Raw!A532</f>
        <v>2018 OCT</v>
      </c>
      <c r="C366" s="29">
        <v>357</v>
      </c>
      <c r="D366" s="32">
        <f t="shared" si="67"/>
        <v>29.75</v>
      </c>
      <c r="E366" s="10">
        <f>Raw!B532/100</f>
        <v>2.4E-2</v>
      </c>
      <c r="F366" s="10">
        <f t="shared" si="72"/>
        <v>1.024</v>
      </c>
      <c r="G366" s="10">
        <f t="shared" si="69"/>
        <v>2.129638415009993</v>
      </c>
      <c r="H366" s="10">
        <f t="shared" si="73"/>
        <v>1</v>
      </c>
      <c r="I366" s="9">
        <f t="shared" si="74"/>
        <v>2.4E-2</v>
      </c>
      <c r="J366" s="10">
        <f t="shared" si="70"/>
        <v>1.024</v>
      </c>
      <c r="K366" s="10">
        <f t="shared" si="75"/>
        <v>1.7662224146863155</v>
      </c>
      <c r="L366" s="10">
        <f t="shared" si="76"/>
        <v>0.82935319077535885</v>
      </c>
      <c r="M366" s="9">
        <f t="shared" si="68"/>
        <v>2.4E-2</v>
      </c>
      <c r="N366" s="10">
        <f t="shared" si="77"/>
        <v>1.024</v>
      </c>
      <c r="O366" s="33">
        <f t="shared" si="71"/>
        <v>2.0781972717279578</v>
      </c>
      <c r="P366" s="11">
        <f t="shared" si="78"/>
        <v>0.97584512801822565</v>
      </c>
    </row>
    <row r="367" spans="2:16" x14ac:dyDescent="0.2">
      <c r="B367" s="29" t="str">
        <f>Raw!A533</f>
        <v>2018 NOV</v>
      </c>
      <c r="C367" s="29">
        <v>358</v>
      </c>
      <c r="D367" s="32">
        <f t="shared" si="67"/>
        <v>29.833333333333332</v>
      </c>
      <c r="E367" s="10">
        <f>Raw!B533/100</f>
        <v>2.3E-2</v>
      </c>
      <c r="F367" s="10">
        <f t="shared" si="72"/>
        <v>1.0229999999999999</v>
      </c>
      <c r="G367" s="10">
        <f t="shared" si="69"/>
        <v>2.1336778147951847</v>
      </c>
      <c r="H367" s="10">
        <f t="shared" si="73"/>
        <v>1</v>
      </c>
      <c r="I367" s="9">
        <f t="shared" si="74"/>
        <v>2.3E-2</v>
      </c>
      <c r="J367" s="10">
        <f t="shared" si="70"/>
        <v>1.0229999999999999</v>
      </c>
      <c r="K367" s="10">
        <f t="shared" si="75"/>
        <v>1.7695725037869816</v>
      </c>
      <c r="L367" s="10">
        <f t="shared" si="76"/>
        <v>0.82935319077535885</v>
      </c>
      <c r="M367" s="9">
        <f t="shared" si="68"/>
        <v>2.3E-2</v>
      </c>
      <c r="N367" s="10">
        <f t="shared" si="77"/>
        <v>1.0229999999999999</v>
      </c>
      <c r="O367" s="33">
        <f t="shared" si="71"/>
        <v>2.0821391003284551</v>
      </c>
      <c r="P367" s="11">
        <f t="shared" si="78"/>
        <v>0.97584512801822565</v>
      </c>
    </row>
    <row r="368" spans="2:16" x14ac:dyDescent="0.2">
      <c r="B368" s="29" t="str">
        <f>Raw!A534</f>
        <v>2018 DEC</v>
      </c>
      <c r="C368" s="29">
        <v>359</v>
      </c>
      <c r="D368" s="32">
        <f t="shared" si="67"/>
        <v>29.916666666666668</v>
      </c>
      <c r="E368" s="10">
        <f>Raw!B534/100</f>
        <v>2.1000000000000001E-2</v>
      </c>
      <c r="F368" s="10">
        <f t="shared" si="72"/>
        <v>1.0209999999999999</v>
      </c>
      <c r="G368" s="10">
        <f t="shared" si="69"/>
        <v>2.1373762867547579</v>
      </c>
      <c r="H368" s="10">
        <f t="shared" si="73"/>
        <v>1</v>
      </c>
      <c r="I368" s="9">
        <f t="shared" si="74"/>
        <v>2.1000000000000001E-2</v>
      </c>
      <c r="J368" s="10">
        <f t="shared" si="70"/>
        <v>1.0209999999999999</v>
      </c>
      <c r="K368" s="10">
        <f t="shared" si="75"/>
        <v>1.7726398433076467</v>
      </c>
      <c r="L368" s="10">
        <f t="shared" si="76"/>
        <v>0.82935319077535874</v>
      </c>
      <c r="M368" s="9">
        <f t="shared" si="68"/>
        <v>2.1000000000000001E-2</v>
      </c>
      <c r="N368" s="10">
        <f t="shared" si="77"/>
        <v>1.0209999999999999</v>
      </c>
      <c r="O368" s="33">
        <f t="shared" si="71"/>
        <v>2.0857482361713164</v>
      </c>
      <c r="P368" s="11">
        <f t="shared" si="78"/>
        <v>0.97584512801822565</v>
      </c>
    </row>
    <row r="369" spans="2:16" x14ac:dyDescent="0.2">
      <c r="B369" s="29" t="str">
        <f>Raw!A535</f>
        <v>2019 JAN</v>
      </c>
      <c r="C369" s="29">
        <v>360</v>
      </c>
      <c r="D369" s="32">
        <f t="shared" si="67"/>
        <v>30</v>
      </c>
      <c r="E369" s="10">
        <f>Raw!B535/100</f>
        <v>1.8000000000000002E-2</v>
      </c>
      <c r="F369" s="10">
        <f t="shared" si="72"/>
        <v>1.018</v>
      </c>
      <c r="G369" s="10">
        <f t="shared" si="69"/>
        <v>2.1405562013918762</v>
      </c>
      <c r="H369" s="10">
        <f t="shared" si="73"/>
        <v>1</v>
      </c>
      <c r="I369" s="9">
        <f t="shared" si="74"/>
        <v>1.8000000000000002E-2</v>
      </c>
      <c r="J369" s="10">
        <f t="shared" si="70"/>
        <v>1.018</v>
      </c>
      <c r="K369" s="10">
        <f t="shared" si="75"/>
        <v>1.775277115658334</v>
      </c>
      <c r="L369" s="10">
        <f t="shared" si="76"/>
        <v>0.82935319077535874</v>
      </c>
      <c r="M369" s="9">
        <f t="shared" si="68"/>
        <v>1.8000000000000002E-2</v>
      </c>
      <c r="N369" s="10">
        <f t="shared" si="77"/>
        <v>1.018</v>
      </c>
      <c r="O369" s="33">
        <f t="shared" si="71"/>
        <v>2.0888513403774622</v>
      </c>
      <c r="P369" s="11">
        <f t="shared" si="78"/>
        <v>0.97584512801822565</v>
      </c>
    </row>
    <row r="370" spans="2:16" x14ac:dyDescent="0.2">
      <c r="B370" s="29" t="str">
        <f>Raw!A536</f>
        <v>2019 FEB</v>
      </c>
      <c r="C370" s="29">
        <v>361</v>
      </c>
      <c r="D370" s="32">
        <f t="shared" si="67"/>
        <v>30.083333333333332</v>
      </c>
      <c r="E370" s="10">
        <f>Raw!B536/100</f>
        <v>1.9E-2</v>
      </c>
      <c r="F370" s="10">
        <f t="shared" si="72"/>
        <v>1.0189999999999999</v>
      </c>
      <c r="G370" s="10">
        <f t="shared" si="69"/>
        <v>2.143916254353555</v>
      </c>
      <c r="H370" s="10">
        <f t="shared" si="73"/>
        <v>1</v>
      </c>
      <c r="I370" s="9">
        <f t="shared" si="74"/>
        <v>1.9E-2</v>
      </c>
      <c r="J370" s="10">
        <f t="shared" si="70"/>
        <v>1.0189999999999999</v>
      </c>
      <c r="K370" s="10">
        <f t="shared" si="75"/>
        <v>1.7780637863032764</v>
      </c>
      <c r="L370" s="10">
        <f t="shared" si="76"/>
        <v>0.82935319077535874</v>
      </c>
      <c r="M370" s="9">
        <f t="shared" si="68"/>
        <v>1.9E-2</v>
      </c>
      <c r="N370" s="10">
        <f t="shared" si="77"/>
        <v>1.0189999999999999</v>
      </c>
      <c r="O370" s="33">
        <f t="shared" si="71"/>
        <v>2.0921302316899997</v>
      </c>
      <c r="P370" s="11">
        <f t="shared" si="78"/>
        <v>0.97584512801822565</v>
      </c>
    </row>
    <row r="371" spans="2:16" x14ac:dyDescent="0.2">
      <c r="B371" s="29" t="str">
        <f>Raw!A537</f>
        <v>2019 MAR</v>
      </c>
      <c r="C371" s="29">
        <v>362</v>
      </c>
      <c r="D371" s="32">
        <f t="shared" si="67"/>
        <v>30.166666666666668</v>
      </c>
      <c r="E371" s="10">
        <f>Raw!B537/100</f>
        <v>1.9E-2</v>
      </c>
      <c r="F371" s="10">
        <f t="shared" si="72"/>
        <v>1.0189999999999999</v>
      </c>
      <c r="G371" s="10">
        <f t="shared" si="69"/>
        <v>2.1472815816247324</v>
      </c>
      <c r="H371" s="10">
        <f t="shared" si="73"/>
        <v>1</v>
      </c>
      <c r="I371" s="9">
        <f t="shared" si="74"/>
        <v>1.9E-2</v>
      </c>
      <c r="J371" s="10">
        <f t="shared" si="70"/>
        <v>1.0189999999999999</v>
      </c>
      <c r="K371" s="10">
        <f t="shared" si="75"/>
        <v>1.7808548312136305</v>
      </c>
      <c r="L371" s="10">
        <f t="shared" si="76"/>
        <v>0.82935319077535863</v>
      </c>
      <c r="M371" s="9">
        <f t="shared" si="68"/>
        <v>1.9E-2</v>
      </c>
      <c r="N371" s="10">
        <f t="shared" si="77"/>
        <v>1.0189999999999999</v>
      </c>
      <c r="O371" s="33">
        <f t="shared" si="71"/>
        <v>2.0954142699117648</v>
      </c>
      <c r="P371" s="11">
        <f t="shared" si="78"/>
        <v>0.97584512801822554</v>
      </c>
    </row>
    <row r="372" spans="2:16" x14ac:dyDescent="0.2">
      <c r="B372" s="29" t="str">
        <f>Raw!A538</f>
        <v>2019 APR</v>
      </c>
      <c r="C372" s="29">
        <v>363</v>
      </c>
      <c r="D372" s="32">
        <f t="shared" si="67"/>
        <v>30.25</v>
      </c>
      <c r="E372" s="10">
        <f>Raw!B538/100</f>
        <v>2.1000000000000001E-2</v>
      </c>
      <c r="F372" s="10">
        <f t="shared" si="72"/>
        <v>1.0209999999999999</v>
      </c>
      <c r="G372" s="10">
        <f t="shared" si="69"/>
        <v>2.1510036340657703</v>
      </c>
      <c r="H372" s="10">
        <f t="shared" si="73"/>
        <v>1</v>
      </c>
      <c r="I372" s="9">
        <f t="shared" si="74"/>
        <v>2.1000000000000001E-2</v>
      </c>
      <c r="J372" s="10">
        <f t="shared" si="70"/>
        <v>1.0209999999999999</v>
      </c>
      <c r="K372" s="10">
        <f t="shared" si="75"/>
        <v>1.7839417272818385</v>
      </c>
      <c r="L372" s="10">
        <f t="shared" si="76"/>
        <v>0.82935319077535863</v>
      </c>
      <c r="M372" s="9">
        <f t="shared" si="68"/>
        <v>2.1000000000000001E-2</v>
      </c>
      <c r="N372" s="10">
        <f t="shared" si="77"/>
        <v>1.0209999999999999</v>
      </c>
      <c r="O372" s="33">
        <f t="shared" si="71"/>
        <v>2.09904641665258</v>
      </c>
      <c r="P372" s="11">
        <f t="shared" si="78"/>
        <v>0.97584512801822554</v>
      </c>
    </row>
    <row r="373" spans="2:16" x14ac:dyDescent="0.2">
      <c r="B373" s="29" t="str">
        <f>Raw!A539</f>
        <v>2019 MAY</v>
      </c>
      <c r="C373" s="29">
        <v>364</v>
      </c>
      <c r="D373" s="32">
        <f t="shared" si="67"/>
        <v>30.333333333333332</v>
      </c>
      <c r="E373" s="10">
        <f>Raw!B539/100</f>
        <v>0.02</v>
      </c>
      <c r="F373" s="10">
        <f t="shared" si="72"/>
        <v>1.02</v>
      </c>
      <c r="G373" s="10">
        <f t="shared" si="69"/>
        <v>2.1545561914481559</v>
      </c>
      <c r="H373" s="10">
        <f t="shared" si="73"/>
        <v>1</v>
      </c>
      <c r="I373" s="9">
        <f t="shared" si="74"/>
        <v>0.02</v>
      </c>
      <c r="J373" s="10">
        <f t="shared" si="70"/>
        <v>1.02</v>
      </c>
      <c r="K373" s="10">
        <f t="shared" si="75"/>
        <v>1.7868880520823325</v>
      </c>
      <c r="L373" s="10">
        <f t="shared" si="76"/>
        <v>0.82935319077535863</v>
      </c>
      <c r="M373" s="9">
        <f t="shared" si="68"/>
        <v>0.02</v>
      </c>
      <c r="N373" s="10">
        <f t="shared" si="77"/>
        <v>1.02</v>
      </c>
      <c r="O373" s="33">
        <f t="shared" si="71"/>
        <v>2.1025131624661859</v>
      </c>
      <c r="P373" s="11">
        <f t="shared" si="78"/>
        <v>0.97584512801822543</v>
      </c>
    </row>
    <row r="374" spans="2:16" x14ac:dyDescent="0.2">
      <c r="B374" s="29" t="str">
        <f>Raw!A540</f>
        <v>2019 JUN</v>
      </c>
      <c r="C374" s="29">
        <v>365</v>
      </c>
      <c r="D374" s="32">
        <f t="shared" si="67"/>
        <v>30.416666666666668</v>
      </c>
      <c r="E374" s="10">
        <f>Raw!B540/100</f>
        <v>0.02</v>
      </c>
      <c r="F374" s="10">
        <f t="shared" si="72"/>
        <v>1.02</v>
      </c>
      <c r="G374" s="10">
        <f t="shared" si="69"/>
        <v>2.1581146161678881</v>
      </c>
      <c r="H374" s="10">
        <f t="shared" si="73"/>
        <v>1</v>
      </c>
      <c r="I374" s="9">
        <f t="shared" si="74"/>
        <v>0.02</v>
      </c>
      <c r="J374" s="10">
        <f t="shared" si="70"/>
        <v>1.02</v>
      </c>
      <c r="K374" s="10">
        <f t="shared" si="75"/>
        <v>1.7898392429777763</v>
      </c>
      <c r="L374" s="10">
        <f t="shared" si="76"/>
        <v>0.82935319077535863</v>
      </c>
      <c r="M374" s="9">
        <f t="shared" si="68"/>
        <v>0.02</v>
      </c>
      <c r="N374" s="10">
        <f t="shared" si="77"/>
        <v>1.02</v>
      </c>
      <c r="O374" s="33">
        <f t="shared" si="71"/>
        <v>2.1059856338923564</v>
      </c>
      <c r="P374" s="11">
        <f t="shared" si="78"/>
        <v>0.97584512801822554</v>
      </c>
    </row>
    <row r="375" spans="2:16" x14ac:dyDescent="0.2">
      <c r="B375" s="29" t="str">
        <f>Raw!A541</f>
        <v>2019 JUL</v>
      </c>
      <c r="C375" s="29">
        <v>366</v>
      </c>
      <c r="D375" s="32">
        <f t="shared" si="67"/>
        <v>30.5</v>
      </c>
      <c r="E375" s="10">
        <f>Raw!B541/100</f>
        <v>2.1000000000000001E-2</v>
      </c>
      <c r="F375" s="10">
        <f t="shared" si="72"/>
        <v>1.0209999999999999</v>
      </c>
      <c r="G375" s="10">
        <f t="shared" si="69"/>
        <v>2.1618554463616952</v>
      </c>
      <c r="H375" s="10">
        <f t="shared" si="73"/>
        <v>1</v>
      </c>
      <c r="I375" s="9">
        <f t="shared" si="74"/>
        <v>2.1000000000000001E-2</v>
      </c>
      <c r="J375" s="10">
        <f t="shared" si="70"/>
        <v>1.0209999999999999</v>
      </c>
      <c r="K375" s="10">
        <f t="shared" si="75"/>
        <v>1.7929417124351588</v>
      </c>
      <c r="L375" s="10">
        <f t="shared" si="76"/>
        <v>0.82935319077535852</v>
      </c>
      <c r="M375" s="9">
        <f t="shared" si="68"/>
        <v>2.1000000000000001E-2</v>
      </c>
      <c r="N375" s="10">
        <f t="shared" si="77"/>
        <v>1.0209999999999999</v>
      </c>
      <c r="O375" s="33">
        <f t="shared" si="71"/>
        <v>2.1096361048117265</v>
      </c>
      <c r="P375" s="11">
        <f t="shared" si="78"/>
        <v>0.97584512801822543</v>
      </c>
    </row>
    <row r="376" spans="2:16" x14ac:dyDescent="0.2">
      <c r="B376" s="29" t="str">
        <f>Raw!A542</f>
        <v>2019 AUG</v>
      </c>
      <c r="C376" s="29">
        <v>367</v>
      </c>
      <c r="D376" s="32">
        <f t="shared" si="67"/>
        <v>30.583333333333332</v>
      </c>
      <c r="E376" s="10">
        <f>Raw!B542/100</f>
        <v>1.7000000000000001E-2</v>
      </c>
      <c r="F376" s="10">
        <f t="shared" si="72"/>
        <v>1.0169999999999999</v>
      </c>
      <c r="G376" s="10">
        <f t="shared" si="69"/>
        <v>2.1648944679378777</v>
      </c>
      <c r="H376" s="10">
        <f t="shared" si="73"/>
        <v>1</v>
      </c>
      <c r="I376" s="9">
        <f t="shared" si="74"/>
        <v>1.7000000000000001E-2</v>
      </c>
      <c r="J376" s="10">
        <f t="shared" si="70"/>
        <v>1.0169999999999999</v>
      </c>
      <c r="K376" s="10">
        <f t="shared" si="75"/>
        <v>1.7954621346762007</v>
      </c>
      <c r="L376" s="10">
        <f t="shared" si="76"/>
        <v>0.82935319077535841</v>
      </c>
      <c r="M376" s="9">
        <f t="shared" si="68"/>
        <v>1.7000000000000001E-2</v>
      </c>
      <c r="N376" s="10">
        <f t="shared" si="77"/>
        <v>1.0169999999999999</v>
      </c>
      <c r="O376" s="33">
        <f t="shared" si="71"/>
        <v>2.1126017192107862</v>
      </c>
      <c r="P376" s="11">
        <f t="shared" si="78"/>
        <v>0.97584512801822543</v>
      </c>
    </row>
    <row r="377" spans="2:16" x14ac:dyDescent="0.2">
      <c r="B377" s="29" t="str">
        <f>Raw!A543</f>
        <v>2019 SEP</v>
      </c>
      <c r="C377" s="29">
        <v>368</v>
      </c>
      <c r="D377" s="32">
        <f t="shared" si="67"/>
        <v>30.666666666666668</v>
      </c>
      <c r="E377" s="10">
        <f>Raw!B543/100</f>
        <v>1.7000000000000001E-2</v>
      </c>
      <c r="F377" s="10">
        <f t="shared" si="72"/>
        <v>1.0169999999999999</v>
      </c>
      <c r="G377" s="10">
        <f t="shared" si="69"/>
        <v>2.1679377616091977</v>
      </c>
      <c r="H377" s="10">
        <f t="shared" si="73"/>
        <v>1</v>
      </c>
      <c r="I377" s="9">
        <f t="shared" si="74"/>
        <v>1.7000000000000001E-2</v>
      </c>
      <c r="J377" s="10">
        <f t="shared" si="70"/>
        <v>1.0169999999999999</v>
      </c>
      <c r="K377" s="10">
        <f t="shared" si="75"/>
        <v>1.7979860999929764</v>
      </c>
      <c r="L377" s="10">
        <f t="shared" si="76"/>
        <v>0.82935319077535841</v>
      </c>
      <c r="M377" s="9">
        <f t="shared" si="68"/>
        <v>1.7000000000000001E-2</v>
      </c>
      <c r="N377" s="10">
        <f t="shared" si="77"/>
        <v>1.0169999999999999</v>
      </c>
      <c r="O377" s="33">
        <f t="shared" si="71"/>
        <v>2.1155715025130726</v>
      </c>
      <c r="P377" s="11">
        <f t="shared" si="78"/>
        <v>0.97584512801822543</v>
      </c>
    </row>
    <row r="378" spans="2:16" x14ac:dyDescent="0.2">
      <c r="B378" s="29" t="str">
        <f>Raw!A544</f>
        <v>2019 OCT</v>
      </c>
      <c r="C378" s="29">
        <v>369</v>
      </c>
      <c r="D378" s="32">
        <f t="shared" si="67"/>
        <v>30.75</v>
      </c>
      <c r="E378" s="10">
        <f>Raw!B544/100</f>
        <v>1.4999999999999999E-2</v>
      </c>
      <c r="F378" s="10">
        <f t="shared" si="72"/>
        <v>1.0149999999999999</v>
      </c>
      <c r="G378" s="10">
        <f t="shared" si="69"/>
        <v>2.1706292297102623</v>
      </c>
      <c r="H378" s="10">
        <f t="shared" si="73"/>
        <v>1</v>
      </c>
      <c r="I378" s="9">
        <f t="shared" si="74"/>
        <v>1.4999999999999999E-2</v>
      </c>
      <c r="J378" s="10">
        <f t="shared" si="70"/>
        <v>1.0149999999999999</v>
      </c>
      <c r="K378" s="10">
        <f t="shared" si="75"/>
        <v>1.8002182776504643</v>
      </c>
      <c r="L378" s="10">
        <f t="shared" si="76"/>
        <v>0.8293531907753583</v>
      </c>
      <c r="M378" s="9">
        <f t="shared" si="68"/>
        <v>1.4999999999999999E-2</v>
      </c>
      <c r="N378" s="10">
        <f t="shared" si="77"/>
        <v>1.0149999999999999</v>
      </c>
      <c r="O378" s="33">
        <f t="shared" si="71"/>
        <v>2.1181979585467126</v>
      </c>
      <c r="P378" s="11">
        <f t="shared" si="78"/>
        <v>0.97584512801822521</v>
      </c>
    </row>
    <row r="379" spans="2:16" x14ac:dyDescent="0.2">
      <c r="B379" s="29" t="str">
        <f>Raw!A545</f>
        <v>2019 NOV</v>
      </c>
      <c r="C379" s="29">
        <v>370</v>
      </c>
      <c r="D379" s="32">
        <f t="shared" si="67"/>
        <v>30.833333333333332</v>
      </c>
      <c r="E379" s="10">
        <f>Raw!B545/100</f>
        <v>1.4999999999999999E-2</v>
      </c>
      <c r="F379" s="10">
        <f t="shared" si="72"/>
        <v>1.0149999999999999</v>
      </c>
      <c r="G379" s="10">
        <f t="shared" si="69"/>
        <v>2.1733240392359132</v>
      </c>
      <c r="H379" s="10">
        <f t="shared" si="73"/>
        <v>1</v>
      </c>
      <c r="I379" s="9">
        <f t="shared" si="74"/>
        <v>1.4999999999999999E-2</v>
      </c>
      <c r="J379" s="10">
        <f t="shared" si="70"/>
        <v>1.0149999999999999</v>
      </c>
      <c r="K379" s="10">
        <f t="shared" si="75"/>
        <v>1.8024532265290949</v>
      </c>
      <c r="L379" s="10">
        <f t="shared" si="76"/>
        <v>0.82935319077535841</v>
      </c>
      <c r="M379" s="9">
        <f t="shared" si="68"/>
        <v>1.4999999999999999E-2</v>
      </c>
      <c r="N379" s="10">
        <f t="shared" si="77"/>
        <v>1.0149999999999999</v>
      </c>
      <c r="O379" s="33">
        <f t="shared" si="71"/>
        <v>2.1208276752932562</v>
      </c>
      <c r="P379" s="11">
        <f t="shared" si="78"/>
        <v>0.97584512801822532</v>
      </c>
    </row>
    <row r="380" spans="2:16" x14ac:dyDescent="0.2">
      <c r="B380" s="29" t="str">
        <f>Raw!A546</f>
        <v>2019 DEC</v>
      </c>
      <c r="C380" s="29">
        <v>371</v>
      </c>
      <c r="D380" s="32">
        <f t="shared" si="67"/>
        <v>30.916666666666668</v>
      </c>
      <c r="E380" s="10">
        <f>Raw!B546/100</f>
        <v>1.3000000000000001E-2</v>
      </c>
      <c r="F380" s="10">
        <f t="shared" si="72"/>
        <v>1.0129999999999999</v>
      </c>
      <c r="G380" s="10">
        <f t="shared" si="69"/>
        <v>2.1756645605281233</v>
      </c>
      <c r="H380" s="10">
        <f t="shared" si="73"/>
        <v>1</v>
      </c>
      <c r="I380" s="9">
        <f t="shared" si="74"/>
        <v>1.3000000000000001E-2</v>
      </c>
      <c r="J380" s="10">
        <f t="shared" si="70"/>
        <v>1.0129999999999999</v>
      </c>
      <c r="K380" s="10">
        <f t="shared" si="75"/>
        <v>1.8043943453308671</v>
      </c>
      <c r="L380" s="10">
        <f t="shared" si="76"/>
        <v>0.82935319077535852</v>
      </c>
      <c r="M380" s="9">
        <f t="shared" si="68"/>
        <v>1.3000000000000001E-2</v>
      </c>
      <c r="N380" s="10">
        <f t="shared" si="77"/>
        <v>1.0129999999999999</v>
      </c>
      <c r="O380" s="33">
        <f t="shared" si="71"/>
        <v>2.1231116615932826</v>
      </c>
      <c r="P380" s="11">
        <f t="shared" si="78"/>
        <v>0.97584512801822543</v>
      </c>
    </row>
    <row r="381" spans="2:16" x14ac:dyDescent="0.2">
      <c r="B381" s="29" t="str">
        <f>Raw!A547</f>
        <v>2020 JAN</v>
      </c>
      <c r="C381" s="29">
        <v>372</v>
      </c>
      <c r="D381" s="32">
        <f t="shared" si="67"/>
        <v>31</v>
      </c>
      <c r="E381" s="10">
        <f>Raw!B547/100</f>
        <v>1.8000000000000002E-2</v>
      </c>
      <c r="F381" s="10">
        <f t="shared" si="72"/>
        <v>1.018</v>
      </c>
      <c r="G381" s="10">
        <f t="shared" si="69"/>
        <v>2.1789014391368906</v>
      </c>
      <c r="H381" s="10">
        <f t="shared" si="73"/>
        <v>1</v>
      </c>
      <c r="I381" s="9">
        <f t="shared" si="74"/>
        <v>1.8000000000000002E-2</v>
      </c>
      <c r="J381" s="10">
        <f t="shared" si="70"/>
        <v>1.018</v>
      </c>
      <c r="K381" s="10">
        <f t="shared" si="75"/>
        <v>1.8070788609332007</v>
      </c>
      <c r="L381" s="10">
        <f t="shared" si="76"/>
        <v>0.82935319077535841</v>
      </c>
      <c r="M381" s="9">
        <f t="shared" si="68"/>
        <v>1.8000000000000002E-2</v>
      </c>
      <c r="N381" s="10">
        <f t="shared" si="77"/>
        <v>1.018</v>
      </c>
      <c r="O381" s="33">
        <f t="shared" si="71"/>
        <v>2.1262703538136347</v>
      </c>
      <c r="P381" s="11">
        <f t="shared" si="78"/>
        <v>0.97584512801822543</v>
      </c>
    </row>
    <row r="382" spans="2:16" x14ac:dyDescent="0.2">
      <c r="B382" s="29" t="str">
        <f>Raw!A548</f>
        <v>2020 FEB</v>
      </c>
      <c r="C382" s="29">
        <v>373</v>
      </c>
      <c r="D382" s="32">
        <f t="shared" si="67"/>
        <v>31.083333333333332</v>
      </c>
      <c r="E382" s="10">
        <f>Raw!B548/100</f>
        <v>1.7000000000000001E-2</v>
      </c>
      <c r="F382" s="10">
        <f t="shared" si="72"/>
        <v>1.0169999999999999</v>
      </c>
      <c r="G382" s="10">
        <f t="shared" si="69"/>
        <v>2.1819644230644495</v>
      </c>
      <c r="H382" s="10">
        <f t="shared" si="73"/>
        <v>1</v>
      </c>
      <c r="I382" s="9">
        <f t="shared" si="74"/>
        <v>1.7000000000000001E-2</v>
      </c>
      <c r="J382" s="10">
        <f t="shared" si="70"/>
        <v>1.0169999999999999</v>
      </c>
      <c r="K382" s="10">
        <f t="shared" si="75"/>
        <v>1.8096191564268154</v>
      </c>
      <c r="L382" s="10">
        <f t="shared" si="76"/>
        <v>0.82935319077535852</v>
      </c>
      <c r="M382" s="9">
        <f t="shared" si="68"/>
        <v>1.7000000000000001E-2</v>
      </c>
      <c r="N382" s="10">
        <f t="shared" si="77"/>
        <v>1.0169999999999999</v>
      </c>
      <c r="O382" s="33">
        <f t="shared" si="71"/>
        <v>2.1292593517565415</v>
      </c>
      <c r="P382" s="11">
        <f t="shared" si="78"/>
        <v>0.97584512801822565</v>
      </c>
    </row>
    <row r="383" spans="2:16" x14ac:dyDescent="0.2">
      <c r="B383" s="29" t="str">
        <f>Raw!A549</f>
        <v>2020 MAR</v>
      </c>
      <c r="C383" s="29">
        <v>374</v>
      </c>
      <c r="D383" s="32">
        <f t="shared" si="67"/>
        <v>31.166666666666668</v>
      </c>
      <c r="E383" s="10">
        <f>Raw!B549/100</f>
        <v>1.4999999999999999E-2</v>
      </c>
      <c r="F383" s="10">
        <f t="shared" si="72"/>
        <v>1.0149999999999999</v>
      </c>
      <c r="G383" s="10">
        <f t="shared" si="69"/>
        <v>2.1846733050934133</v>
      </c>
      <c r="H383" s="10">
        <f t="shared" si="73"/>
        <v>1</v>
      </c>
      <c r="I383" s="9">
        <f t="shared" si="74"/>
        <v>1.4999999999999999E-2</v>
      </c>
      <c r="J383" s="10">
        <f t="shared" si="70"/>
        <v>1.0149999999999999</v>
      </c>
      <c r="K383" s="10">
        <f t="shared" si="75"/>
        <v>1.8118657763809705</v>
      </c>
      <c r="L383" s="10">
        <f t="shared" si="76"/>
        <v>0.82935319077535841</v>
      </c>
      <c r="M383" s="9">
        <f t="shared" si="68"/>
        <v>1.4999999999999999E-2</v>
      </c>
      <c r="N383" s="10">
        <f t="shared" si="77"/>
        <v>1.0149999999999999</v>
      </c>
      <c r="O383" s="33">
        <f t="shared" si="71"/>
        <v>2.1319028010868819</v>
      </c>
      <c r="P383" s="11">
        <f t="shared" si="78"/>
        <v>0.97584512801822554</v>
      </c>
    </row>
    <row r="384" spans="2:16" x14ac:dyDescent="0.2">
      <c r="B384" s="29" t="str">
        <f>Raw!A550</f>
        <v>2020 APR</v>
      </c>
      <c r="C384" s="29">
        <v>375</v>
      </c>
      <c r="D384" s="32">
        <f t="shared" si="67"/>
        <v>31.25</v>
      </c>
      <c r="E384" s="10">
        <f>Raw!B550/100</f>
        <v>8.0000000000000002E-3</v>
      </c>
      <c r="F384" s="10">
        <f t="shared" si="72"/>
        <v>1.008</v>
      </c>
      <c r="G384" s="10">
        <f t="shared" si="69"/>
        <v>2.1861244407876534</v>
      </c>
      <c r="H384" s="10">
        <f t="shared" si="73"/>
        <v>1</v>
      </c>
      <c r="I384" s="9">
        <f t="shared" si="74"/>
        <v>8.0000000000000002E-3</v>
      </c>
      <c r="J384" s="10">
        <f t="shared" si="70"/>
        <v>1.008</v>
      </c>
      <c r="K384" s="10">
        <f t="shared" si="75"/>
        <v>1.8130692803992368</v>
      </c>
      <c r="L384" s="10">
        <f t="shared" si="76"/>
        <v>0.82935319077535852</v>
      </c>
      <c r="M384" s="9">
        <f t="shared" si="68"/>
        <v>8.0000000000000002E-3</v>
      </c>
      <c r="N384" s="10">
        <f t="shared" si="77"/>
        <v>1.008</v>
      </c>
      <c r="O384" s="33">
        <f t="shared" si="71"/>
        <v>2.1333188847841997</v>
      </c>
      <c r="P384" s="11">
        <f t="shared" si="78"/>
        <v>0.97584512801822565</v>
      </c>
    </row>
    <row r="385" spans="2:16" x14ac:dyDescent="0.2">
      <c r="B385" s="29" t="str">
        <f>Raw!A551</f>
        <v>2020 MAY</v>
      </c>
      <c r="C385" s="29">
        <v>376</v>
      </c>
      <c r="D385" s="32">
        <f t="shared" si="67"/>
        <v>31.333333333333332</v>
      </c>
      <c r="E385" s="10">
        <f>Raw!B551/100</f>
        <v>5.0000000000000001E-3</v>
      </c>
      <c r="F385" s="10">
        <f t="shared" si="72"/>
        <v>1.0049999999999999</v>
      </c>
      <c r="G385" s="10">
        <f t="shared" si="69"/>
        <v>2.187033245170114</v>
      </c>
      <c r="H385" s="10">
        <f t="shared" si="73"/>
        <v>1</v>
      </c>
      <c r="I385" s="9">
        <f t="shared" si="74"/>
        <v>5.0000000000000001E-3</v>
      </c>
      <c r="J385" s="10">
        <f t="shared" si="70"/>
        <v>1.0049999999999999</v>
      </c>
      <c r="K385" s="10">
        <f t="shared" si="75"/>
        <v>1.8138230002136209</v>
      </c>
      <c r="L385" s="10">
        <f t="shared" si="76"/>
        <v>0.82935319077535841</v>
      </c>
      <c r="M385" s="9">
        <f t="shared" si="68"/>
        <v>5.0000000000000001E-3</v>
      </c>
      <c r="N385" s="10">
        <f t="shared" si="77"/>
        <v>1.0049999999999999</v>
      </c>
      <c r="O385" s="33">
        <f t="shared" si="71"/>
        <v>2.1342057371131453</v>
      </c>
      <c r="P385" s="11">
        <f t="shared" si="78"/>
        <v>0.97584512801822565</v>
      </c>
    </row>
    <row r="386" spans="2:16" x14ac:dyDescent="0.2">
      <c r="B386" s="29" t="str">
        <f>Raw!A552</f>
        <v>2020 JUN</v>
      </c>
      <c r="C386" s="29">
        <v>377</v>
      </c>
      <c r="D386" s="32">
        <f t="shared" si="67"/>
        <v>31.416666666666668</v>
      </c>
      <c r="E386" s="10">
        <f>Raw!B552/100</f>
        <v>6.0000000000000001E-3</v>
      </c>
      <c r="F386" s="10">
        <f t="shared" si="72"/>
        <v>1.006</v>
      </c>
      <c r="G386" s="10">
        <f t="shared" si="69"/>
        <v>2.1881237660992778</v>
      </c>
      <c r="H386" s="10">
        <f t="shared" si="73"/>
        <v>1</v>
      </c>
      <c r="I386" s="9">
        <f t="shared" si="74"/>
        <v>6.0000000000000001E-3</v>
      </c>
      <c r="J386" s="10">
        <f t="shared" si="70"/>
        <v>1.006</v>
      </c>
      <c r="K386" s="10">
        <f t="shared" si="75"/>
        <v>1.8147274272258302</v>
      </c>
      <c r="L386" s="10">
        <f t="shared" si="76"/>
        <v>0.82935319077535852</v>
      </c>
      <c r="M386" s="9">
        <f t="shared" si="68"/>
        <v>6.0000000000000001E-3</v>
      </c>
      <c r="N386" s="10">
        <f t="shared" si="77"/>
        <v>1.006</v>
      </c>
      <c r="O386" s="33">
        <f t="shared" si="71"/>
        <v>2.135269916648872</v>
      </c>
      <c r="P386" s="11">
        <f t="shared" si="78"/>
        <v>0.97584512801822576</v>
      </c>
    </row>
    <row r="387" spans="2:16" x14ac:dyDescent="0.2">
      <c r="B387" s="29" t="str">
        <f>Raw!A553</f>
        <v>2020 JUL</v>
      </c>
      <c r="C387" s="29">
        <v>378</v>
      </c>
      <c r="D387" s="32">
        <f t="shared" si="67"/>
        <v>31.5</v>
      </c>
      <c r="E387" s="10">
        <f>Raw!B553/100</f>
        <v>0.01</v>
      </c>
      <c r="F387" s="10">
        <f t="shared" si="72"/>
        <v>1.01</v>
      </c>
      <c r="G387" s="10">
        <f t="shared" si="69"/>
        <v>2.1899388981621639</v>
      </c>
      <c r="H387" s="10">
        <f t="shared" si="73"/>
        <v>1</v>
      </c>
      <c r="I387" s="9">
        <f t="shared" si="74"/>
        <v>0.01</v>
      </c>
      <c r="J387" s="10">
        <f t="shared" si="70"/>
        <v>1.01</v>
      </c>
      <c r="K387" s="10">
        <f t="shared" si="75"/>
        <v>1.8162328127938634</v>
      </c>
      <c r="L387" s="10">
        <f t="shared" si="76"/>
        <v>0.82935319077535841</v>
      </c>
      <c r="M387" s="9">
        <f t="shared" si="68"/>
        <v>0.01</v>
      </c>
      <c r="N387" s="10">
        <f t="shared" si="77"/>
        <v>1.01</v>
      </c>
      <c r="O387" s="33">
        <f t="shared" si="71"/>
        <v>2.1370412044291491</v>
      </c>
      <c r="P387" s="11">
        <f t="shared" si="78"/>
        <v>0.97584512801822576</v>
      </c>
    </row>
    <row r="388" spans="2:16" x14ac:dyDescent="0.2">
      <c r="B388" s="29" t="str">
        <f>Raw!A554</f>
        <v>2020 AUG</v>
      </c>
      <c r="C388" s="29">
        <v>379</v>
      </c>
      <c r="D388" s="32">
        <f t="shared" si="67"/>
        <v>31.583333333333332</v>
      </c>
      <c r="E388" s="10">
        <f>Raw!B554/100</f>
        <v>2E-3</v>
      </c>
      <c r="F388" s="10">
        <f t="shared" si="72"/>
        <v>1.002</v>
      </c>
      <c r="G388" s="10">
        <f t="shared" si="69"/>
        <v>2.1903035538314146</v>
      </c>
      <c r="H388" s="10">
        <f t="shared" si="73"/>
        <v>1</v>
      </c>
      <c r="I388" s="9">
        <f t="shared" si="74"/>
        <v>2E-3</v>
      </c>
      <c r="J388" s="10">
        <f t="shared" si="70"/>
        <v>1.002</v>
      </c>
      <c r="K388" s="10">
        <f t="shared" si="75"/>
        <v>1.8165352411366908</v>
      </c>
      <c r="L388" s="10">
        <f t="shared" si="76"/>
        <v>0.82935319077535852</v>
      </c>
      <c r="M388" s="9">
        <f t="shared" si="68"/>
        <v>2E-3</v>
      </c>
      <c r="N388" s="10">
        <f t="shared" si="77"/>
        <v>1.002</v>
      </c>
      <c r="O388" s="33">
        <f t="shared" si="71"/>
        <v>2.1373970518873917</v>
      </c>
      <c r="P388" s="11">
        <f t="shared" si="78"/>
        <v>0.97584512801822576</v>
      </c>
    </row>
    <row r="389" spans="2:16" x14ac:dyDescent="0.2">
      <c r="B389" s="29" t="str">
        <f>Raw!A555</f>
        <v>2020 SEP</v>
      </c>
      <c r="C389" s="29">
        <v>380</v>
      </c>
      <c r="D389" s="32">
        <f t="shared" si="67"/>
        <v>31.666666666666668</v>
      </c>
      <c r="E389" s="10">
        <f>Raw!B555/100</f>
        <v>5.0000000000000001E-3</v>
      </c>
      <c r="F389" s="10">
        <f t="shared" si="72"/>
        <v>1.0049999999999999</v>
      </c>
      <c r="G389" s="10">
        <f t="shared" si="69"/>
        <v>2.1912140955332049</v>
      </c>
      <c r="H389" s="10">
        <f t="shared" si="73"/>
        <v>1</v>
      </c>
      <c r="I389" s="9">
        <f t="shared" si="74"/>
        <v>5.0000000000000001E-3</v>
      </c>
      <c r="J389" s="10">
        <f t="shared" si="70"/>
        <v>1.0049999999999999</v>
      </c>
      <c r="K389" s="10">
        <f t="shared" si="75"/>
        <v>1.8172904018024048</v>
      </c>
      <c r="L389" s="10">
        <f t="shared" si="76"/>
        <v>0.82935319077535852</v>
      </c>
      <c r="M389" s="9">
        <f t="shared" si="68"/>
        <v>5.0000000000000001E-3</v>
      </c>
      <c r="N389" s="10">
        <f t="shared" si="77"/>
        <v>1.0049999999999999</v>
      </c>
      <c r="O389" s="33">
        <f t="shared" si="71"/>
        <v>2.1382855995709416</v>
      </c>
      <c r="P389" s="11">
        <f t="shared" si="78"/>
        <v>0.97584512801822598</v>
      </c>
    </row>
    <row r="390" spans="2:16" x14ac:dyDescent="0.2">
      <c r="B390" s="29" t="str">
        <f>Raw!A556</f>
        <v>2020 OCT</v>
      </c>
      <c r="C390" s="29">
        <v>381</v>
      </c>
      <c r="D390" s="32">
        <f t="shared" si="67"/>
        <v>31.75</v>
      </c>
      <c r="E390" s="10">
        <f>Raw!B556/100</f>
        <v>6.9999999999999993E-3</v>
      </c>
      <c r="F390" s="10">
        <f t="shared" si="72"/>
        <v>1.0069999999999999</v>
      </c>
      <c r="G390" s="10">
        <f t="shared" si="69"/>
        <v>2.1924882210846679</v>
      </c>
      <c r="H390" s="10">
        <f t="shared" si="73"/>
        <v>1</v>
      </c>
      <c r="I390" s="9">
        <f t="shared" si="74"/>
        <v>6.9999999999999993E-3</v>
      </c>
      <c r="J390" s="10">
        <f t="shared" si="70"/>
        <v>1.0069999999999999</v>
      </c>
      <c r="K390" s="10">
        <f t="shared" si="75"/>
        <v>1.818347101893959</v>
      </c>
      <c r="L390" s="10">
        <f t="shared" si="76"/>
        <v>0.82935319077535852</v>
      </c>
      <c r="M390" s="9">
        <f t="shared" si="68"/>
        <v>6.9999999999999993E-3</v>
      </c>
      <c r="N390" s="10">
        <f t="shared" si="77"/>
        <v>1.0069999999999999</v>
      </c>
      <c r="O390" s="33">
        <f t="shared" si="71"/>
        <v>2.1395289487828202</v>
      </c>
      <c r="P390" s="11">
        <f t="shared" si="78"/>
        <v>0.97584512801822598</v>
      </c>
    </row>
    <row r="391" spans="2:16" x14ac:dyDescent="0.2">
      <c r="B391" s="29" t="str">
        <f>Raw!A557</f>
        <v>2020 NOV</v>
      </c>
      <c r="C391" s="29">
        <v>382</v>
      </c>
      <c r="D391" s="32">
        <f t="shared" si="67"/>
        <v>31.833333333333332</v>
      </c>
      <c r="E391" s="10">
        <f>Raw!B557/100</f>
        <v>3.0000000000000001E-3</v>
      </c>
      <c r="F391" s="10">
        <f t="shared" si="72"/>
        <v>1.0029999999999999</v>
      </c>
      <c r="G391" s="10">
        <f t="shared" si="69"/>
        <v>2.1930355909134902</v>
      </c>
      <c r="H391" s="10">
        <f t="shared" si="73"/>
        <v>1</v>
      </c>
      <c r="I391" s="9">
        <f t="shared" si="74"/>
        <v>3.0000000000000001E-3</v>
      </c>
      <c r="J391" s="10">
        <f t="shared" si="70"/>
        <v>1.0029999999999999</v>
      </c>
      <c r="K391" s="10">
        <f t="shared" si="75"/>
        <v>1.8188010648080271</v>
      </c>
      <c r="L391" s="10">
        <f t="shared" si="76"/>
        <v>0.82935319077535852</v>
      </c>
      <c r="M391" s="9">
        <f t="shared" si="68"/>
        <v>3.0000000000000001E-3</v>
      </c>
      <c r="N391" s="10">
        <f t="shared" si="77"/>
        <v>1.0029999999999999</v>
      </c>
      <c r="O391" s="33">
        <f t="shared" si="71"/>
        <v>2.1400630969635008</v>
      </c>
      <c r="P391" s="11">
        <f t="shared" si="78"/>
        <v>0.97584512801822598</v>
      </c>
    </row>
    <row r="392" spans="2:16" x14ac:dyDescent="0.2">
      <c r="B392" s="29" t="str">
        <f>Raw!A558</f>
        <v>2020 DEC</v>
      </c>
      <c r="C392" s="29">
        <v>383</v>
      </c>
      <c r="D392" s="32">
        <f t="shared" si="67"/>
        <v>31.916666666666668</v>
      </c>
      <c r="E392" s="10">
        <f>Raw!B558/100</f>
        <v>6.0000000000000001E-3</v>
      </c>
      <c r="F392" s="10">
        <f t="shared" si="72"/>
        <v>1.006</v>
      </c>
      <c r="G392" s="10">
        <f t="shared" si="69"/>
        <v>2.1941291047938001</v>
      </c>
      <c r="H392" s="10">
        <f t="shared" si="73"/>
        <v>1</v>
      </c>
      <c r="I392" s="9">
        <f t="shared" si="74"/>
        <v>6.0000000000000001E-3</v>
      </c>
      <c r="J392" s="10">
        <f t="shared" si="70"/>
        <v>1.006</v>
      </c>
      <c r="K392" s="10">
        <f t="shared" si="75"/>
        <v>1.8197079740338191</v>
      </c>
      <c r="L392" s="10">
        <f t="shared" si="76"/>
        <v>0.82935319077535852</v>
      </c>
      <c r="M392" s="9">
        <f t="shared" si="68"/>
        <v>6.0000000000000001E-3</v>
      </c>
      <c r="N392" s="10">
        <f t="shared" si="77"/>
        <v>1.006</v>
      </c>
      <c r="O392" s="33">
        <f t="shared" si="71"/>
        <v>2.1411301971560213</v>
      </c>
      <c r="P392" s="11">
        <f t="shared" si="78"/>
        <v>0.97584512801822587</v>
      </c>
    </row>
    <row r="393" spans="2:16" x14ac:dyDescent="0.2">
      <c r="B393" s="29" t="str">
        <f>Raw!A559</f>
        <v>2021 JAN</v>
      </c>
      <c r="C393" s="29">
        <v>384</v>
      </c>
      <c r="D393" s="32">
        <f t="shared" si="67"/>
        <v>32</v>
      </c>
      <c r="E393" s="10">
        <f>Raw!B559/100</f>
        <v>6.9999999999999993E-3</v>
      </c>
      <c r="F393" s="10">
        <f t="shared" si="72"/>
        <v>1.0069999999999999</v>
      </c>
      <c r="G393" s="10">
        <f t="shared" si="69"/>
        <v>2.1954049253360854</v>
      </c>
      <c r="H393" s="10">
        <f t="shared" si="73"/>
        <v>1</v>
      </c>
      <c r="I393" s="9">
        <f t="shared" si="74"/>
        <v>6.9999999999999993E-3</v>
      </c>
      <c r="J393" s="10">
        <f t="shared" si="70"/>
        <v>1.0069999999999999</v>
      </c>
      <c r="K393" s="10">
        <f t="shared" si="75"/>
        <v>1.8207660798714203</v>
      </c>
      <c r="L393" s="10">
        <f t="shared" si="76"/>
        <v>0.82935319077535852</v>
      </c>
      <c r="M393" s="9">
        <f t="shared" si="68"/>
        <v>6.9999999999999993E-3</v>
      </c>
      <c r="N393" s="10">
        <f t="shared" si="77"/>
        <v>1.0069999999999999</v>
      </c>
      <c r="O393" s="33">
        <f t="shared" si="71"/>
        <v>2.1423752004164358</v>
      </c>
      <c r="P393" s="11">
        <f t="shared" si="78"/>
        <v>0.97584512801822587</v>
      </c>
    </row>
    <row r="394" spans="2:16" x14ac:dyDescent="0.2">
      <c r="B394" s="29" t="str">
        <f>Raw!A560</f>
        <v>2021 FEB</v>
      </c>
      <c r="C394" s="29">
        <v>385</v>
      </c>
      <c r="D394" s="32">
        <f t="shared" ref="D394:D407" si="79">C394/12</f>
        <v>32.083333333333336</v>
      </c>
      <c r="E394" s="10">
        <f>Raw!B560/100</f>
        <v>4.0000000000000001E-3</v>
      </c>
      <c r="F394" s="10">
        <f t="shared" si="72"/>
        <v>1.004</v>
      </c>
      <c r="G394" s="10">
        <f t="shared" si="69"/>
        <v>2.1961353887601782</v>
      </c>
      <c r="H394" s="10">
        <f t="shared" si="73"/>
        <v>1</v>
      </c>
      <c r="I394" s="9">
        <f t="shared" si="74"/>
        <v>4.0000000000000001E-3</v>
      </c>
      <c r="J394" s="10">
        <f t="shared" si="70"/>
        <v>1.004</v>
      </c>
      <c r="K394" s="10">
        <f t="shared" si="75"/>
        <v>1.821371892042936</v>
      </c>
      <c r="L394" s="10">
        <f t="shared" si="76"/>
        <v>0.82935319077535841</v>
      </c>
      <c r="M394" s="9">
        <f t="shared" ref="M394:M407" si="80">IF(E394&lt;0,0,IF(E394&lt;$F$3,E394,IF(E394&lt;$F$4,$F$3+0.5*(E394-$F$3),$F$3+0.5*($F$4-$F$3))))</f>
        <v>4.0000000000000001E-3</v>
      </c>
      <c r="N394" s="10">
        <f t="shared" si="77"/>
        <v>1.004</v>
      </c>
      <c r="O394" s="33">
        <f t="shared" si="71"/>
        <v>2.1430880195900319</v>
      </c>
      <c r="P394" s="11">
        <f t="shared" si="78"/>
        <v>0.97584512801822565</v>
      </c>
    </row>
    <row r="395" spans="2:16" x14ac:dyDescent="0.2">
      <c r="B395" s="29" t="str">
        <f>Raw!A561</f>
        <v>2021 MAR</v>
      </c>
      <c r="C395" s="29">
        <v>386</v>
      </c>
      <c r="D395" s="32">
        <f t="shared" si="79"/>
        <v>32.166666666666664</v>
      </c>
      <c r="E395" s="10">
        <f>Raw!B561/100</f>
        <v>6.9999999999999993E-3</v>
      </c>
      <c r="F395" s="10">
        <f t="shared" si="72"/>
        <v>1.0069999999999999</v>
      </c>
      <c r="G395" s="10">
        <f t="shared" ref="G395:G407" si="81">F395^(1/12)*G394</f>
        <v>2.1974123758966684</v>
      </c>
      <c r="H395" s="10">
        <f t="shared" si="73"/>
        <v>1</v>
      </c>
      <c r="I395" s="9">
        <f t="shared" si="74"/>
        <v>6.9999999999999993E-3</v>
      </c>
      <c r="J395" s="10">
        <f t="shared" ref="J395:J407" si="82">1+I395</f>
        <v>1.0069999999999999</v>
      </c>
      <c r="K395" s="10">
        <f t="shared" si="75"/>
        <v>1.822430965399163</v>
      </c>
      <c r="L395" s="10">
        <f t="shared" si="76"/>
        <v>0.8293531907753583</v>
      </c>
      <c r="M395" s="9">
        <f t="shared" si="80"/>
        <v>6.9999999999999993E-3</v>
      </c>
      <c r="N395" s="10">
        <f t="shared" si="77"/>
        <v>1.0069999999999999</v>
      </c>
      <c r="O395" s="33">
        <f t="shared" ref="O395:O407" si="83">N395^(1/12)*O394</f>
        <v>2.1443341612657174</v>
      </c>
      <c r="P395" s="11">
        <f t="shared" si="78"/>
        <v>0.97584512801822554</v>
      </c>
    </row>
    <row r="396" spans="2:16" x14ac:dyDescent="0.2">
      <c r="B396" s="29" t="str">
        <f>Raw!A562</f>
        <v>2021 APR</v>
      </c>
      <c r="C396" s="29">
        <v>387</v>
      </c>
      <c r="D396" s="32">
        <f t="shared" si="79"/>
        <v>32.25</v>
      </c>
      <c r="E396" s="10">
        <f>Raw!B562/100</f>
        <v>1.4999999999999999E-2</v>
      </c>
      <c r="F396" s="10">
        <f t="shared" ref="F396:F407" si="84">1+E396</f>
        <v>1.0149999999999999</v>
      </c>
      <c r="G396" s="10">
        <f t="shared" si="81"/>
        <v>2.2001404363693178</v>
      </c>
      <c r="H396" s="10">
        <f t="shared" ref="H396:H407" si="85">G396/G396</f>
        <v>1</v>
      </c>
      <c r="I396" s="9">
        <f t="shared" ref="I396:I407" si="86">IF(E396&lt;0,0,IF(E396&lt;$F$2,E396,$F$2))</f>
        <v>1.4999999999999999E-2</v>
      </c>
      <c r="J396" s="10">
        <f t="shared" si="82"/>
        <v>1.0149999999999999</v>
      </c>
      <c r="K396" s="10">
        <f t="shared" ref="K396:K407" si="87">J396^(1/12)*K395</f>
        <v>1.8246934910567829</v>
      </c>
      <c r="L396" s="10">
        <f t="shared" ref="L396:L407" si="88">K396/G396</f>
        <v>0.8293531907753583</v>
      </c>
      <c r="M396" s="9">
        <f t="shared" si="80"/>
        <v>1.4999999999999999E-2</v>
      </c>
      <c r="N396" s="10">
        <f t="shared" ref="N396:N407" si="89">1+M396</f>
        <v>1.0149999999999999</v>
      </c>
      <c r="O396" s="33">
        <f t="shared" si="83"/>
        <v>2.1469963257868914</v>
      </c>
      <c r="P396" s="11">
        <f t="shared" ref="P396:P407" si="90">O396/G396</f>
        <v>0.97584512801822543</v>
      </c>
    </row>
    <row r="397" spans="2:16" x14ac:dyDescent="0.2">
      <c r="B397" s="29" t="str">
        <f>Raw!A563</f>
        <v>2021 MAY</v>
      </c>
      <c r="C397" s="29">
        <v>388</v>
      </c>
      <c r="D397" s="32">
        <f t="shared" si="79"/>
        <v>32.333333333333336</v>
      </c>
      <c r="E397" s="10">
        <f>Raw!B563/100</f>
        <v>2.1000000000000001E-2</v>
      </c>
      <c r="F397" s="10">
        <f t="shared" si="84"/>
        <v>1.0209999999999999</v>
      </c>
      <c r="G397" s="10">
        <f t="shared" si="81"/>
        <v>2.2039541132302811</v>
      </c>
      <c r="H397" s="10">
        <f t="shared" si="85"/>
        <v>1</v>
      </c>
      <c r="I397" s="9">
        <f t="shared" si="86"/>
        <v>2.1000000000000001E-2</v>
      </c>
      <c r="J397" s="10">
        <f t="shared" si="82"/>
        <v>1.0209999999999999</v>
      </c>
      <c r="K397" s="10">
        <f t="shared" si="87"/>
        <v>1.8278563761300088</v>
      </c>
      <c r="L397" s="10">
        <f t="shared" si="88"/>
        <v>0.8293531907753583</v>
      </c>
      <c r="M397" s="9">
        <f t="shared" si="80"/>
        <v>2.1000000000000001E-2</v>
      </c>
      <c r="N397" s="10">
        <f t="shared" si="89"/>
        <v>1.0209999999999999</v>
      </c>
      <c r="O397" s="33">
        <f t="shared" si="83"/>
        <v>2.150717883771498</v>
      </c>
      <c r="P397" s="11">
        <f t="shared" si="90"/>
        <v>0.97584512801822532</v>
      </c>
    </row>
    <row r="398" spans="2:16" x14ac:dyDescent="0.2">
      <c r="B398" s="29" t="str">
        <f>Raw!A564</f>
        <v>2021 JUN</v>
      </c>
      <c r="C398" s="29">
        <v>389</v>
      </c>
      <c r="D398" s="32">
        <f t="shared" si="79"/>
        <v>32.416666666666664</v>
      </c>
      <c r="E398" s="10">
        <f>Raw!B564/100</f>
        <v>2.5000000000000001E-2</v>
      </c>
      <c r="F398" s="10">
        <f t="shared" si="84"/>
        <v>1.0249999999999999</v>
      </c>
      <c r="G398" s="10">
        <f t="shared" si="81"/>
        <v>2.2084938978497819</v>
      </c>
      <c r="H398" s="10">
        <f t="shared" si="85"/>
        <v>1</v>
      </c>
      <c r="I398" s="9">
        <f t="shared" si="86"/>
        <v>2.5000000000000001E-2</v>
      </c>
      <c r="J398" s="10">
        <f t="shared" si="82"/>
        <v>1.0249999999999999</v>
      </c>
      <c r="K398" s="10">
        <f t="shared" si="87"/>
        <v>1.8316214609896246</v>
      </c>
      <c r="L398" s="10">
        <f t="shared" si="88"/>
        <v>0.82935319077535818</v>
      </c>
      <c r="M398" s="9">
        <f t="shared" si="80"/>
        <v>2.5000000000000001E-2</v>
      </c>
      <c r="N398" s="10">
        <f t="shared" si="89"/>
        <v>1.0249999999999999</v>
      </c>
      <c r="O398" s="33">
        <f t="shared" si="83"/>
        <v>2.1551480104746901</v>
      </c>
      <c r="P398" s="11">
        <f t="shared" si="90"/>
        <v>0.97584512801822543</v>
      </c>
    </row>
    <row r="399" spans="2:16" x14ac:dyDescent="0.2">
      <c r="B399" s="29" t="str">
        <f>Raw!A565</f>
        <v>2021 JUL</v>
      </c>
      <c r="C399" s="29">
        <v>390</v>
      </c>
      <c r="D399" s="32">
        <f t="shared" si="79"/>
        <v>32.5</v>
      </c>
      <c r="E399" s="10">
        <f>Raw!B565/100</f>
        <v>0.02</v>
      </c>
      <c r="F399" s="10">
        <f t="shared" si="84"/>
        <v>1.02</v>
      </c>
      <c r="G399" s="10">
        <f t="shared" si="81"/>
        <v>2.2121414050768755</v>
      </c>
      <c r="H399" s="10">
        <f t="shared" si="85"/>
        <v>1</v>
      </c>
      <c r="I399" s="9">
        <f t="shared" si="86"/>
        <v>0.02</v>
      </c>
      <c r="J399" s="10">
        <f t="shared" si="82"/>
        <v>1.02</v>
      </c>
      <c r="K399" s="10">
        <f t="shared" si="87"/>
        <v>1.8346465327467909</v>
      </c>
      <c r="L399" s="10">
        <f t="shared" si="88"/>
        <v>0.82935319077535818</v>
      </c>
      <c r="M399" s="9">
        <f t="shared" si="80"/>
        <v>0.02</v>
      </c>
      <c r="N399" s="10">
        <f t="shared" si="89"/>
        <v>1.02</v>
      </c>
      <c r="O399" s="33">
        <f t="shared" si="83"/>
        <v>2.1587074126316605</v>
      </c>
      <c r="P399" s="11">
        <f t="shared" si="90"/>
        <v>0.97584512801822543</v>
      </c>
    </row>
    <row r="400" spans="2:16" x14ac:dyDescent="0.2">
      <c r="B400" s="29" t="str">
        <f>Raw!A566</f>
        <v>2021 AUG</v>
      </c>
      <c r="C400" s="29">
        <v>391</v>
      </c>
      <c r="D400" s="32">
        <f t="shared" si="79"/>
        <v>32.583333333333336</v>
      </c>
      <c r="E400" s="10">
        <f>Raw!B566/100</f>
        <v>3.2000000000000001E-2</v>
      </c>
      <c r="F400" s="10">
        <f t="shared" si="84"/>
        <v>1.032</v>
      </c>
      <c r="G400" s="10">
        <f t="shared" si="81"/>
        <v>2.2179556580898967</v>
      </c>
      <c r="H400" s="10">
        <f t="shared" si="85"/>
        <v>1</v>
      </c>
      <c r="I400" s="9">
        <f t="shared" si="86"/>
        <v>2.5000000000000001E-2</v>
      </c>
      <c r="J400" s="10">
        <f t="shared" si="82"/>
        <v>1.0249999999999999</v>
      </c>
      <c r="K400" s="10">
        <f t="shared" si="87"/>
        <v>1.838425604217284</v>
      </c>
      <c r="L400" s="10">
        <f t="shared" si="88"/>
        <v>0.82888293889542231</v>
      </c>
      <c r="M400" s="9">
        <f t="shared" si="80"/>
        <v>3.2000000000000001E-2</v>
      </c>
      <c r="N400" s="10">
        <f t="shared" si="89"/>
        <v>1.032</v>
      </c>
      <c r="O400" s="33">
        <f t="shared" si="83"/>
        <v>2.1643812231074824</v>
      </c>
      <c r="P400" s="11">
        <f t="shared" si="90"/>
        <v>0.97584512801822532</v>
      </c>
    </row>
    <row r="401" spans="2:16" x14ac:dyDescent="0.2">
      <c r="B401" s="29" t="str">
        <f>Raw!A567</f>
        <v>2021 SEP</v>
      </c>
      <c r="C401" s="29">
        <v>392</v>
      </c>
      <c r="D401" s="32">
        <f t="shared" si="79"/>
        <v>32.666666666666664</v>
      </c>
      <c r="E401" s="10">
        <f>Raw!B567/100</f>
        <v>3.1E-2</v>
      </c>
      <c r="F401" s="10">
        <f t="shared" si="84"/>
        <v>1.0309999999999999</v>
      </c>
      <c r="G401" s="10">
        <f t="shared" si="81"/>
        <v>2.2236055439012774</v>
      </c>
      <c r="H401" s="10">
        <f t="shared" si="85"/>
        <v>1</v>
      </c>
      <c r="I401" s="9">
        <f t="shared" si="86"/>
        <v>2.5000000000000001E-2</v>
      </c>
      <c r="J401" s="10">
        <f t="shared" si="82"/>
        <v>1.0249999999999999</v>
      </c>
      <c r="K401" s="10">
        <f t="shared" si="87"/>
        <v>1.8422124599562584</v>
      </c>
      <c r="L401" s="10">
        <f t="shared" si="88"/>
        <v>0.82847988259829952</v>
      </c>
      <c r="M401" s="9">
        <f t="shared" si="80"/>
        <v>3.1E-2</v>
      </c>
      <c r="N401" s="10">
        <f t="shared" si="89"/>
        <v>1.0309999999999999</v>
      </c>
      <c r="O401" s="33">
        <f t="shared" si="83"/>
        <v>2.1698946366503775</v>
      </c>
      <c r="P401" s="11">
        <f t="shared" si="90"/>
        <v>0.97584512801822532</v>
      </c>
    </row>
    <row r="402" spans="2:16" x14ac:dyDescent="0.2">
      <c r="B402" s="29" t="str">
        <f>Raw!A568</f>
        <v>2021 OCT</v>
      </c>
      <c r="C402" s="29">
        <v>393</v>
      </c>
      <c r="D402" s="32">
        <f t="shared" si="79"/>
        <v>32.75</v>
      </c>
      <c r="E402" s="10">
        <f>Raw!B568/100</f>
        <v>4.2000000000000003E-2</v>
      </c>
      <c r="F402" s="10">
        <f t="shared" si="84"/>
        <v>1.042</v>
      </c>
      <c r="G402" s="10">
        <f t="shared" si="81"/>
        <v>2.2312422487304855</v>
      </c>
      <c r="H402" s="10">
        <f t="shared" si="85"/>
        <v>1</v>
      </c>
      <c r="I402" s="9">
        <f t="shared" si="86"/>
        <v>2.5000000000000001E-2</v>
      </c>
      <c r="J402" s="10">
        <f t="shared" si="82"/>
        <v>1.0249999999999999</v>
      </c>
      <c r="K402" s="10">
        <f t="shared" si="87"/>
        <v>1.8460071159980325</v>
      </c>
      <c r="L402" s="10">
        <f t="shared" si="88"/>
        <v>0.82734499897909286</v>
      </c>
      <c r="M402" s="9">
        <f t="shared" si="80"/>
        <v>4.2000000000000003E-2</v>
      </c>
      <c r="N402" s="10">
        <f t="shared" si="89"/>
        <v>1.042</v>
      </c>
      <c r="O402" s="33">
        <f t="shared" si="83"/>
        <v>2.1773468778520733</v>
      </c>
      <c r="P402" s="11">
        <f t="shared" si="90"/>
        <v>0.97584512801822521</v>
      </c>
    </row>
    <row r="403" spans="2:16" x14ac:dyDescent="0.2">
      <c r="B403" s="29" t="str">
        <f>Raw!A569</f>
        <v>2021 NOV</v>
      </c>
      <c r="C403" s="29">
        <v>394</v>
      </c>
      <c r="D403" s="32">
        <f t="shared" si="79"/>
        <v>32.833333333333336</v>
      </c>
      <c r="E403" s="10">
        <f>Raw!B569/100</f>
        <v>5.0999999999999997E-2</v>
      </c>
      <c r="F403" s="10">
        <f t="shared" si="84"/>
        <v>1.0509999999999999</v>
      </c>
      <c r="G403" s="10">
        <f t="shared" si="81"/>
        <v>2.2405103324524447</v>
      </c>
      <c r="H403" s="10">
        <f t="shared" si="85"/>
        <v>1</v>
      </c>
      <c r="I403" s="9">
        <f t="shared" si="86"/>
        <v>2.5000000000000001E-2</v>
      </c>
      <c r="J403" s="10">
        <f t="shared" si="82"/>
        <v>1.0249999999999999</v>
      </c>
      <c r="K403" s="10">
        <f t="shared" si="87"/>
        <v>1.849809588409953</v>
      </c>
      <c r="L403" s="10">
        <f t="shared" si="88"/>
        <v>0.8256197535073031</v>
      </c>
      <c r="M403" s="9">
        <f t="shared" si="80"/>
        <v>5.0500000000000003E-2</v>
      </c>
      <c r="N403" s="10">
        <f t="shared" si="89"/>
        <v>1.0505</v>
      </c>
      <c r="O403" s="33">
        <f t="shared" si="83"/>
        <v>2.1863043942925806</v>
      </c>
      <c r="P403" s="11">
        <f t="shared" si="90"/>
        <v>0.97580643241197162</v>
      </c>
    </row>
    <row r="404" spans="2:16" x14ac:dyDescent="0.2">
      <c r="B404" s="29" t="str">
        <f>Raw!A570</f>
        <v>2021 DEC</v>
      </c>
      <c r="C404" s="29">
        <v>395</v>
      </c>
      <c r="D404" s="32">
        <f t="shared" si="79"/>
        <v>32.916666666666664</v>
      </c>
      <c r="E404" s="10">
        <f>Raw!B570/100</f>
        <v>5.4000000000000006E-2</v>
      </c>
      <c r="F404" s="10">
        <f t="shared" si="84"/>
        <v>1.054</v>
      </c>
      <c r="G404" s="10">
        <f t="shared" si="81"/>
        <v>2.2503513758829627</v>
      </c>
      <c r="H404" s="10">
        <f t="shared" si="85"/>
        <v>1</v>
      </c>
      <c r="I404" s="9">
        <f t="shared" si="86"/>
        <v>2.5000000000000001E-2</v>
      </c>
      <c r="J404" s="10">
        <f t="shared" si="82"/>
        <v>1.0249999999999999</v>
      </c>
      <c r="K404" s="10">
        <f t="shared" si="87"/>
        <v>1.8536198932924628</v>
      </c>
      <c r="L404" s="10">
        <f t="shared" si="88"/>
        <v>0.8237024284997112</v>
      </c>
      <c r="M404" s="9">
        <f t="shared" si="80"/>
        <v>5.2000000000000005E-2</v>
      </c>
      <c r="N404" s="10">
        <f t="shared" si="89"/>
        <v>1.052</v>
      </c>
      <c r="O404" s="33">
        <f t="shared" si="83"/>
        <v>2.1955598114908614</v>
      </c>
      <c r="P404" s="11">
        <f t="shared" si="90"/>
        <v>0.97565199595969632</v>
      </c>
    </row>
    <row r="405" spans="2:16" x14ac:dyDescent="0.2">
      <c r="B405" s="29" t="str">
        <f>Raw!A571</f>
        <v>2022 JAN</v>
      </c>
      <c r="C405" s="29">
        <v>396</v>
      </c>
      <c r="D405" s="32">
        <f t="shared" si="79"/>
        <v>33</v>
      </c>
      <c r="E405" s="10">
        <f>Raw!B571/100</f>
        <v>5.5E-2</v>
      </c>
      <c r="F405" s="10">
        <f t="shared" si="84"/>
        <v>1.0549999999999999</v>
      </c>
      <c r="G405" s="10">
        <f t="shared" si="81"/>
        <v>2.2604142696934648</v>
      </c>
      <c r="H405" s="10">
        <f t="shared" si="85"/>
        <v>1</v>
      </c>
      <c r="I405" s="9">
        <f t="shared" si="86"/>
        <v>2.5000000000000001E-2</v>
      </c>
      <c r="J405" s="10">
        <f t="shared" si="82"/>
        <v>1.0249999999999999</v>
      </c>
      <c r="K405" s="10">
        <f t="shared" si="87"/>
        <v>1.8574380467791687</v>
      </c>
      <c r="L405" s="10">
        <f t="shared" si="88"/>
        <v>0.82172461556396748</v>
      </c>
      <c r="M405" s="9">
        <f t="shared" si="80"/>
        <v>5.2500000000000005E-2</v>
      </c>
      <c r="N405" s="10">
        <f t="shared" si="89"/>
        <v>1.0525</v>
      </c>
      <c r="O405" s="33">
        <f t="shared" si="83"/>
        <v>2.2049417190836036</v>
      </c>
      <c r="P405" s="11">
        <f t="shared" si="90"/>
        <v>0.97545912209385233</v>
      </c>
    </row>
    <row r="406" spans="2:16" x14ac:dyDescent="0.2">
      <c r="B406" s="29" t="str">
        <f>Raw!A572</f>
        <v>2022 FEB</v>
      </c>
      <c r="C406" s="29">
        <v>397</v>
      </c>
      <c r="D406" s="32">
        <f t="shared" si="79"/>
        <v>33.083333333333336</v>
      </c>
      <c r="E406" s="10">
        <f>Raw!B572/100</f>
        <v>6.2E-2</v>
      </c>
      <c r="F406" s="10">
        <f t="shared" si="84"/>
        <v>1.0620000000000001</v>
      </c>
      <c r="G406" s="10">
        <f t="shared" si="81"/>
        <v>2.271773783003181</v>
      </c>
      <c r="H406" s="10">
        <f t="shared" si="85"/>
        <v>1</v>
      </c>
      <c r="I406" s="9">
        <f t="shared" si="86"/>
        <v>2.5000000000000001E-2</v>
      </c>
      <c r="J406" s="10">
        <f t="shared" si="82"/>
        <v>1.0249999999999999</v>
      </c>
      <c r="K406" s="10">
        <f t="shared" si="87"/>
        <v>1.8612640650369103</v>
      </c>
      <c r="L406" s="10">
        <f t="shared" si="88"/>
        <v>0.8192999139977768</v>
      </c>
      <c r="M406" s="9">
        <f t="shared" si="80"/>
        <v>5.6000000000000001E-2</v>
      </c>
      <c r="N406" s="10">
        <f t="shared" si="89"/>
        <v>1.056</v>
      </c>
      <c r="O406" s="33">
        <f t="shared" si="83"/>
        <v>2.2149764234546141</v>
      </c>
      <c r="P406" s="11">
        <f t="shared" si="90"/>
        <v>0.97499867285488107</v>
      </c>
    </row>
    <row r="407" spans="2:16" x14ac:dyDescent="0.2">
      <c r="B407" s="29" t="str">
        <f>Raw!A573</f>
        <v>2022 MAR</v>
      </c>
      <c r="C407" s="29">
        <v>398</v>
      </c>
      <c r="D407" s="32">
        <f t="shared" si="79"/>
        <v>33.166666666666664</v>
      </c>
      <c r="E407" s="10">
        <f>Raw!B573/100</f>
        <v>7.0000000000000007E-2</v>
      </c>
      <c r="F407" s="10">
        <f t="shared" si="84"/>
        <v>1.07</v>
      </c>
      <c r="G407" s="10">
        <f t="shared" si="81"/>
        <v>2.2846187222595766</v>
      </c>
      <c r="H407" s="10">
        <f t="shared" si="85"/>
        <v>1</v>
      </c>
      <c r="I407" s="9">
        <f t="shared" si="86"/>
        <v>2.5000000000000001E-2</v>
      </c>
      <c r="J407" s="10">
        <f t="shared" si="82"/>
        <v>1.0249999999999999</v>
      </c>
      <c r="K407" s="10">
        <f t="shared" si="87"/>
        <v>1.8650979642658283</v>
      </c>
      <c r="L407" s="10">
        <f t="shared" si="88"/>
        <v>0.81637165365657771</v>
      </c>
      <c r="M407" s="9">
        <f t="shared" si="80"/>
        <v>6.0000000000000005E-2</v>
      </c>
      <c r="N407" s="10">
        <f t="shared" si="89"/>
        <v>1.06</v>
      </c>
      <c r="O407" s="33">
        <f t="shared" si="83"/>
        <v>2.2257579331968222</v>
      </c>
      <c r="P407" s="11">
        <f t="shared" si="90"/>
        <v>0.97423605589446505</v>
      </c>
    </row>
    <row r="408" spans="2:16" x14ac:dyDescent="0.2">
      <c r="B408" s="29"/>
      <c r="C408" s="29"/>
      <c r="D408" s="32"/>
    </row>
    <row r="409" spans="2:16" x14ac:dyDescent="0.2">
      <c r="B409" s="29"/>
      <c r="C409" s="29"/>
      <c r="D409" s="32"/>
    </row>
    <row r="410" spans="2:16" x14ac:dyDescent="0.2">
      <c r="B410" s="29"/>
      <c r="C410" s="29"/>
      <c r="D410" s="32"/>
    </row>
    <row r="411" spans="2:16" x14ac:dyDescent="0.2">
      <c r="B411" s="29"/>
      <c r="C411" s="29"/>
      <c r="D411" s="32"/>
    </row>
    <row r="412" spans="2:16" x14ac:dyDescent="0.2">
      <c r="B412" s="29"/>
      <c r="C412" s="29"/>
      <c r="D412" s="32"/>
    </row>
    <row r="413" spans="2:16" x14ac:dyDescent="0.2">
      <c r="B413" s="29"/>
      <c r="C413" s="29"/>
      <c r="D413" s="32"/>
    </row>
    <row r="414" spans="2:16" x14ac:dyDescent="0.2">
      <c r="B414" s="29"/>
      <c r="C414" s="29"/>
      <c r="D414" s="32"/>
    </row>
    <row r="415" spans="2:16" x14ac:dyDescent="0.2">
      <c r="B415" s="29"/>
      <c r="C415" s="29"/>
      <c r="D415" s="32"/>
    </row>
    <row r="416" spans="2:16" x14ac:dyDescent="0.2">
      <c r="B416" s="29"/>
      <c r="C416" s="29"/>
      <c r="D416" s="32"/>
    </row>
    <row r="417" spans="2:4" x14ac:dyDescent="0.2">
      <c r="B417" s="29"/>
      <c r="C417" s="29"/>
      <c r="D417" s="32"/>
    </row>
    <row r="418" spans="2:4" x14ac:dyDescent="0.2">
      <c r="B418" s="29"/>
      <c r="C418" s="29"/>
      <c r="D418" s="32"/>
    </row>
    <row r="419" spans="2:4" x14ac:dyDescent="0.2">
      <c r="B419" s="29"/>
      <c r="C419" s="29"/>
      <c r="D419" s="32"/>
    </row>
    <row r="420" spans="2:4" x14ac:dyDescent="0.2">
      <c r="B420" s="29"/>
      <c r="C420" s="29"/>
      <c r="D420" s="32"/>
    </row>
    <row r="421" spans="2:4" x14ac:dyDescent="0.2">
      <c r="B421" s="29"/>
      <c r="C421" s="29"/>
      <c r="D421" s="32"/>
    </row>
    <row r="422" spans="2:4" x14ac:dyDescent="0.2">
      <c r="B422" s="29"/>
      <c r="C422" s="29"/>
      <c r="D422" s="32"/>
    </row>
    <row r="423" spans="2:4" x14ac:dyDescent="0.2">
      <c r="B423" s="29"/>
      <c r="C423" s="29"/>
      <c r="D423" s="32"/>
    </row>
    <row r="424" spans="2:4" x14ac:dyDescent="0.2">
      <c r="B424" s="29"/>
      <c r="C424" s="29"/>
      <c r="D424" s="32"/>
    </row>
    <row r="425" spans="2:4" x14ac:dyDescent="0.2">
      <c r="B425" s="29"/>
      <c r="C425" s="29"/>
      <c r="D425" s="32"/>
    </row>
    <row r="426" spans="2:4" x14ac:dyDescent="0.2">
      <c r="B426" s="29"/>
      <c r="C426" s="29"/>
      <c r="D426" s="32"/>
    </row>
    <row r="427" spans="2:4" x14ac:dyDescent="0.2">
      <c r="B427" s="29"/>
      <c r="C427" s="29"/>
      <c r="D427" s="32"/>
    </row>
    <row r="428" spans="2:4" x14ac:dyDescent="0.2">
      <c r="B428" s="29"/>
      <c r="C428" s="29"/>
      <c r="D428" s="32"/>
    </row>
    <row r="429" spans="2:4" x14ac:dyDescent="0.2">
      <c r="B429" s="29"/>
      <c r="C429" s="29"/>
      <c r="D429" s="32"/>
    </row>
    <row r="430" spans="2:4" x14ac:dyDescent="0.2">
      <c r="B430" s="29"/>
      <c r="C430" s="29"/>
      <c r="D430" s="32"/>
    </row>
    <row r="431" spans="2:4" x14ac:dyDescent="0.2">
      <c r="B431" s="29"/>
      <c r="C431" s="29"/>
      <c r="D431" s="32"/>
    </row>
    <row r="432" spans="2:4" x14ac:dyDescent="0.2">
      <c r="B432" s="29"/>
      <c r="C432" s="29"/>
      <c r="D432" s="32"/>
    </row>
    <row r="433" spans="2:4" x14ac:dyDescent="0.2">
      <c r="B433" s="29"/>
      <c r="C433" s="29"/>
      <c r="D433" s="32"/>
    </row>
    <row r="434" spans="2:4" x14ac:dyDescent="0.2">
      <c r="B434" s="29"/>
      <c r="C434" s="29"/>
      <c r="D434" s="32"/>
    </row>
    <row r="435" spans="2:4" x14ac:dyDescent="0.2">
      <c r="B435" s="29"/>
      <c r="C435" s="29"/>
      <c r="D435" s="32"/>
    </row>
    <row r="436" spans="2:4" x14ac:dyDescent="0.2">
      <c r="B436" s="29"/>
      <c r="C436" s="29"/>
      <c r="D436" s="32"/>
    </row>
    <row r="437" spans="2:4" x14ac:dyDescent="0.2">
      <c r="B437" s="29"/>
      <c r="C437" s="29"/>
      <c r="D437" s="32"/>
    </row>
    <row r="438" spans="2:4" x14ac:dyDescent="0.2">
      <c r="B438" s="29"/>
      <c r="C438" s="29"/>
      <c r="D438" s="32"/>
    </row>
    <row r="439" spans="2:4" x14ac:dyDescent="0.2">
      <c r="B439" s="29"/>
      <c r="C439" s="29"/>
      <c r="D439" s="32"/>
    </row>
    <row r="440" spans="2:4" x14ac:dyDescent="0.2">
      <c r="B440" s="29"/>
      <c r="C440" s="29"/>
      <c r="D440" s="32"/>
    </row>
    <row r="441" spans="2:4" x14ac:dyDescent="0.2">
      <c r="B441" s="29"/>
      <c r="C441" s="29"/>
      <c r="D441" s="32"/>
    </row>
    <row r="442" spans="2:4" x14ac:dyDescent="0.2">
      <c r="B442" s="29"/>
      <c r="C442" s="29"/>
      <c r="D442" s="32"/>
    </row>
    <row r="443" spans="2:4" x14ac:dyDescent="0.2">
      <c r="B443" s="29"/>
      <c r="C443" s="29"/>
      <c r="D443" s="32"/>
    </row>
    <row r="444" spans="2:4" x14ac:dyDescent="0.2">
      <c r="B444" s="29"/>
      <c r="C444" s="29"/>
      <c r="D444" s="32"/>
    </row>
    <row r="445" spans="2:4" x14ac:dyDescent="0.2">
      <c r="B445" s="29"/>
      <c r="C445" s="29"/>
      <c r="D445" s="32"/>
    </row>
    <row r="446" spans="2:4" x14ac:dyDescent="0.2">
      <c r="B446" s="29"/>
      <c r="C446" s="29"/>
      <c r="D446" s="32"/>
    </row>
    <row r="447" spans="2:4" x14ac:dyDescent="0.2">
      <c r="B447" s="29"/>
      <c r="C447" s="29"/>
      <c r="D447" s="32"/>
    </row>
    <row r="448" spans="2:4" x14ac:dyDescent="0.2">
      <c r="B448" s="29"/>
      <c r="C448" s="29"/>
      <c r="D448" s="32"/>
    </row>
    <row r="449" spans="2:4" x14ac:dyDescent="0.2">
      <c r="B449" s="29"/>
      <c r="C449" s="29"/>
      <c r="D449" s="32"/>
    </row>
    <row r="450" spans="2:4" x14ac:dyDescent="0.2">
      <c r="B450" s="29"/>
      <c r="C450" s="29"/>
      <c r="D450" s="32"/>
    </row>
    <row r="451" spans="2:4" x14ac:dyDescent="0.2">
      <c r="B451" s="29"/>
      <c r="C451" s="29"/>
      <c r="D451" s="32"/>
    </row>
    <row r="452" spans="2:4" x14ac:dyDescent="0.2">
      <c r="B452" s="29"/>
      <c r="C452" s="29"/>
      <c r="D452" s="32"/>
    </row>
    <row r="453" spans="2:4" x14ac:dyDescent="0.2">
      <c r="B453" s="29"/>
      <c r="C453" s="29"/>
      <c r="D453" s="32"/>
    </row>
    <row r="454" spans="2:4" x14ac:dyDescent="0.2">
      <c r="B454" s="29"/>
      <c r="C454" s="29"/>
      <c r="D454" s="32"/>
    </row>
    <row r="455" spans="2:4" x14ac:dyDescent="0.2">
      <c r="B455" s="29"/>
      <c r="C455" s="29"/>
      <c r="D455" s="32"/>
    </row>
    <row r="456" spans="2:4" x14ac:dyDescent="0.2">
      <c r="B456" s="29"/>
      <c r="C456" s="29"/>
      <c r="D456" s="32"/>
    </row>
    <row r="457" spans="2:4" x14ac:dyDescent="0.2">
      <c r="B457" s="29"/>
      <c r="C457" s="29"/>
      <c r="D457" s="32"/>
    </row>
    <row r="458" spans="2:4" x14ac:dyDescent="0.2">
      <c r="B458" s="29"/>
      <c r="C458" s="29"/>
      <c r="D458" s="32"/>
    </row>
    <row r="459" spans="2:4" x14ac:dyDescent="0.2">
      <c r="B459" s="29"/>
      <c r="C459" s="29"/>
      <c r="D459" s="32"/>
    </row>
    <row r="460" spans="2:4" x14ac:dyDescent="0.2">
      <c r="B460" s="29"/>
      <c r="C460" s="29"/>
      <c r="D460" s="32"/>
    </row>
    <row r="461" spans="2:4" x14ac:dyDescent="0.2">
      <c r="B461" s="29"/>
      <c r="C461" s="29"/>
      <c r="D461" s="32"/>
    </row>
    <row r="462" spans="2:4" x14ac:dyDescent="0.2">
      <c r="B462" s="29"/>
      <c r="C462" s="29"/>
      <c r="D462" s="32"/>
    </row>
    <row r="463" spans="2:4" x14ac:dyDescent="0.2">
      <c r="B463" s="29"/>
      <c r="C463" s="29"/>
      <c r="D463" s="32"/>
    </row>
    <row r="464" spans="2:4" x14ac:dyDescent="0.2">
      <c r="B464" s="29"/>
      <c r="C464" s="29"/>
      <c r="D464" s="32"/>
    </row>
    <row r="465" spans="2:4" x14ac:dyDescent="0.2">
      <c r="B465" s="29"/>
      <c r="C465" s="29"/>
      <c r="D465" s="32"/>
    </row>
    <row r="466" spans="2:4" x14ac:dyDescent="0.2">
      <c r="B466" s="29"/>
      <c r="C466" s="29"/>
      <c r="D466" s="32"/>
    </row>
    <row r="467" spans="2:4" x14ac:dyDescent="0.2">
      <c r="B467" s="29"/>
      <c r="C467" s="29"/>
      <c r="D467" s="32"/>
    </row>
    <row r="468" spans="2:4" x14ac:dyDescent="0.2">
      <c r="B468" s="29"/>
      <c r="C468" s="29"/>
      <c r="D468" s="32"/>
    </row>
    <row r="469" spans="2:4" x14ac:dyDescent="0.2">
      <c r="B469" s="29"/>
      <c r="C469" s="29"/>
      <c r="D469" s="32"/>
    </row>
    <row r="470" spans="2:4" x14ac:dyDescent="0.2">
      <c r="B470" s="29"/>
      <c r="C470" s="29"/>
      <c r="D470" s="32"/>
    </row>
    <row r="471" spans="2:4" x14ac:dyDescent="0.2">
      <c r="B471" s="29"/>
      <c r="C471" s="29"/>
      <c r="D471" s="32"/>
    </row>
    <row r="472" spans="2:4" x14ac:dyDescent="0.2">
      <c r="B472" s="29"/>
      <c r="C472" s="29"/>
      <c r="D472" s="32"/>
    </row>
    <row r="473" spans="2:4" x14ac:dyDescent="0.2">
      <c r="B473" s="29"/>
      <c r="C473" s="29"/>
      <c r="D473" s="32"/>
    </row>
    <row r="474" spans="2:4" x14ac:dyDescent="0.2">
      <c r="B474" s="29"/>
      <c r="C474" s="29"/>
      <c r="D474" s="32"/>
    </row>
    <row r="475" spans="2:4" x14ac:dyDescent="0.2">
      <c r="B475" s="29"/>
      <c r="C475" s="29"/>
      <c r="D475" s="32"/>
    </row>
    <row r="476" spans="2:4" x14ac:dyDescent="0.2">
      <c r="B476" s="29"/>
      <c r="C476" s="29"/>
      <c r="D476" s="32"/>
    </row>
    <row r="477" spans="2:4" x14ac:dyDescent="0.2">
      <c r="B477" s="29"/>
      <c r="C477" s="29"/>
      <c r="D477" s="32"/>
    </row>
    <row r="478" spans="2:4" x14ac:dyDescent="0.2">
      <c r="B478" s="29"/>
      <c r="C478" s="29"/>
      <c r="D478" s="32"/>
    </row>
    <row r="479" spans="2:4" x14ac:dyDescent="0.2">
      <c r="B479" s="29"/>
      <c r="C479" s="29"/>
      <c r="D479" s="32"/>
    </row>
    <row r="480" spans="2:4" x14ac:dyDescent="0.2">
      <c r="B480" s="29"/>
      <c r="C480" s="29"/>
      <c r="D480" s="32"/>
    </row>
    <row r="481" spans="2:4" x14ac:dyDescent="0.2">
      <c r="B481" s="29"/>
      <c r="C481" s="29"/>
      <c r="D481" s="32"/>
    </row>
  </sheetData>
  <mergeCells count="4">
    <mergeCell ref="B7:D7"/>
    <mergeCell ref="E7:H7"/>
    <mergeCell ref="I7:L7"/>
    <mergeCell ref="M7:P7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1D6E-7C47-FA4E-8C2C-EA019C9FFF40}">
  <dimension ref="A1:Q41"/>
  <sheetViews>
    <sheetView workbookViewId="0">
      <selection activeCell="P24" sqref="P24"/>
    </sheetView>
  </sheetViews>
  <sheetFormatPr baseColWidth="10" defaultRowHeight="16" x14ac:dyDescent="0.2"/>
  <cols>
    <col min="3" max="3" width="10.83203125" style="7"/>
    <col min="4" max="4" width="11.1640625" style="7" bestFit="1" customWidth="1"/>
    <col min="5" max="6" width="11.1640625" style="7" customWidth="1"/>
    <col min="7" max="15" width="10.83203125" style="7"/>
    <col min="20" max="20" width="10.83203125" customWidth="1"/>
  </cols>
  <sheetData>
    <row r="1" spans="1:17" s="28" customFormat="1" ht="69" thickBot="1" x14ac:dyDescent="0.25">
      <c r="A1" s="27"/>
      <c r="B1" s="59"/>
      <c r="C1" s="60" t="s">
        <v>561</v>
      </c>
      <c r="D1" s="49"/>
      <c r="F1" s="74" t="s">
        <v>562</v>
      </c>
      <c r="G1" s="71" t="s">
        <v>564</v>
      </c>
      <c r="H1" s="68" t="s">
        <v>565</v>
      </c>
      <c r="I1" s="50" t="s">
        <v>572</v>
      </c>
      <c r="J1" s="51" t="s">
        <v>573</v>
      </c>
      <c r="L1" s="48" t="s">
        <v>578</v>
      </c>
      <c r="M1" s="49" t="s">
        <v>579</v>
      </c>
      <c r="N1" s="48" t="s">
        <v>576</v>
      </c>
      <c r="O1" s="49" t="s">
        <v>577</v>
      </c>
      <c r="P1" s="48" t="s">
        <v>580</v>
      </c>
      <c r="Q1" s="49" t="s">
        <v>581</v>
      </c>
    </row>
    <row r="2" spans="1:17" x14ac:dyDescent="0.2">
      <c r="A2" s="7"/>
      <c r="B2" s="61"/>
      <c r="C2" s="36" t="s">
        <v>550</v>
      </c>
      <c r="D2" s="62">
        <v>2.5000000000000001E-2</v>
      </c>
      <c r="E2"/>
      <c r="F2" s="75" t="s">
        <v>563</v>
      </c>
      <c r="G2" s="72">
        <f>GEOMEAN(D9:D41)-1</f>
        <v>2.4873360325011307E-2</v>
      </c>
      <c r="H2" s="69">
        <f>STDEV(D9:D41)</f>
        <v>1.6486737093797565E-2</v>
      </c>
      <c r="I2" s="40"/>
      <c r="J2" s="41"/>
      <c r="K2"/>
      <c r="L2" s="46"/>
      <c r="M2" s="47"/>
      <c r="N2" s="46"/>
      <c r="O2" s="47"/>
      <c r="P2" s="46"/>
      <c r="Q2" s="47"/>
    </row>
    <row r="3" spans="1:17" x14ac:dyDescent="0.2">
      <c r="A3" s="7"/>
      <c r="B3" s="63"/>
      <c r="C3" s="37" t="s">
        <v>559</v>
      </c>
      <c r="D3" s="64">
        <v>0.05</v>
      </c>
      <c r="E3"/>
      <c r="F3" s="75" t="s">
        <v>566</v>
      </c>
      <c r="G3" s="39">
        <f>GEOMEAN(H9:H41)-1</f>
        <v>1.9341154056254917E-2</v>
      </c>
      <c r="H3" s="69">
        <f>STDEV(H9:H41)</f>
        <v>6.859383089144108E-3</v>
      </c>
      <c r="I3" s="42">
        <f>G3-G2</f>
        <v>-5.53220626875639E-3</v>
      </c>
      <c r="J3" s="43">
        <f>G3-G4</f>
        <v>-4.8480428554973365E-3</v>
      </c>
      <c r="K3"/>
      <c r="L3" s="77">
        <f>1-(1+I3)^(20)</f>
        <v>0.10501767714931376</v>
      </c>
      <c r="M3" s="78">
        <f>1-(1+J3)^(20)</f>
        <v>9.2622451489825175E-2</v>
      </c>
      <c r="N3" s="77">
        <f>1-(1+I3)^(40)</f>
        <v>0.19900664178478999</v>
      </c>
      <c r="O3" s="78">
        <f>1-(1+J3)^(40)</f>
        <v>0.1766659844596653</v>
      </c>
      <c r="P3" s="77">
        <f>1-(1+I3)^(60)</f>
        <v>0.28312510367657961</v>
      </c>
      <c r="Q3" s="78">
        <f>1-(1+J3)^(60)</f>
        <v>0.25292519937397295</v>
      </c>
    </row>
    <row r="4" spans="1:17" ht="17" thickBot="1" x14ac:dyDescent="0.25">
      <c r="A4" s="7"/>
      <c r="B4" s="65"/>
      <c r="C4" s="66" t="s">
        <v>560</v>
      </c>
      <c r="D4" s="67">
        <v>0.15</v>
      </c>
      <c r="E4"/>
      <c r="F4" s="76" t="s">
        <v>567</v>
      </c>
      <c r="G4" s="73">
        <f>GEOMEAN(L9:L41)-1</f>
        <v>2.4189196911752253E-2</v>
      </c>
      <c r="H4" s="70">
        <f>STDEV(L9:L41)</f>
        <v>1.4507018938598269E-2</v>
      </c>
      <c r="I4" s="44">
        <f>G4-G2</f>
        <v>-6.841634132590535E-4</v>
      </c>
      <c r="J4" s="45"/>
      <c r="K4"/>
      <c r="L4" s="79">
        <f>1-(1+I4)^(20)</f>
        <v>1.3594697163450742E-2</v>
      </c>
      <c r="M4" s="80"/>
      <c r="N4" s="79">
        <f>1-(1+I4)^(40)</f>
        <v>2.7004578535935519E-2</v>
      </c>
      <c r="O4" s="80"/>
      <c r="P4" s="79">
        <f>1-(1+I4)^(60)</f>
        <v>4.0232156632163618E-2</v>
      </c>
      <c r="Q4" s="80"/>
    </row>
    <row r="5" spans="1:17" x14ac:dyDescent="0.2">
      <c r="Q5" s="6"/>
    </row>
    <row r="7" spans="1:17" ht="16" customHeight="1" x14ac:dyDescent="0.2">
      <c r="A7" s="81" t="s">
        <v>546</v>
      </c>
      <c r="B7" s="83"/>
      <c r="C7" s="84" t="s">
        <v>551</v>
      </c>
      <c r="D7" s="85"/>
      <c r="E7" s="85"/>
      <c r="F7" s="86"/>
      <c r="G7" s="87" t="s">
        <v>557</v>
      </c>
      <c r="H7" s="88"/>
      <c r="I7" s="88"/>
      <c r="J7" s="89"/>
      <c r="K7" s="87" t="s">
        <v>558</v>
      </c>
      <c r="L7" s="88"/>
      <c r="M7" s="88"/>
      <c r="N7" s="89"/>
      <c r="O7" s="21"/>
    </row>
    <row r="8" spans="1:17" ht="51" x14ac:dyDescent="0.2">
      <c r="A8" s="23" t="s">
        <v>546</v>
      </c>
      <c r="B8" s="24" t="s">
        <v>571</v>
      </c>
      <c r="C8" s="25" t="s">
        <v>570</v>
      </c>
      <c r="D8" s="26" t="s">
        <v>548</v>
      </c>
      <c r="E8" s="26" t="s">
        <v>549</v>
      </c>
      <c r="F8" s="26" t="s">
        <v>569</v>
      </c>
      <c r="G8" s="25" t="s">
        <v>547</v>
      </c>
      <c r="H8" s="26" t="s">
        <v>553</v>
      </c>
      <c r="I8" s="26" t="s">
        <v>554</v>
      </c>
      <c r="J8" s="26" t="s">
        <v>568</v>
      </c>
      <c r="K8" s="25" t="s">
        <v>552</v>
      </c>
      <c r="L8" s="26" t="s">
        <v>555</v>
      </c>
      <c r="M8" s="26" t="s">
        <v>556</v>
      </c>
      <c r="N8" s="8" t="s">
        <v>568</v>
      </c>
      <c r="O8" s="22"/>
    </row>
    <row r="9" spans="1:17" x14ac:dyDescent="0.2">
      <c r="A9" s="15">
        <f>Raw!A9</f>
        <v>1989</v>
      </c>
      <c r="B9" s="16">
        <f>A9-$A$9</f>
        <v>0</v>
      </c>
      <c r="C9" s="10">
        <f>Raw!B9/100</f>
        <v>5.2000000000000005E-2</v>
      </c>
      <c r="D9" s="10">
        <f>1+C9</f>
        <v>1.052</v>
      </c>
      <c r="E9" s="10">
        <f>D9</f>
        <v>1.052</v>
      </c>
      <c r="F9" s="10">
        <f>E9/E9</f>
        <v>1</v>
      </c>
      <c r="G9" s="9">
        <f>IF(C9&lt;0,0,IF(C9&lt;$D$2,C9,$D$2))</f>
        <v>2.5000000000000001E-2</v>
      </c>
      <c r="H9" s="10">
        <f t="shared" ref="H9:H41" si="0">1+G9</f>
        <v>1.0249999999999999</v>
      </c>
      <c r="I9" s="10">
        <f>H9</f>
        <v>1.0249999999999999</v>
      </c>
      <c r="J9" s="10">
        <f>I9/E9</f>
        <v>0.97433460076045619</v>
      </c>
      <c r="K9" s="9">
        <f>IF(C9&lt;0,0,IF(C9&lt;$D$3,C9,IF(C9&lt;$D$4,$D$3+0.5*(C9-$D$3),$D$3+0.5*($D$4-$D$3))))</f>
        <v>5.1000000000000004E-2</v>
      </c>
      <c r="L9" s="10">
        <f>1+K9</f>
        <v>1.0509999999999999</v>
      </c>
      <c r="M9" s="10">
        <f>L9</f>
        <v>1.0509999999999999</v>
      </c>
      <c r="N9" s="11">
        <f>M9/E9</f>
        <v>0.99904942965779453</v>
      </c>
      <c r="O9" s="10"/>
    </row>
    <row r="10" spans="1:17" x14ac:dyDescent="0.2">
      <c r="A10" s="17">
        <f>Raw!A10</f>
        <v>1990</v>
      </c>
      <c r="B10" s="18">
        <f t="shared" ref="B10:B41" si="1">A10-$A$9</f>
        <v>1</v>
      </c>
      <c r="C10" s="10">
        <f>Raw!B10/100</f>
        <v>7.0000000000000007E-2</v>
      </c>
      <c r="D10" s="10">
        <f t="shared" ref="D10:D41" si="2">1+C10</f>
        <v>1.07</v>
      </c>
      <c r="E10" s="10">
        <f>D10*E9</f>
        <v>1.1256400000000002</v>
      </c>
      <c r="F10" s="10">
        <f t="shared" ref="F10:F41" si="3">E10/E10</f>
        <v>1</v>
      </c>
      <c r="G10" s="9">
        <f t="shared" ref="G10:G41" si="4">IF(C10&lt;0,0,IF(C10&lt;$D$2,C10,$D$2))</f>
        <v>2.5000000000000001E-2</v>
      </c>
      <c r="H10" s="10">
        <f t="shared" si="0"/>
        <v>1.0249999999999999</v>
      </c>
      <c r="I10" s="10">
        <f>H10*I9</f>
        <v>1.0506249999999999</v>
      </c>
      <c r="J10" s="10">
        <f t="shared" ref="J10:J41" si="5">I10/E10</f>
        <v>0.93335791194342754</v>
      </c>
      <c r="K10" s="9">
        <f t="shared" ref="K10:K41" si="6">IF(C10&lt;0,0,IF(C10&lt;$D$3,C10,IF(C10&lt;$D$4,$D$3+0.5*(C10-$D$3),$D$3+0.5*($D$4-$D$3))))</f>
        <v>6.0000000000000005E-2</v>
      </c>
      <c r="L10" s="10">
        <f t="shared" ref="L10:L41" si="7">1+K10</f>
        <v>1.06</v>
      </c>
      <c r="M10" s="10">
        <f>L10*M9</f>
        <v>1.1140600000000001</v>
      </c>
      <c r="N10" s="11">
        <f t="shared" ref="N10:N41" si="8">M10/E10</f>
        <v>0.98971251910024505</v>
      </c>
      <c r="O10" s="10"/>
    </row>
    <row r="11" spans="1:17" x14ac:dyDescent="0.2">
      <c r="A11" s="17">
        <f>Raw!A11</f>
        <v>1991</v>
      </c>
      <c r="B11" s="18">
        <f t="shared" si="1"/>
        <v>2</v>
      </c>
      <c r="C11" s="10">
        <f>Raw!B11/100</f>
        <v>7.4999999999999997E-2</v>
      </c>
      <c r="D11" s="10">
        <f t="shared" si="2"/>
        <v>1.075</v>
      </c>
      <c r="E11" s="10">
        <f t="shared" ref="E11:E41" si="9">D11*E10</f>
        <v>1.2100630000000001</v>
      </c>
      <c r="F11" s="10">
        <f t="shared" si="3"/>
        <v>1</v>
      </c>
      <c r="G11" s="9">
        <f t="shared" si="4"/>
        <v>2.5000000000000001E-2</v>
      </c>
      <c r="H11" s="10">
        <f t="shared" si="0"/>
        <v>1.0249999999999999</v>
      </c>
      <c r="I11" s="10">
        <f t="shared" ref="I11:I41" si="10">H11*I10</f>
        <v>1.0768906249999999</v>
      </c>
      <c r="J11" s="10">
        <f t="shared" si="5"/>
        <v>0.88994591603908213</v>
      </c>
      <c r="K11" s="9">
        <f t="shared" si="6"/>
        <v>6.25E-2</v>
      </c>
      <c r="L11" s="10">
        <f t="shared" si="7"/>
        <v>1.0625</v>
      </c>
      <c r="M11" s="10">
        <f t="shared" ref="M11:M41" si="11">L11*M10</f>
        <v>1.18368875</v>
      </c>
      <c r="N11" s="11">
        <f t="shared" si="8"/>
        <v>0.97820423399442824</v>
      </c>
      <c r="O11" s="10"/>
    </row>
    <row r="12" spans="1:17" x14ac:dyDescent="0.2">
      <c r="A12" s="17">
        <f>Raw!A12</f>
        <v>1992</v>
      </c>
      <c r="B12" s="18">
        <f t="shared" si="1"/>
        <v>3</v>
      </c>
      <c r="C12" s="10">
        <f>Raw!B12/100</f>
        <v>4.2000000000000003E-2</v>
      </c>
      <c r="D12" s="10">
        <f t="shared" si="2"/>
        <v>1.042</v>
      </c>
      <c r="E12" s="10">
        <f t="shared" si="9"/>
        <v>1.2608856460000002</v>
      </c>
      <c r="F12" s="10">
        <f t="shared" si="3"/>
        <v>1</v>
      </c>
      <c r="G12" s="9">
        <f t="shared" si="4"/>
        <v>2.5000000000000001E-2</v>
      </c>
      <c r="H12" s="10">
        <f t="shared" si="0"/>
        <v>1.0249999999999999</v>
      </c>
      <c r="I12" s="10">
        <f t="shared" si="10"/>
        <v>1.1038128906249998</v>
      </c>
      <c r="J12" s="10">
        <f t="shared" si="5"/>
        <v>0.87542664485610266</v>
      </c>
      <c r="K12" s="9">
        <f t="shared" si="6"/>
        <v>4.2000000000000003E-2</v>
      </c>
      <c r="L12" s="10">
        <f t="shared" si="7"/>
        <v>1.042</v>
      </c>
      <c r="M12" s="10">
        <f t="shared" si="11"/>
        <v>1.2334036774999999</v>
      </c>
      <c r="N12" s="11">
        <f t="shared" si="8"/>
        <v>0.97820423399442813</v>
      </c>
      <c r="O12" s="10"/>
    </row>
    <row r="13" spans="1:17" x14ac:dyDescent="0.2">
      <c r="A13" s="17">
        <f>Raw!A13</f>
        <v>1993</v>
      </c>
      <c r="B13" s="18">
        <f t="shared" si="1"/>
        <v>4</v>
      </c>
      <c r="C13" s="10">
        <f>Raw!B13/100</f>
        <v>2.5000000000000001E-2</v>
      </c>
      <c r="D13" s="10">
        <f t="shared" si="2"/>
        <v>1.0249999999999999</v>
      </c>
      <c r="E13" s="10">
        <f t="shared" si="9"/>
        <v>1.2924077871500002</v>
      </c>
      <c r="F13" s="10">
        <f t="shared" si="3"/>
        <v>1</v>
      </c>
      <c r="G13" s="9">
        <f t="shared" si="4"/>
        <v>2.5000000000000001E-2</v>
      </c>
      <c r="H13" s="10">
        <f t="shared" si="0"/>
        <v>1.0249999999999999</v>
      </c>
      <c r="I13" s="10">
        <f t="shared" si="10"/>
        <v>1.1314082128906247</v>
      </c>
      <c r="J13" s="10">
        <f t="shared" si="5"/>
        <v>0.87542664485610266</v>
      </c>
      <c r="K13" s="9">
        <f t="shared" si="6"/>
        <v>2.5000000000000001E-2</v>
      </c>
      <c r="L13" s="10">
        <f t="shared" si="7"/>
        <v>1.0249999999999999</v>
      </c>
      <c r="M13" s="10">
        <f t="shared" si="11"/>
        <v>1.2642387694374997</v>
      </c>
      <c r="N13" s="11">
        <f t="shared" si="8"/>
        <v>0.97820423399442802</v>
      </c>
      <c r="O13" s="10"/>
    </row>
    <row r="14" spans="1:17" x14ac:dyDescent="0.2">
      <c r="A14" s="17">
        <f>Raw!A14</f>
        <v>1994</v>
      </c>
      <c r="B14" s="18">
        <f t="shared" si="1"/>
        <v>5</v>
      </c>
      <c r="C14" s="10">
        <f>Raw!B14/100</f>
        <v>0.02</v>
      </c>
      <c r="D14" s="10">
        <f t="shared" si="2"/>
        <v>1.02</v>
      </c>
      <c r="E14" s="10">
        <f t="shared" si="9"/>
        <v>1.3182559428930001</v>
      </c>
      <c r="F14" s="10">
        <f t="shared" si="3"/>
        <v>1</v>
      </c>
      <c r="G14" s="9">
        <f t="shared" si="4"/>
        <v>0.02</v>
      </c>
      <c r="H14" s="10">
        <f t="shared" si="0"/>
        <v>1.02</v>
      </c>
      <c r="I14" s="10">
        <f t="shared" si="10"/>
        <v>1.1540363771484372</v>
      </c>
      <c r="J14" s="10">
        <f t="shared" si="5"/>
        <v>0.87542664485610278</v>
      </c>
      <c r="K14" s="9">
        <f t="shared" si="6"/>
        <v>0.02</v>
      </c>
      <c r="L14" s="10">
        <f t="shared" si="7"/>
        <v>1.02</v>
      </c>
      <c r="M14" s="10">
        <f t="shared" si="11"/>
        <v>1.2895235448262496</v>
      </c>
      <c r="N14" s="11">
        <f t="shared" si="8"/>
        <v>0.97820423399442802</v>
      </c>
      <c r="O14" s="10"/>
    </row>
    <row r="15" spans="1:17" x14ac:dyDescent="0.2">
      <c r="A15" s="17">
        <f>Raw!A15</f>
        <v>1995</v>
      </c>
      <c r="B15" s="18">
        <f t="shared" si="1"/>
        <v>6</v>
      </c>
      <c r="C15" s="10">
        <f>Raw!B15/100</f>
        <v>2.6000000000000002E-2</v>
      </c>
      <c r="D15" s="10">
        <f t="shared" si="2"/>
        <v>1.026</v>
      </c>
      <c r="E15" s="10">
        <f t="shared" si="9"/>
        <v>1.352530597408218</v>
      </c>
      <c r="F15" s="10">
        <f t="shared" si="3"/>
        <v>1</v>
      </c>
      <c r="G15" s="9">
        <f t="shared" si="4"/>
        <v>2.5000000000000001E-2</v>
      </c>
      <c r="H15" s="10">
        <f t="shared" si="0"/>
        <v>1.0249999999999999</v>
      </c>
      <c r="I15" s="10">
        <f t="shared" si="10"/>
        <v>1.182887286577148</v>
      </c>
      <c r="J15" s="10">
        <f t="shared" si="5"/>
        <v>0.8745734025121884</v>
      </c>
      <c r="K15" s="9">
        <f t="shared" si="6"/>
        <v>2.6000000000000002E-2</v>
      </c>
      <c r="L15" s="10">
        <f t="shared" si="7"/>
        <v>1.026</v>
      </c>
      <c r="M15" s="10">
        <f t="shared" si="11"/>
        <v>1.3230511569917323</v>
      </c>
      <c r="N15" s="11">
        <f t="shared" si="8"/>
        <v>0.97820423399442824</v>
      </c>
      <c r="O15" s="10"/>
    </row>
    <row r="16" spans="1:17" x14ac:dyDescent="0.2">
      <c r="A16" s="17">
        <f>Raw!A16</f>
        <v>1996</v>
      </c>
      <c r="B16" s="18">
        <f t="shared" si="1"/>
        <v>7</v>
      </c>
      <c r="C16" s="10">
        <f>Raw!B16/100</f>
        <v>2.4E-2</v>
      </c>
      <c r="D16" s="10">
        <f t="shared" si="2"/>
        <v>1.024</v>
      </c>
      <c r="E16" s="10">
        <f t="shared" si="9"/>
        <v>1.3849913317460152</v>
      </c>
      <c r="F16" s="10">
        <f t="shared" si="3"/>
        <v>1</v>
      </c>
      <c r="G16" s="9">
        <f t="shared" si="4"/>
        <v>2.4E-2</v>
      </c>
      <c r="H16" s="10">
        <f t="shared" si="0"/>
        <v>1.024</v>
      </c>
      <c r="I16" s="10">
        <f t="shared" si="10"/>
        <v>1.2112765814549995</v>
      </c>
      <c r="J16" s="10">
        <f t="shared" si="5"/>
        <v>0.87457340251218829</v>
      </c>
      <c r="K16" s="9">
        <f t="shared" si="6"/>
        <v>2.4E-2</v>
      </c>
      <c r="L16" s="10">
        <f t="shared" si="7"/>
        <v>1.024</v>
      </c>
      <c r="M16" s="10">
        <f t="shared" si="11"/>
        <v>1.3548043847595339</v>
      </c>
      <c r="N16" s="11">
        <f t="shared" si="8"/>
        <v>0.97820423399442835</v>
      </c>
      <c r="O16" s="10"/>
    </row>
    <row r="17" spans="1:15" x14ac:dyDescent="0.2">
      <c r="A17" s="17">
        <f>Raw!A17</f>
        <v>1997</v>
      </c>
      <c r="B17" s="18">
        <f t="shared" si="1"/>
        <v>8</v>
      </c>
      <c r="C17" s="10">
        <f>Raw!B17/100</f>
        <v>1.8000000000000002E-2</v>
      </c>
      <c r="D17" s="10">
        <f t="shared" si="2"/>
        <v>1.018</v>
      </c>
      <c r="E17" s="10">
        <f t="shared" si="9"/>
        <v>1.4099211757174435</v>
      </c>
      <c r="F17" s="10">
        <f t="shared" si="3"/>
        <v>1</v>
      </c>
      <c r="G17" s="9">
        <f t="shared" si="4"/>
        <v>1.8000000000000002E-2</v>
      </c>
      <c r="H17" s="10">
        <f t="shared" si="0"/>
        <v>1.018</v>
      </c>
      <c r="I17" s="10">
        <f t="shared" si="10"/>
        <v>1.2330795599211894</v>
      </c>
      <c r="J17" s="10">
        <f t="shared" si="5"/>
        <v>0.87457340251218829</v>
      </c>
      <c r="K17" s="9">
        <f t="shared" si="6"/>
        <v>1.8000000000000002E-2</v>
      </c>
      <c r="L17" s="10">
        <f t="shared" si="7"/>
        <v>1.018</v>
      </c>
      <c r="M17" s="10">
        <f t="shared" si="11"/>
        <v>1.3791908636852055</v>
      </c>
      <c r="N17" s="11">
        <f t="shared" si="8"/>
        <v>0.97820423399442824</v>
      </c>
      <c r="O17" s="10"/>
    </row>
    <row r="18" spans="1:15" x14ac:dyDescent="0.2">
      <c r="A18" s="17">
        <f>Raw!A18</f>
        <v>1998</v>
      </c>
      <c r="B18" s="18">
        <f t="shared" si="1"/>
        <v>9</v>
      </c>
      <c r="C18" s="10">
        <f>Raw!B18/100</f>
        <v>1.6E-2</v>
      </c>
      <c r="D18" s="10">
        <f t="shared" si="2"/>
        <v>1.016</v>
      </c>
      <c r="E18" s="10">
        <f t="shared" si="9"/>
        <v>1.4324799145289226</v>
      </c>
      <c r="F18" s="10">
        <f t="shared" si="3"/>
        <v>1</v>
      </c>
      <c r="G18" s="9">
        <f t="shared" si="4"/>
        <v>1.6E-2</v>
      </c>
      <c r="H18" s="10">
        <f t="shared" si="0"/>
        <v>1.016</v>
      </c>
      <c r="I18" s="10">
        <f t="shared" si="10"/>
        <v>1.2528088328799285</v>
      </c>
      <c r="J18" s="10">
        <f t="shared" si="5"/>
        <v>0.87457340251218829</v>
      </c>
      <c r="K18" s="9">
        <f t="shared" si="6"/>
        <v>1.6E-2</v>
      </c>
      <c r="L18" s="10">
        <f t="shared" si="7"/>
        <v>1.016</v>
      </c>
      <c r="M18" s="10">
        <f t="shared" si="11"/>
        <v>1.4012579175041688</v>
      </c>
      <c r="N18" s="11">
        <f t="shared" si="8"/>
        <v>0.97820423399442824</v>
      </c>
      <c r="O18" s="10"/>
    </row>
    <row r="19" spans="1:15" x14ac:dyDescent="0.2">
      <c r="A19" s="17">
        <f>Raw!A19</f>
        <v>1999</v>
      </c>
      <c r="B19" s="18">
        <f t="shared" si="1"/>
        <v>10</v>
      </c>
      <c r="C19" s="10">
        <f>Raw!B19/100</f>
        <v>1.3000000000000001E-2</v>
      </c>
      <c r="D19" s="10">
        <f t="shared" si="2"/>
        <v>1.0129999999999999</v>
      </c>
      <c r="E19" s="10">
        <f t="shared" si="9"/>
        <v>1.4511021534177986</v>
      </c>
      <c r="F19" s="10">
        <f t="shared" si="3"/>
        <v>1</v>
      </c>
      <c r="G19" s="9">
        <f t="shared" si="4"/>
        <v>1.3000000000000001E-2</v>
      </c>
      <c r="H19" s="10">
        <f t="shared" si="0"/>
        <v>1.0129999999999999</v>
      </c>
      <c r="I19" s="10">
        <f t="shared" si="10"/>
        <v>1.2690953477073674</v>
      </c>
      <c r="J19" s="10">
        <f t="shared" si="5"/>
        <v>0.87457340251218818</v>
      </c>
      <c r="K19" s="9">
        <f t="shared" si="6"/>
        <v>1.3000000000000001E-2</v>
      </c>
      <c r="L19" s="10">
        <f t="shared" si="7"/>
        <v>1.0129999999999999</v>
      </c>
      <c r="M19" s="10">
        <f t="shared" si="11"/>
        <v>1.4194742704317229</v>
      </c>
      <c r="N19" s="11">
        <f t="shared" si="8"/>
        <v>0.97820423399442824</v>
      </c>
      <c r="O19" s="10"/>
    </row>
    <row r="20" spans="1:15" x14ac:dyDescent="0.2">
      <c r="A20" s="17">
        <f>Raw!A20</f>
        <v>2000</v>
      </c>
      <c r="B20" s="18">
        <f t="shared" si="1"/>
        <v>11</v>
      </c>
      <c r="C20" s="10">
        <f>Raw!B20/100</f>
        <v>8.0000000000000002E-3</v>
      </c>
      <c r="D20" s="10">
        <f t="shared" si="2"/>
        <v>1.008</v>
      </c>
      <c r="E20" s="10">
        <f t="shared" si="9"/>
        <v>1.4627109706451409</v>
      </c>
      <c r="F20" s="10">
        <f t="shared" si="3"/>
        <v>1</v>
      </c>
      <c r="G20" s="9">
        <f t="shared" si="4"/>
        <v>8.0000000000000002E-3</v>
      </c>
      <c r="H20" s="10">
        <f t="shared" si="0"/>
        <v>1.008</v>
      </c>
      <c r="I20" s="10">
        <f t="shared" si="10"/>
        <v>1.2792481104890263</v>
      </c>
      <c r="J20" s="10">
        <f t="shared" si="5"/>
        <v>0.87457340251218818</v>
      </c>
      <c r="K20" s="9">
        <f t="shared" si="6"/>
        <v>8.0000000000000002E-3</v>
      </c>
      <c r="L20" s="10">
        <f t="shared" si="7"/>
        <v>1.008</v>
      </c>
      <c r="M20" s="10">
        <f t="shared" si="11"/>
        <v>1.4308300645951768</v>
      </c>
      <c r="N20" s="11">
        <f t="shared" si="8"/>
        <v>0.97820423399442835</v>
      </c>
      <c r="O20" s="10"/>
    </row>
    <row r="21" spans="1:15" x14ac:dyDescent="0.2">
      <c r="A21" s="17">
        <f>Raw!A21</f>
        <v>2001</v>
      </c>
      <c r="B21" s="18">
        <f t="shared" si="1"/>
        <v>12</v>
      </c>
      <c r="C21" s="10">
        <f>Raw!B21/100</f>
        <v>1.2E-2</v>
      </c>
      <c r="D21" s="10">
        <f t="shared" si="2"/>
        <v>1.012</v>
      </c>
      <c r="E21" s="10">
        <f t="shared" si="9"/>
        <v>1.4802635022928825</v>
      </c>
      <c r="F21" s="10">
        <f t="shared" si="3"/>
        <v>1</v>
      </c>
      <c r="G21" s="9">
        <f t="shared" si="4"/>
        <v>1.2E-2</v>
      </c>
      <c r="H21" s="10">
        <f t="shared" si="0"/>
        <v>1.012</v>
      </c>
      <c r="I21" s="10">
        <f t="shared" si="10"/>
        <v>1.2945990878148947</v>
      </c>
      <c r="J21" s="10">
        <f t="shared" si="5"/>
        <v>0.87457340251218829</v>
      </c>
      <c r="K21" s="9">
        <f t="shared" si="6"/>
        <v>1.2E-2</v>
      </c>
      <c r="L21" s="10">
        <f t="shared" si="7"/>
        <v>1.012</v>
      </c>
      <c r="M21" s="10">
        <f t="shared" si="11"/>
        <v>1.4480000253703189</v>
      </c>
      <c r="N21" s="11">
        <f t="shared" si="8"/>
        <v>0.97820423399442835</v>
      </c>
      <c r="O21" s="10"/>
    </row>
    <row r="22" spans="1:15" x14ac:dyDescent="0.2">
      <c r="A22" s="17">
        <f>Raw!A22</f>
        <v>2002</v>
      </c>
      <c r="B22" s="18">
        <f t="shared" si="1"/>
        <v>13</v>
      </c>
      <c r="C22" s="10">
        <f>Raw!B22/100</f>
        <v>1.3000000000000001E-2</v>
      </c>
      <c r="D22" s="10">
        <f t="shared" si="2"/>
        <v>1.0129999999999999</v>
      </c>
      <c r="E22" s="10">
        <f t="shared" si="9"/>
        <v>1.4995069278226898</v>
      </c>
      <c r="F22" s="10">
        <f t="shared" si="3"/>
        <v>1</v>
      </c>
      <c r="G22" s="9">
        <f t="shared" si="4"/>
        <v>1.3000000000000001E-2</v>
      </c>
      <c r="H22" s="10">
        <f t="shared" si="0"/>
        <v>1.0129999999999999</v>
      </c>
      <c r="I22" s="10">
        <f t="shared" si="10"/>
        <v>1.3114288759564883</v>
      </c>
      <c r="J22" s="10">
        <f t="shared" si="5"/>
        <v>0.8745734025121884</v>
      </c>
      <c r="K22" s="9">
        <f t="shared" si="6"/>
        <v>1.3000000000000001E-2</v>
      </c>
      <c r="L22" s="10">
        <f t="shared" si="7"/>
        <v>1.0129999999999999</v>
      </c>
      <c r="M22" s="10">
        <f t="shared" si="11"/>
        <v>1.4668240257001328</v>
      </c>
      <c r="N22" s="11">
        <f t="shared" si="8"/>
        <v>0.97820423399442835</v>
      </c>
      <c r="O22" s="10"/>
    </row>
    <row r="23" spans="1:15" x14ac:dyDescent="0.2">
      <c r="A23" s="17">
        <f>Raw!A23</f>
        <v>2003</v>
      </c>
      <c r="B23" s="18">
        <f t="shared" si="1"/>
        <v>14</v>
      </c>
      <c r="C23" s="10">
        <f>Raw!B23/100</f>
        <v>1.3999999999999999E-2</v>
      </c>
      <c r="D23" s="10">
        <f t="shared" si="2"/>
        <v>1.014</v>
      </c>
      <c r="E23" s="10">
        <f t="shared" si="9"/>
        <v>1.5205000248122074</v>
      </c>
      <c r="F23" s="10">
        <f t="shared" si="3"/>
        <v>1</v>
      </c>
      <c r="G23" s="9">
        <f t="shared" si="4"/>
        <v>1.3999999999999999E-2</v>
      </c>
      <c r="H23" s="10">
        <f t="shared" si="0"/>
        <v>1.014</v>
      </c>
      <c r="I23" s="10">
        <f t="shared" si="10"/>
        <v>1.3297888802198792</v>
      </c>
      <c r="J23" s="10">
        <f t="shared" si="5"/>
        <v>0.87457340251218851</v>
      </c>
      <c r="K23" s="9">
        <f t="shared" si="6"/>
        <v>1.3999999999999999E-2</v>
      </c>
      <c r="L23" s="10">
        <f t="shared" si="7"/>
        <v>1.014</v>
      </c>
      <c r="M23" s="10">
        <f t="shared" si="11"/>
        <v>1.4873595620599347</v>
      </c>
      <c r="N23" s="11">
        <f t="shared" si="8"/>
        <v>0.97820423399442846</v>
      </c>
      <c r="O23" s="10"/>
    </row>
    <row r="24" spans="1:15" x14ac:dyDescent="0.2">
      <c r="A24" s="17">
        <f>Raw!A24</f>
        <v>2004</v>
      </c>
      <c r="B24" s="18">
        <f t="shared" si="1"/>
        <v>15</v>
      </c>
      <c r="C24" s="10">
        <f>Raw!B24/100</f>
        <v>1.3000000000000001E-2</v>
      </c>
      <c r="D24" s="10">
        <f t="shared" si="2"/>
        <v>1.0129999999999999</v>
      </c>
      <c r="E24" s="10">
        <f t="shared" si="9"/>
        <v>1.5402665251347658</v>
      </c>
      <c r="F24" s="10">
        <f t="shared" si="3"/>
        <v>1</v>
      </c>
      <c r="G24" s="9">
        <f t="shared" si="4"/>
        <v>1.3000000000000001E-2</v>
      </c>
      <c r="H24" s="10">
        <f t="shared" si="0"/>
        <v>1.0129999999999999</v>
      </c>
      <c r="I24" s="10">
        <f t="shared" si="10"/>
        <v>1.3470761356627374</v>
      </c>
      <c r="J24" s="10">
        <f t="shared" si="5"/>
        <v>0.87457340251218851</v>
      </c>
      <c r="K24" s="9">
        <f t="shared" si="6"/>
        <v>1.3000000000000001E-2</v>
      </c>
      <c r="L24" s="10">
        <f t="shared" si="7"/>
        <v>1.0129999999999999</v>
      </c>
      <c r="M24" s="10">
        <f t="shared" si="11"/>
        <v>1.5066952363667137</v>
      </c>
      <c r="N24" s="11">
        <f t="shared" si="8"/>
        <v>0.97820423399442846</v>
      </c>
      <c r="O24" s="10"/>
    </row>
    <row r="25" spans="1:15" x14ac:dyDescent="0.2">
      <c r="A25" s="17">
        <f>Raw!A25</f>
        <v>2005</v>
      </c>
      <c r="B25" s="18">
        <f t="shared" si="1"/>
        <v>16</v>
      </c>
      <c r="C25" s="10">
        <f>Raw!B25/100</f>
        <v>2.1000000000000001E-2</v>
      </c>
      <c r="D25" s="10">
        <f t="shared" si="2"/>
        <v>1.0209999999999999</v>
      </c>
      <c r="E25" s="10">
        <f t="shared" si="9"/>
        <v>1.5726121221625957</v>
      </c>
      <c r="F25" s="10">
        <f t="shared" si="3"/>
        <v>1</v>
      </c>
      <c r="G25" s="9">
        <f t="shared" si="4"/>
        <v>2.1000000000000001E-2</v>
      </c>
      <c r="H25" s="10">
        <f t="shared" si="0"/>
        <v>1.0209999999999999</v>
      </c>
      <c r="I25" s="10">
        <f t="shared" si="10"/>
        <v>1.3753647345116549</v>
      </c>
      <c r="J25" s="10">
        <f t="shared" si="5"/>
        <v>0.87457340251218851</v>
      </c>
      <c r="K25" s="9">
        <f t="shared" si="6"/>
        <v>2.1000000000000001E-2</v>
      </c>
      <c r="L25" s="10">
        <f t="shared" si="7"/>
        <v>1.0209999999999999</v>
      </c>
      <c r="M25" s="10">
        <f t="shared" si="11"/>
        <v>1.5383358363304145</v>
      </c>
      <c r="N25" s="11">
        <f t="shared" si="8"/>
        <v>0.97820423399442846</v>
      </c>
      <c r="O25" s="10"/>
    </row>
    <row r="26" spans="1:15" x14ac:dyDescent="0.2">
      <c r="A26" s="17">
        <f>Raw!A26</f>
        <v>2006</v>
      </c>
      <c r="B26" s="18">
        <f t="shared" si="1"/>
        <v>17</v>
      </c>
      <c r="C26" s="10">
        <f>Raw!B26/100</f>
        <v>2.3E-2</v>
      </c>
      <c r="D26" s="10">
        <f t="shared" si="2"/>
        <v>1.0229999999999999</v>
      </c>
      <c r="E26" s="10">
        <f t="shared" si="9"/>
        <v>1.6087822009723354</v>
      </c>
      <c r="F26" s="10">
        <f t="shared" si="3"/>
        <v>1</v>
      </c>
      <c r="G26" s="9">
        <f t="shared" si="4"/>
        <v>2.3E-2</v>
      </c>
      <c r="H26" s="10">
        <f t="shared" si="0"/>
        <v>1.0229999999999999</v>
      </c>
      <c r="I26" s="10">
        <f t="shared" si="10"/>
        <v>1.4069981234054227</v>
      </c>
      <c r="J26" s="10">
        <f t="shared" si="5"/>
        <v>0.87457340251218851</v>
      </c>
      <c r="K26" s="9">
        <f t="shared" si="6"/>
        <v>2.3E-2</v>
      </c>
      <c r="L26" s="10">
        <f t="shared" si="7"/>
        <v>1.0229999999999999</v>
      </c>
      <c r="M26" s="10">
        <f t="shared" si="11"/>
        <v>1.5737175605660139</v>
      </c>
      <c r="N26" s="11">
        <f t="shared" si="8"/>
        <v>0.97820423399442835</v>
      </c>
      <c r="O26" s="10"/>
    </row>
    <row r="27" spans="1:15" x14ac:dyDescent="0.2">
      <c r="A27" s="17">
        <f>Raw!A27</f>
        <v>2007</v>
      </c>
      <c r="B27" s="18">
        <f t="shared" si="1"/>
        <v>18</v>
      </c>
      <c r="C27" s="10">
        <f>Raw!B27/100</f>
        <v>2.3E-2</v>
      </c>
      <c r="D27" s="10">
        <f t="shared" si="2"/>
        <v>1.0229999999999999</v>
      </c>
      <c r="E27" s="10">
        <f t="shared" si="9"/>
        <v>1.6457841915946989</v>
      </c>
      <c r="F27" s="10">
        <f t="shared" si="3"/>
        <v>1</v>
      </c>
      <c r="G27" s="9">
        <f t="shared" si="4"/>
        <v>2.3E-2</v>
      </c>
      <c r="H27" s="10">
        <f t="shared" si="0"/>
        <v>1.0229999999999999</v>
      </c>
      <c r="I27" s="10">
        <f t="shared" si="10"/>
        <v>1.4393590802437473</v>
      </c>
      <c r="J27" s="10">
        <f t="shared" si="5"/>
        <v>0.8745734025121884</v>
      </c>
      <c r="K27" s="9">
        <f t="shared" si="6"/>
        <v>2.3E-2</v>
      </c>
      <c r="L27" s="10">
        <f t="shared" si="7"/>
        <v>1.0229999999999999</v>
      </c>
      <c r="M27" s="10">
        <f t="shared" si="11"/>
        <v>1.609913064459032</v>
      </c>
      <c r="N27" s="11">
        <f t="shared" si="8"/>
        <v>0.97820423399442835</v>
      </c>
      <c r="O27" s="10"/>
    </row>
    <row r="28" spans="1:15" x14ac:dyDescent="0.2">
      <c r="A28" s="17">
        <f>Raw!A28</f>
        <v>2008</v>
      </c>
      <c r="B28" s="18">
        <f t="shared" si="1"/>
        <v>19</v>
      </c>
      <c r="C28" s="10">
        <f>Raw!B28/100</f>
        <v>3.6000000000000004E-2</v>
      </c>
      <c r="D28" s="10">
        <f t="shared" si="2"/>
        <v>1.036</v>
      </c>
      <c r="E28" s="10">
        <f t="shared" si="9"/>
        <v>1.7050324224921081</v>
      </c>
      <c r="F28" s="10">
        <f t="shared" si="3"/>
        <v>1</v>
      </c>
      <c r="G28" s="9">
        <f t="shared" si="4"/>
        <v>2.5000000000000001E-2</v>
      </c>
      <c r="H28" s="10">
        <f t="shared" si="0"/>
        <v>1.0249999999999999</v>
      </c>
      <c r="I28" s="10">
        <f t="shared" si="10"/>
        <v>1.4753430572498407</v>
      </c>
      <c r="J28" s="10">
        <f t="shared" si="5"/>
        <v>0.86528739148165346</v>
      </c>
      <c r="K28" s="9">
        <f t="shared" si="6"/>
        <v>3.6000000000000004E-2</v>
      </c>
      <c r="L28" s="10">
        <f t="shared" si="7"/>
        <v>1.036</v>
      </c>
      <c r="M28" s="10">
        <f t="shared" si="11"/>
        <v>1.6678699347795571</v>
      </c>
      <c r="N28" s="11">
        <f t="shared" si="8"/>
        <v>0.97820423399442835</v>
      </c>
      <c r="O28" s="10"/>
    </row>
    <row r="29" spans="1:15" x14ac:dyDescent="0.2">
      <c r="A29" s="17">
        <f>Raw!A29</f>
        <v>2009</v>
      </c>
      <c r="B29" s="18">
        <f t="shared" si="1"/>
        <v>20</v>
      </c>
      <c r="C29" s="10">
        <f>Raw!B29/100</f>
        <v>2.2000000000000002E-2</v>
      </c>
      <c r="D29" s="10">
        <f t="shared" si="2"/>
        <v>1.022</v>
      </c>
      <c r="E29" s="10">
        <f t="shared" si="9"/>
        <v>1.7425431357869345</v>
      </c>
      <c r="F29" s="10">
        <f t="shared" si="3"/>
        <v>1</v>
      </c>
      <c r="G29" s="9">
        <f t="shared" si="4"/>
        <v>2.2000000000000002E-2</v>
      </c>
      <c r="H29" s="10">
        <f t="shared" si="0"/>
        <v>1.022</v>
      </c>
      <c r="I29" s="10">
        <f t="shared" si="10"/>
        <v>1.5078006045093373</v>
      </c>
      <c r="J29" s="10">
        <f t="shared" si="5"/>
        <v>0.86528739148165346</v>
      </c>
      <c r="K29" s="9">
        <f t="shared" si="6"/>
        <v>2.2000000000000002E-2</v>
      </c>
      <c r="L29" s="10">
        <f t="shared" si="7"/>
        <v>1.022</v>
      </c>
      <c r="M29" s="10">
        <f t="shared" si="11"/>
        <v>1.7045630733447075</v>
      </c>
      <c r="N29" s="11">
        <f t="shared" si="8"/>
        <v>0.97820423399442835</v>
      </c>
      <c r="O29" s="10"/>
    </row>
    <row r="30" spans="1:15" x14ac:dyDescent="0.2">
      <c r="A30" s="17">
        <f>Raw!A30</f>
        <v>2010</v>
      </c>
      <c r="B30" s="18">
        <f t="shared" si="1"/>
        <v>21</v>
      </c>
      <c r="C30" s="10">
        <f>Raw!B30/100</f>
        <v>3.3000000000000002E-2</v>
      </c>
      <c r="D30" s="10">
        <f t="shared" si="2"/>
        <v>1.0329999999999999</v>
      </c>
      <c r="E30" s="10">
        <f t="shared" si="9"/>
        <v>1.8000470592679032</v>
      </c>
      <c r="F30" s="10">
        <f t="shared" si="3"/>
        <v>1</v>
      </c>
      <c r="G30" s="9">
        <f t="shared" si="4"/>
        <v>2.5000000000000001E-2</v>
      </c>
      <c r="H30" s="10">
        <f t="shared" si="0"/>
        <v>1.0249999999999999</v>
      </c>
      <c r="I30" s="10">
        <f t="shared" si="10"/>
        <v>1.5454956196220706</v>
      </c>
      <c r="J30" s="10">
        <f t="shared" si="5"/>
        <v>0.85858623065701345</v>
      </c>
      <c r="K30" s="9">
        <f t="shared" si="6"/>
        <v>3.3000000000000002E-2</v>
      </c>
      <c r="L30" s="10">
        <f t="shared" si="7"/>
        <v>1.0329999999999999</v>
      </c>
      <c r="M30" s="10">
        <f t="shared" si="11"/>
        <v>1.7608136547650828</v>
      </c>
      <c r="N30" s="11">
        <f t="shared" si="8"/>
        <v>0.97820423399442846</v>
      </c>
      <c r="O30" s="10"/>
    </row>
    <row r="31" spans="1:15" x14ac:dyDescent="0.2">
      <c r="A31" s="17">
        <f>Raw!A31</f>
        <v>2011</v>
      </c>
      <c r="B31" s="18">
        <f t="shared" si="1"/>
        <v>22</v>
      </c>
      <c r="C31" s="10">
        <f>Raw!B31/100</f>
        <v>4.4999999999999998E-2</v>
      </c>
      <c r="D31" s="10">
        <f t="shared" si="2"/>
        <v>1.0449999999999999</v>
      </c>
      <c r="E31" s="10">
        <f t="shared" si="9"/>
        <v>1.8810491769349587</v>
      </c>
      <c r="F31" s="10">
        <f t="shared" si="3"/>
        <v>1</v>
      </c>
      <c r="G31" s="9">
        <f t="shared" si="4"/>
        <v>2.5000000000000001E-2</v>
      </c>
      <c r="H31" s="10">
        <f t="shared" si="0"/>
        <v>1.0249999999999999</v>
      </c>
      <c r="I31" s="10">
        <f t="shared" si="10"/>
        <v>1.5841330101126223</v>
      </c>
      <c r="J31" s="10">
        <f t="shared" si="5"/>
        <v>0.84215395829994144</v>
      </c>
      <c r="K31" s="9">
        <f t="shared" si="6"/>
        <v>4.4999999999999998E-2</v>
      </c>
      <c r="L31" s="10">
        <f t="shared" si="7"/>
        <v>1.0449999999999999</v>
      </c>
      <c r="M31" s="10">
        <f t="shared" si="11"/>
        <v>1.8400502692295113</v>
      </c>
      <c r="N31" s="11">
        <f t="shared" si="8"/>
        <v>0.97820423399442846</v>
      </c>
      <c r="O31" s="10"/>
    </row>
    <row r="32" spans="1:15" x14ac:dyDescent="0.2">
      <c r="A32" s="17">
        <f>Raw!A32</f>
        <v>2012</v>
      </c>
      <c r="B32" s="18">
        <f t="shared" si="1"/>
        <v>23</v>
      </c>
      <c r="C32" s="10">
        <f>Raw!B32/100</f>
        <v>2.7999999999999997E-2</v>
      </c>
      <c r="D32" s="10">
        <f t="shared" si="2"/>
        <v>1.028</v>
      </c>
      <c r="E32" s="10">
        <f t="shared" si="9"/>
        <v>1.9337185538891375</v>
      </c>
      <c r="F32" s="10">
        <f t="shared" si="3"/>
        <v>1</v>
      </c>
      <c r="G32" s="9">
        <f t="shared" si="4"/>
        <v>2.5000000000000001E-2</v>
      </c>
      <c r="H32" s="10">
        <f t="shared" si="0"/>
        <v>1.0249999999999999</v>
      </c>
      <c r="I32" s="10">
        <f t="shared" si="10"/>
        <v>1.6237363353654377</v>
      </c>
      <c r="J32" s="10">
        <f t="shared" si="5"/>
        <v>0.8396963105617119</v>
      </c>
      <c r="K32" s="9">
        <f t="shared" si="6"/>
        <v>2.7999999999999997E-2</v>
      </c>
      <c r="L32" s="10">
        <f t="shared" si="7"/>
        <v>1.028</v>
      </c>
      <c r="M32" s="10">
        <f t="shared" si="11"/>
        <v>1.8915716767679376</v>
      </c>
      <c r="N32" s="11">
        <f t="shared" si="8"/>
        <v>0.97820423399442846</v>
      </c>
      <c r="O32" s="10"/>
    </row>
    <row r="33" spans="1:15" x14ac:dyDescent="0.2">
      <c r="A33" s="17">
        <f>Raw!A33</f>
        <v>2013</v>
      </c>
      <c r="B33" s="18">
        <f t="shared" si="1"/>
        <v>24</v>
      </c>
      <c r="C33" s="10">
        <f>Raw!B33/100</f>
        <v>2.6000000000000002E-2</v>
      </c>
      <c r="D33" s="10">
        <f t="shared" si="2"/>
        <v>1.026</v>
      </c>
      <c r="E33" s="10">
        <f t="shared" si="9"/>
        <v>1.9839952362902551</v>
      </c>
      <c r="F33" s="10">
        <f t="shared" si="3"/>
        <v>1</v>
      </c>
      <c r="G33" s="9">
        <f t="shared" si="4"/>
        <v>2.5000000000000001E-2</v>
      </c>
      <c r="H33" s="10">
        <f t="shared" si="0"/>
        <v>1.0249999999999999</v>
      </c>
      <c r="I33" s="10">
        <f t="shared" si="10"/>
        <v>1.6643297437495734</v>
      </c>
      <c r="J33" s="10">
        <f t="shared" si="5"/>
        <v>0.83887789310502403</v>
      </c>
      <c r="K33" s="9">
        <f t="shared" si="6"/>
        <v>2.6000000000000002E-2</v>
      </c>
      <c r="L33" s="10">
        <f t="shared" si="7"/>
        <v>1.026</v>
      </c>
      <c r="M33" s="10">
        <f t="shared" si="11"/>
        <v>1.9407525403639041</v>
      </c>
      <c r="N33" s="11">
        <f t="shared" si="8"/>
        <v>0.97820423399442846</v>
      </c>
      <c r="O33" s="10"/>
    </row>
    <row r="34" spans="1:15" x14ac:dyDescent="0.2">
      <c r="A34" s="17">
        <f>Raw!A34</f>
        <v>2014</v>
      </c>
      <c r="B34" s="18">
        <f t="shared" si="1"/>
        <v>25</v>
      </c>
      <c r="C34" s="10">
        <f>Raw!B34/100</f>
        <v>1.4999999999999999E-2</v>
      </c>
      <c r="D34" s="10">
        <f t="shared" si="2"/>
        <v>1.0149999999999999</v>
      </c>
      <c r="E34" s="10">
        <f t="shared" si="9"/>
        <v>2.0137551648346088</v>
      </c>
      <c r="F34" s="10">
        <f t="shared" si="3"/>
        <v>1</v>
      </c>
      <c r="G34" s="9">
        <f t="shared" si="4"/>
        <v>1.4999999999999999E-2</v>
      </c>
      <c r="H34" s="10">
        <f t="shared" si="0"/>
        <v>1.0149999999999999</v>
      </c>
      <c r="I34" s="10">
        <f t="shared" si="10"/>
        <v>1.6892946899058168</v>
      </c>
      <c r="J34" s="10">
        <f t="shared" si="5"/>
        <v>0.83887789310502392</v>
      </c>
      <c r="K34" s="9">
        <f t="shared" si="6"/>
        <v>1.4999999999999999E-2</v>
      </c>
      <c r="L34" s="10">
        <f t="shared" si="7"/>
        <v>1.0149999999999999</v>
      </c>
      <c r="M34" s="10">
        <f t="shared" si="11"/>
        <v>1.9698638284693624</v>
      </c>
      <c r="N34" s="11">
        <f t="shared" si="8"/>
        <v>0.97820423399442835</v>
      </c>
      <c r="O34" s="10"/>
    </row>
    <row r="35" spans="1:15" x14ac:dyDescent="0.2">
      <c r="A35" s="17">
        <f>Raw!A35</f>
        <v>2015</v>
      </c>
      <c r="B35" s="18">
        <f t="shared" si="1"/>
        <v>26</v>
      </c>
      <c r="C35" s="10">
        <f>Raw!B35/100</f>
        <v>0</v>
      </c>
      <c r="D35" s="10">
        <f t="shared" si="2"/>
        <v>1</v>
      </c>
      <c r="E35" s="10">
        <f t="shared" si="9"/>
        <v>2.0137551648346088</v>
      </c>
      <c r="F35" s="10">
        <f t="shared" si="3"/>
        <v>1</v>
      </c>
      <c r="G35" s="9">
        <f t="shared" si="4"/>
        <v>0</v>
      </c>
      <c r="H35" s="10">
        <f t="shared" si="0"/>
        <v>1</v>
      </c>
      <c r="I35" s="10">
        <f t="shared" si="10"/>
        <v>1.6892946899058168</v>
      </c>
      <c r="J35" s="10">
        <f t="shared" si="5"/>
        <v>0.83887789310502392</v>
      </c>
      <c r="K35" s="9">
        <f t="shared" si="6"/>
        <v>0</v>
      </c>
      <c r="L35" s="10">
        <f t="shared" si="7"/>
        <v>1</v>
      </c>
      <c r="M35" s="10">
        <f t="shared" si="11"/>
        <v>1.9698638284693624</v>
      </c>
      <c r="N35" s="11">
        <f t="shared" si="8"/>
        <v>0.97820423399442835</v>
      </c>
      <c r="O35" s="10"/>
    </row>
    <row r="36" spans="1:15" x14ac:dyDescent="0.2">
      <c r="A36" s="17">
        <f>Raw!A36</f>
        <v>2016</v>
      </c>
      <c r="B36" s="18">
        <f t="shared" si="1"/>
        <v>27</v>
      </c>
      <c r="C36" s="10">
        <f>Raw!B36/100</f>
        <v>6.9999999999999993E-3</v>
      </c>
      <c r="D36" s="10">
        <f t="shared" si="2"/>
        <v>1.0069999999999999</v>
      </c>
      <c r="E36" s="10">
        <f t="shared" si="9"/>
        <v>2.0278514509884507</v>
      </c>
      <c r="F36" s="10">
        <f t="shared" si="3"/>
        <v>1</v>
      </c>
      <c r="G36" s="9">
        <f t="shared" si="4"/>
        <v>6.9999999999999993E-3</v>
      </c>
      <c r="H36" s="10">
        <f t="shared" si="0"/>
        <v>1.0069999999999999</v>
      </c>
      <c r="I36" s="10">
        <f t="shared" si="10"/>
        <v>1.7011197527351574</v>
      </c>
      <c r="J36" s="10">
        <f t="shared" si="5"/>
        <v>0.83887789310502403</v>
      </c>
      <c r="K36" s="9">
        <f t="shared" si="6"/>
        <v>6.9999999999999993E-3</v>
      </c>
      <c r="L36" s="10">
        <f t="shared" si="7"/>
        <v>1.0069999999999999</v>
      </c>
      <c r="M36" s="10">
        <f t="shared" si="11"/>
        <v>1.9836528752686478</v>
      </c>
      <c r="N36" s="11">
        <f t="shared" si="8"/>
        <v>0.97820423399442846</v>
      </c>
      <c r="O36" s="10"/>
    </row>
    <row r="37" spans="1:15" x14ac:dyDescent="0.2">
      <c r="A37" s="17">
        <f>Raw!A37</f>
        <v>2017</v>
      </c>
      <c r="B37" s="18">
        <f t="shared" si="1"/>
        <v>28</v>
      </c>
      <c r="C37" s="10">
        <f>Raw!B37/100</f>
        <v>2.7000000000000003E-2</v>
      </c>
      <c r="D37" s="10">
        <f t="shared" si="2"/>
        <v>1.0269999999999999</v>
      </c>
      <c r="E37" s="10">
        <f t="shared" si="9"/>
        <v>2.0826034401651388</v>
      </c>
      <c r="F37" s="10">
        <f t="shared" si="3"/>
        <v>1</v>
      </c>
      <c r="G37" s="9">
        <f t="shared" si="4"/>
        <v>2.5000000000000001E-2</v>
      </c>
      <c r="H37" s="10">
        <f t="shared" si="0"/>
        <v>1.0249999999999999</v>
      </c>
      <c r="I37" s="10">
        <f t="shared" si="10"/>
        <v>1.743647746553536</v>
      </c>
      <c r="J37" s="10">
        <f t="shared" si="5"/>
        <v>0.83724424579615342</v>
      </c>
      <c r="K37" s="9">
        <f t="shared" si="6"/>
        <v>2.7000000000000003E-2</v>
      </c>
      <c r="L37" s="10">
        <f t="shared" si="7"/>
        <v>1.0269999999999999</v>
      </c>
      <c r="M37" s="10">
        <f t="shared" si="11"/>
        <v>2.037211502900901</v>
      </c>
      <c r="N37" s="11">
        <f t="shared" si="8"/>
        <v>0.97820423399442846</v>
      </c>
      <c r="O37" s="10"/>
    </row>
    <row r="38" spans="1:15" x14ac:dyDescent="0.2">
      <c r="A38" s="17">
        <f>Raw!A38</f>
        <v>2018</v>
      </c>
      <c r="B38" s="18">
        <f t="shared" si="1"/>
        <v>29</v>
      </c>
      <c r="C38" s="10">
        <f>Raw!B38/100</f>
        <v>2.5000000000000001E-2</v>
      </c>
      <c r="D38" s="10">
        <f t="shared" si="2"/>
        <v>1.0249999999999999</v>
      </c>
      <c r="E38" s="10">
        <f t="shared" si="9"/>
        <v>2.1346685261692668</v>
      </c>
      <c r="F38" s="10">
        <f t="shared" si="3"/>
        <v>1</v>
      </c>
      <c r="G38" s="9">
        <f t="shared" si="4"/>
        <v>2.5000000000000001E-2</v>
      </c>
      <c r="H38" s="10">
        <f t="shared" si="0"/>
        <v>1.0249999999999999</v>
      </c>
      <c r="I38" s="10">
        <f t="shared" si="10"/>
        <v>1.7872389402173743</v>
      </c>
      <c r="J38" s="10">
        <f t="shared" si="5"/>
        <v>0.83724424579615342</v>
      </c>
      <c r="K38" s="9">
        <f t="shared" si="6"/>
        <v>2.5000000000000001E-2</v>
      </c>
      <c r="L38" s="10">
        <f t="shared" si="7"/>
        <v>1.0249999999999999</v>
      </c>
      <c r="M38" s="10">
        <f t="shared" si="11"/>
        <v>2.0881417904734234</v>
      </c>
      <c r="N38" s="11">
        <f t="shared" si="8"/>
        <v>0.97820423399442857</v>
      </c>
      <c r="O38" s="10"/>
    </row>
    <row r="39" spans="1:15" x14ac:dyDescent="0.2">
      <c r="A39" s="17">
        <f>Raw!A39</f>
        <v>2019</v>
      </c>
      <c r="B39" s="18">
        <f t="shared" si="1"/>
        <v>30</v>
      </c>
      <c r="C39" s="10">
        <f>Raw!B39/100</f>
        <v>1.8000000000000002E-2</v>
      </c>
      <c r="D39" s="10">
        <f t="shared" si="2"/>
        <v>1.018</v>
      </c>
      <c r="E39" s="10">
        <f t="shared" si="9"/>
        <v>2.1730925596403137</v>
      </c>
      <c r="F39" s="10">
        <f t="shared" si="3"/>
        <v>1</v>
      </c>
      <c r="G39" s="9">
        <f t="shared" si="4"/>
        <v>1.8000000000000002E-2</v>
      </c>
      <c r="H39" s="10">
        <f t="shared" si="0"/>
        <v>1.018</v>
      </c>
      <c r="I39" s="10">
        <f t="shared" si="10"/>
        <v>1.819409241141287</v>
      </c>
      <c r="J39" s="10">
        <f t="shared" si="5"/>
        <v>0.83724424579615342</v>
      </c>
      <c r="K39" s="9">
        <f t="shared" si="6"/>
        <v>1.8000000000000002E-2</v>
      </c>
      <c r="L39" s="10">
        <f t="shared" si="7"/>
        <v>1.018</v>
      </c>
      <c r="M39" s="10">
        <f t="shared" si="11"/>
        <v>2.1257283427019451</v>
      </c>
      <c r="N39" s="11">
        <f t="shared" si="8"/>
        <v>0.97820423399442857</v>
      </c>
      <c r="O39" s="10"/>
    </row>
    <row r="40" spans="1:15" x14ac:dyDescent="0.2">
      <c r="A40" s="17">
        <f>Raw!A40</f>
        <v>2020</v>
      </c>
      <c r="B40" s="18">
        <f t="shared" si="1"/>
        <v>31</v>
      </c>
      <c r="C40" s="10">
        <f>Raw!B40/100</f>
        <v>9.0000000000000011E-3</v>
      </c>
      <c r="D40" s="10">
        <f t="shared" si="2"/>
        <v>1.0089999999999999</v>
      </c>
      <c r="E40" s="10">
        <f t="shared" si="9"/>
        <v>2.1926503926770762</v>
      </c>
      <c r="F40" s="10">
        <f t="shared" si="3"/>
        <v>1</v>
      </c>
      <c r="G40" s="9">
        <f t="shared" si="4"/>
        <v>9.0000000000000011E-3</v>
      </c>
      <c r="H40" s="10">
        <f t="shared" si="0"/>
        <v>1.0089999999999999</v>
      </c>
      <c r="I40" s="10">
        <f t="shared" si="10"/>
        <v>1.8357839243115583</v>
      </c>
      <c r="J40" s="10">
        <f t="shared" si="5"/>
        <v>0.83724424579615342</v>
      </c>
      <c r="K40" s="9">
        <f t="shared" si="6"/>
        <v>9.0000000000000011E-3</v>
      </c>
      <c r="L40" s="10">
        <f t="shared" si="7"/>
        <v>1.0089999999999999</v>
      </c>
      <c r="M40" s="10">
        <f t="shared" si="11"/>
        <v>2.1448598977862625</v>
      </c>
      <c r="N40" s="11">
        <f t="shared" si="8"/>
        <v>0.97820423399442868</v>
      </c>
      <c r="O40" s="10"/>
    </row>
    <row r="41" spans="1:15" x14ac:dyDescent="0.2">
      <c r="A41" s="19">
        <f>Raw!A41</f>
        <v>2021</v>
      </c>
      <c r="B41" s="20">
        <f t="shared" si="1"/>
        <v>32</v>
      </c>
      <c r="C41" s="13">
        <f>Raw!B41/100</f>
        <v>2.6000000000000002E-2</v>
      </c>
      <c r="D41" s="13">
        <f t="shared" si="2"/>
        <v>1.026</v>
      </c>
      <c r="E41" s="13">
        <f t="shared" si="9"/>
        <v>2.24965930288668</v>
      </c>
      <c r="F41" s="13">
        <f t="shared" si="3"/>
        <v>1</v>
      </c>
      <c r="G41" s="12">
        <f t="shared" si="4"/>
        <v>2.5000000000000001E-2</v>
      </c>
      <c r="H41" s="13">
        <f t="shared" si="0"/>
        <v>1.0249999999999999</v>
      </c>
      <c r="I41" s="13">
        <f t="shared" si="10"/>
        <v>1.8816785224193471</v>
      </c>
      <c r="J41" s="13">
        <f t="shared" si="5"/>
        <v>0.83642821826613767</v>
      </c>
      <c r="K41" s="9">
        <f t="shared" si="6"/>
        <v>2.6000000000000002E-2</v>
      </c>
      <c r="L41" s="13">
        <f t="shared" si="7"/>
        <v>1.026</v>
      </c>
      <c r="M41" s="13">
        <f t="shared" si="11"/>
        <v>2.2006262551287055</v>
      </c>
      <c r="N41" s="14">
        <f t="shared" si="8"/>
        <v>0.9782042339944288</v>
      </c>
      <c r="O41" s="10"/>
    </row>
  </sheetData>
  <mergeCells count="4">
    <mergeCell ref="G7:J7"/>
    <mergeCell ref="C7:F7"/>
    <mergeCell ref="K7:N7"/>
    <mergeCell ref="A7:B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75FF-3086-B04B-A47D-07EA8789A80C}">
  <dimension ref="A1:B573"/>
  <sheetViews>
    <sheetView topLeftCell="A148" workbookViewId="0">
      <selection activeCell="A186" sqref="A186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 s="2" t="s">
        <v>3</v>
      </c>
    </row>
    <row r="3" spans="1:2" x14ac:dyDescent="0.2">
      <c r="A3" s="1" t="s">
        <v>4</v>
      </c>
      <c r="B3" s="2" t="s">
        <v>5</v>
      </c>
    </row>
    <row r="4" spans="1:2" x14ac:dyDescent="0.2">
      <c r="A4" s="1" t="s">
        <v>6</v>
      </c>
      <c r="B4" s="3"/>
    </row>
    <row r="5" spans="1:2" x14ac:dyDescent="0.2">
      <c r="A5" s="1" t="s">
        <v>7</v>
      </c>
      <c r="B5" s="2" t="s">
        <v>8</v>
      </c>
    </row>
    <row r="6" spans="1:2" x14ac:dyDescent="0.2">
      <c r="A6" s="1" t="s">
        <v>9</v>
      </c>
      <c r="B6" s="4">
        <v>44664</v>
      </c>
    </row>
    <row r="7" spans="1:2" x14ac:dyDescent="0.2">
      <c r="A7" s="1" t="s">
        <v>10</v>
      </c>
      <c r="B7" s="5">
        <v>44699</v>
      </c>
    </row>
    <row r="8" spans="1:2" x14ac:dyDescent="0.2">
      <c r="A8" s="1" t="s">
        <v>11</v>
      </c>
      <c r="B8" s="3"/>
    </row>
    <row r="9" spans="1:2" x14ac:dyDescent="0.2">
      <c r="A9" s="1">
        <v>1989</v>
      </c>
      <c r="B9" s="2">
        <v>5.2</v>
      </c>
    </row>
    <row r="10" spans="1:2" x14ac:dyDescent="0.2">
      <c r="A10" s="1">
        <v>1990</v>
      </c>
      <c r="B10" s="2">
        <v>7</v>
      </c>
    </row>
    <row r="11" spans="1:2" x14ac:dyDescent="0.2">
      <c r="A11" s="1">
        <v>1991</v>
      </c>
      <c r="B11" s="2">
        <v>7.5</v>
      </c>
    </row>
    <row r="12" spans="1:2" x14ac:dyDescent="0.2">
      <c r="A12" s="1">
        <v>1992</v>
      </c>
      <c r="B12" s="2">
        <v>4.2</v>
      </c>
    </row>
    <row r="13" spans="1:2" x14ac:dyDescent="0.2">
      <c r="A13" s="1">
        <v>1993</v>
      </c>
      <c r="B13" s="2">
        <v>2.5</v>
      </c>
    </row>
    <row r="14" spans="1:2" x14ac:dyDescent="0.2">
      <c r="A14" s="1">
        <v>1994</v>
      </c>
      <c r="B14" s="2">
        <v>2</v>
      </c>
    </row>
    <row r="15" spans="1:2" x14ac:dyDescent="0.2">
      <c r="A15" s="1">
        <v>1995</v>
      </c>
      <c r="B15" s="2">
        <v>2.6</v>
      </c>
    </row>
    <row r="16" spans="1:2" x14ac:dyDescent="0.2">
      <c r="A16" s="1">
        <v>1996</v>
      </c>
      <c r="B16" s="2">
        <v>2.4</v>
      </c>
    </row>
    <row r="17" spans="1:2" x14ac:dyDescent="0.2">
      <c r="A17" s="1">
        <v>1997</v>
      </c>
      <c r="B17" s="2">
        <v>1.8</v>
      </c>
    </row>
    <row r="18" spans="1:2" x14ac:dyDescent="0.2">
      <c r="A18" s="1">
        <v>1998</v>
      </c>
      <c r="B18" s="2">
        <v>1.6</v>
      </c>
    </row>
    <row r="19" spans="1:2" x14ac:dyDescent="0.2">
      <c r="A19" s="1">
        <v>1999</v>
      </c>
      <c r="B19" s="2">
        <v>1.3</v>
      </c>
    </row>
    <row r="20" spans="1:2" x14ac:dyDescent="0.2">
      <c r="A20" s="1">
        <v>2000</v>
      </c>
      <c r="B20" s="2">
        <v>0.8</v>
      </c>
    </row>
    <row r="21" spans="1:2" x14ac:dyDescent="0.2">
      <c r="A21" s="1">
        <v>2001</v>
      </c>
      <c r="B21" s="2">
        <v>1.2</v>
      </c>
    </row>
    <row r="22" spans="1:2" x14ac:dyDescent="0.2">
      <c r="A22" s="1">
        <v>2002</v>
      </c>
      <c r="B22" s="2">
        <v>1.3</v>
      </c>
    </row>
    <row r="23" spans="1:2" x14ac:dyDescent="0.2">
      <c r="A23" s="1">
        <v>2003</v>
      </c>
      <c r="B23" s="2">
        <v>1.4</v>
      </c>
    </row>
    <row r="24" spans="1:2" x14ac:dyDescent="0.2">
      <c r="A24" s="1">
        <v>2004</v>
      </c>
      <c r="B24" s="2">
        <v>1.3</v>
      </c>
    </row>
    <row r="25" spans="1:2" x14ac:dyDescent="0.2">
      <c r="A25" s="1">
        <v>2005</v>
      </c>
      <c r="B25" s="2">
        <v>2.1</v>
      </c>
    </row>
    <row r="26" spans="1:2" x14ac:dyDescent="0.2">
      <c r="A26" s="1">
        <v>2006</v>
      </c>
      <c r="B26" s="2">
        <v>2.2999999999999998</v>
      </c>
    </row>
    <row r="27" spans="1:2" x14ac:dyDescent="0.2">
      <c r="A27" s="1">
        <v>2007</v>
      </c>
      <c r="B27" s="2">
        <v>2.2999999999999998</v>
      </c>
    </row>
    <row r="28" spans="1:2" x14ac:dyDescent="0.2">
      <c r="A28" s="1">
        <v>2008</v>
      </c>
      <c r="B28" s="2">
        <v>3.6</v>
      </c>
    </row>
    <row r="29" spans="1:2" x14ac:dyDescent="0.2">
      <c r="A29" s="1">
        <v>2009</v>
      </c>
      <c r="B29" s="2">
        <v>2.2000000000000002</v>
      </c>
    </row>
    <row r="30" spans="1:2" x14ac:dyDescent="0.2">
      <c r="A30" s="1">
        <v>2010</v>
      </c>
      <c r="B30" s="2">
        <v>3.3</v>
      </c>
    </row>
    <row r="31" spans="1:2" x14ac:dyDescent="0.2">
      <c r="A31" s="1">
        <v>2011</v>
      </c>
      <c r="B31" s="2">
        <v>4.5</v>
      </c>
    </row>
    <row r="32" spans="1:2" x14ac:dyDescent="0.2">
      <c r="A32" s="1">
        <v>2012</v>
      </c>
      <c r="B32" s="2">
        <v>2.8</v>
      </c>
    </row>
    <row r="33" spans="1:2" x14ac:dyDescent="0.2">
      <c r="A33" s="1">
        <v>2013</v>
      </c>
      <c r="B33" s="2">
        <v>2.6</v>
      </c>
    </row>
    <row r="34" spans="1:2" x14ac:dyDescent="0.2">
      <c r="A34" s="1">
        <v>2014</v>
      </c>
      <c r="B34" s="2">
        <v>1.5</v>
      </c>
    </row>
    <row r="35" spans="1:2" x14ac:dyDescent="0.2">
      <c r="A35" s="1">
        <v>2015</v>
      </c>
      <c r="B35" s="2">
        <v>0</v>
      </c>
    </row>
    <row r="36" spans="1:2" x14ac:dyDescent="0.2">
      <c r="A36" s="1">
        <v>2016</v>
      </c>
      <c r="B36" s="2">
        <v>0.7</v>
      </c>
    </row>
    <row r="37" spans="1:2" x14ac:dyDescent="0.2">
      <c r="A37" s="1">
        <v>2017</v>
      </c>
      <c r="B37" s="2">
        <v>2.7</v>
      </c>
    </row>
    <row r="38" spans="1:2" x14ac:dyDescent="0.2">
      <c r="A38" s="1">
        <v>2018</v>
      </c>
      <c r="B38" s="2">
        <v>2.5</v>
      </c>
    </row>
    <row r="39" spans="1:2" x14ac:dyDescent="0.2">
      <c r="A39" s="1">
        <v>2019</v>
      </c>
      <c r="B39" s="2">
        <v>1.8</v>
      </c>
    </row>
    <row r="40" spans="1:2" x14ac:dyDescent="0.2">
      <c r="A40" s="1">
        <v>2020</v>
      </c>
      <c r="B40" s="2">
        <v>0.9</v>
      </c>
    </row>
    <row r="41" spans="1:2" x14ac:dyDescent="0.2">
      <c r="A41" s="1">
        <v>2021</v>
      </c>
      <c r="B41" s="2">
        <v>2.6</v>
      </c>
    </row>
    <row r="42" spans="1:2" x14ac:dyDescent="0.2">
      <c r="A42" s="1" t="s">
        <v>12</v>
      </c>
      <c r="B42" s="2">
        <v>5</v>
      </c>
    </row>
    <row r="43" spans="1:2" x14ac:dyDescent="0.2">
      <c r="A43" s="1" t="s">
        <v>13</v>
      </c>
      <c r="B43" s="2">
        <v>5.3</v>
      </c>
    </row>
    <row r="44" spans="1:2" x14ac:dyDescent="0.2">
      <c r="A44" s="1" t="s">
        <v>14</v>
      </c>
      <c r="B44" s="2">
        <v>5.0999999999999996</v>
      </c>
    </row>
    <row r="45" spans="1:2" x14ac:dyDescent="0.2">
      <c r="A45" s="1" t="s">
        <v>15</v>
      </c>
      <c r="B45" s="2">
        <v>5.5</v>
      </c>
    </row>
    <row r="46" spans="1:2" x14ac:dyDescent="0.2">
      <c r="A46" s="1" t="s">
        <v>16</v>
      </c>
      <c r="B46" s="2">
        <v>5.8</v>
      </c>
    </row>
    <row r="47" spans="1:2" x14ac:dyDescent="0.2">
      <c r="A47" s="1" t="s">
        <v>17</v>
      </c>
      <c r="B47" s="2">
        <v>6.7</v>
      </c>
    </row>
    <row r="48" spans="1:2" x14ac:dyDescent="0.2">
      <c r="A48" s="1" t="s">
        <v>18</v>
      </c>
      <c r="B48" s="2">
        <v>7.5</v>
      </c>
    </row>
    <row r="49" spans="1:2" x14ac:dyDescent="0.2">
      <c r="A49" s="1" t="s">
        <v>19</v>
      </c>
      <c r="B49" s="2">
        <v>7.8</v>
      </c>
    </row>
    <row r="50" spans="1:2" x14ac:dyDescent="0.2">
      <c r="A50" s="1" t="s">
        <v>20</v>
      </c>
      <c r="B50" s="2">
        <v>7</v>
      </c>
    </row>
    <row r="51" spans="1:2" x14ac:dyDescent="0.2">
      <c r="A51" s="1" t="s">
        <v>21</v>
      </c>
      <c r="B51" s="2">
        <v>8.3000000000000007</v>
      </c>
    </row>
    <row r="52" spans="1:2" x14ac:dyDescent="0.2">
      <c r="A52" s="1" t="s">
        <v>22</v>
      </c>
      <c r="B52" s="2">
        <v>7.8</v>
      </c>
    </row>
    <row r="53" spans="1:2" x14ac:dyDescent="0.2">
      <c r="A53" s="1" t="s">
        <v>23</v>
      </c>
      <c r="B53" s="2">
        <v>7</v>
      </c>
    </row>
    <row r="54" spans="1:2" x14ac:dyDescent="0.2">
      <c r="A54" s="1" t="s">
        <v>24</v>
      </c>
      <c r="B54" s="2">
        <v>7</v>
      </c>
    </row>
    <row r="55" spans="1:2" x14ac:dyDescent="0.2">
      <c r="A55" s="1" t="s">
        <v>25</v>
      </c>
      <c r="B55" s="2">
        <v>4.3</v>
      </c>
    </row>
    <row r="56" spans="1:2" x14ac:dyDescent="0.2">
      <c r="A56" s="1" t="s">
        <v>26</v>
      </c>
      <c r="B56" s="2">
        <v>3.2</v>
      </c>
    </row>
    <row r="57" spans="1:2" x14ac:dyDescent="0.2">
      <c r="A57" s="1" t="s">
        <v>27</v>
      </c>
      <c r="B57" s="2">
        <v>2.7</v>
      </c>
    </row>
    <row r="58" spans="1:2" x14ac:dyDescent="0.2">
      <c r="A58" s="1" t="s">
        <v>28</v>
      </c>
      <c r="B58" s="2">
        <v>2.4</v>
      </c>
    </row>
    <row r="59" spans="1:2" x14ac:dyDescent="0.2">
      <c r="A59" s="1" t="s">
        <v>29</v>
      </c>
      <c r="B59" s="2">
        <v>2.5</v>
      </c>
    </row>
    <row r="60" spans="1:2" x14ac:dyDescent="0.2">
      <c r="A60" s="1" t="s">
        <v>30</v>
      </c>
      <c r="B60" s="2">
        <v>2.9</v>
      </c>
    </row>
    <row r="61" spans="1:2" x14ac:dyDescent="0.2">
      <c r="A61" s="1" t="s">
        <v>31</v>
      </c>
      <c r="B61" s="2">
        <v>2.4</v>
      </c>
    </row>
    <row r="62" spans="1:2" x14ac:dyDescent="0.2">
      <c r="A62" s="1" t="s">
        <v>32</v>
      </c>
      <c r="B62" s="2">
        <v>2.5</v>
      </c>
    </row>
    <row r="63" spans="1:2" x14ac:dyDescent="0.2">
      <c r="A63" s="1" t="s">
        <v>33</v>
      </c>
      <c r="B63" s="2">
        <v>2</v>
      </c>
    </row>
    <row r="64" spans="1:2" x14ac:dyDescent="0.2">
      <c r="A64" s="1" t="s">
        <v>34</v>
      </c>
      <c r="B64" s="2">
        <v>1.7</v>
      </c>
    </row>
    <row r="65" spans="1:2" x14ac:dyDescent="0.2">
      <c r="A65" s="1" t="s">
        <v>35</v>
      </c>
      <c r="B65" s="2">
        <v>1.8</v>
      </c>
    </row>
    <row r="66" spans="1:2" x14ac:dyDescent="0.2">
      <c r="A66" s="1" t="s">
        <v>36</v>
      </c>
      <c r="B66" s="2">
        <v>2.5</v>
      </c>
    </row>
    <row r="67" spans="1:2" x14ac:dyDescent="0.2">
      <c r="A67" s="1" t="s">
        <v>37</v>
      </c>
      <c r="B67" s="2">
        <v>2.4</v>
      </c>
    </row>
    <row r="68" spans="1:2" x14ac:dyDescent="0.2">
      <c r="A68" s="1" t="s">
        <v>38</v>
      </c>
      <c r="B68" s="2">
        <v>2.7</v>
      </c>
    </row>
    <row r="69" spans="1:2" x14ac:dyDescent="0.2">
      <c r="A69" s="1" t="s">
        <v>39</v>
      </c>
      <c r="B69" s="2">
        <v>2.9</v>
      </c>
    </row>
    <row r="70" spans="1:2" x14ac:dyDescent="0.2">
      <c r="A70" s="1" t="s">
        <v>40</v>
      </c>
      <c r="B70" s="2">
        <v>2.6</v>
      </c>
    </row>
    <row r="71" spans="1:2" x14ac:dyDescent="0.2">
      <c r="A71" s="1" t="s">
        <v>41</v>
      </c>
      <c r="B71" s="2">
        <v>2.4</v>
      </c>
    </row>
    <row r="72" spans="1:2" x14ac:dyDescent="0.2">
      <c r="A72" s="1" t="s">
        <v>42</v>
      </c>
      <c r="B72" s="2">
        <v>2.2000000000000002</v>
      </c>
    </row>
    <row r="73" spans="1:2" x14ac:dyDescent="0.2">
      <c r="A73" s="1" t="s">
        <v>43</v>
      </c>
      <c r="B73" s="2">
        <v>2.5</v>
      </c>
    </row>
    <row r="74" spans="1:2" x14ac:dyDescent="0.2">
      <c r="A74" s="1" t="s">
        <v>44</v>
      </c>
      <c r="B74" s="2">
        <v>1.9</v>
      </c>
    </row>
    <row r="75" spans="1:2" x14ac:dyDescent="0.2">
      <c r="A75" s="1" t="s">
        <v>45</v>
      </c>
      <c r="B75" s="2">
        <v>1.6</v>
      </c>
    </row>
    <row r="76" spans="1:2" x14ac:dyDescent="0.2">
      <c r="A76" s="1" t="s">
        <v>46</v>
      </c>
      <c r="B76" s="2">
        <v>1.9</v>
      </c>
    </row>
    <row r="77" spans="1:2" x14ac:dyDescent="0.2">
      <c r="A77" s="1" t="s">
        <v>47</v>
      </c>
      <c r="B77" s="2">
        <v>1.8</v>
      </c>
    </row>
    <row r="78" spans="1:2" x14ac:dyDescent="0.2">
      <c r="A78" s="1" t="s">
        <v>48</v>
      </c>
      <c r="B78" s="2">
        <v>1.6</v>
      </c>
    </row>
    <row r="79" spans="1:2" x14ac:dyDescent="0.2">
      <c r="A79" s="1" t="s">
        <v>49</v>
      </c>
      <c r="B79" s="2">
        <v>1.8</v>
      </c>
    </row>
    <row r="80" spans="1:2" x14ac:dyDescent="0.2">
      <c r="A80" s="1" t="s">
        <v>50</v>
      </c>
      <c r="B80" s="2">
        <v>1.4</v>
      </c>
    </row>
    <row r="81" spans="1:2" x14ac:dyDescent="0.2">
      <c r="A81" s="1" t="s">
        <v>51</v>
      </c>
      <c r="B81" s="2">
        <v>1.4</v>
      </c>
    </row>
    <row r="82" spans="1:2" x14ac:dyDescent="0.2">
      <c r="A82" s="1" t="s">
        <v>52</v>
      </c>
      <c r="B82" s="2">
        <v>1.6</v>
      </c>
    </row>
    <row r="83" spans="1:2" x14ac:dyDescent="0.2">
      <c r="A83" s="1" t="s">
        <v>53</v>
      </c>
      <c r="B83" s="2">
        <v>1.4</v>
      </c>
    </row>
    <row r="84" spans="1:2" x14ac:dyDescent="0.2">
      <c r="A84" s="1" t="s">
        <v>54</v>
      </c>
      <c r="B84" s="2">
        <v>1.2</v>
      </c>
    </row>
    <row r="85" spans="1:2" x14ac:dyDescent="0.2">
      <c r="A85" s="1" t="s">
        <v>55</v>
      </c>
      <c r="B85" s="2">
        <v>1.1000000000000001</v>
      </c>
    </row>
    <row r="86" spans="1:2" x14ac:dyDescent="0.2">
      <c r="A86" s="1" t="s">
        <v>56</v>
      </c>
      <c r="B86" s="2">
        <v>0.8</v>
      </c>
    </row>
    <row r="87" spans="1:2" x14ac:dyDescent="0.2">
      <c r="A87" s="1" t="s">
        <v>57</v>
      </c>
      <c r="B87" s="2">
        <v>0.6</v>
      </c>
    </row>
    <row r="88" spans="1:2" x14ac:dyDescent="0.2">
      <c r="A88" s="1" t="s">
        <v>58</v>
      </c>
      <c r="B88" s="2">
        <v>0.8</v>
      </c>
    </row>
    <row r="89" spans="1:2" x14ac:dyDescent="0.2">
      <c r="A89" s="1" t="s">
        <v>59</v>
      </c>
      <c r="B89" s="2">
        <v>1</v>
      </c>
    </row>
    <row r="90" spans="1:2" x14ac:dyDescent="0.2">
      <c r="A90" s="1" t="s">
        <v>60</v>
      </c>
      <c r="B90" s="2">
        <v>0.9</v>
      </c>
    </row>
    <row r="91" spans="1:2" x14ac:dyDescent="0.2">
      <c r="A91" s="1" t="s">
        <v>61</v>
      </c>
      <c r="B91" s="2">
        <v>1.5</v>
      </c>
    </row>
    <row r="92" spans="1:2" x14ac:dyDescent="0.2">
      <c r="A92" s="1" t="s">
        <v>62</v>
      </c>
      <c r="B92" s="2">
        <v>1.5</v>
      </c>
    </row>
    <row r="93" spans="1:2" x14ac:dyDescent="0.2">
      <c r="A93" s="1" t="s">
        <v>63</v>
      </c>
      <c r="B93" s="2">
        <v>1</v>
      </c>
    </row>
    <row r="94" spans="1:2" x14ac:dyDescent="0.2">
      <c r="A94" s="1" t="s">
        <v>64</v>
      </c>
      <c r="B94" s="2">
        <v>1.5</v>
      </c>
    </row>
    <row r="95" spans="1:2" x14ac:dyDescent="0.2">
      <c r="A95" s="1" t="s">
        <v>65</v>
      </c>
      <c r="B95" s="2">
        <v>0.9</v>
      </c>
    </row>
    <row r="96" spans="1:2" x14ac:dyDescent="0.2">
      <c r="A96" s="1" t="s">
        <v>66</v>
      </c>
      <c r="B96" s="2">
        <v>1</v>
      </c>
    </row>
    <row r="97" spans="1:2" x14ac:dyDescent="0.2">
      <c r="A97" s="1" t="s">
        <v>67</v>
      </c>
      <c r="B97" s="2">
        <v>1.5</v>
      </c>
    </row>
    <row r="98" spans="1:2" x14ac:dyDescent="0.2">
      <c r="A98" s="1" t="s">
        <v>68</v>
      </c>
      <c r="B98" s="2">
        <v>1.5</v>
      </c>
    </row>
    <row r="99" spans="1:2" x14ac:dyDescent="0.2">
      <c r="A99" s="1" t="s">
        <v>69</v>
      </c>
      <c r="B99" s="2">
        <v>1.3</v>
      </c>
    </row>
    <row r="100" spans="1:2" x14ac:dyDescent="0.2">
      <c r="A100" s="1" t="s">
        <v>70</v>
      </c>
      <c r="B100" s="2">
        <v>1.4</v>
      </c>
    </row>
    <row r="101" spans="1:2" x14ac:dyDescent="0.2">
      <c r="A101" s="1" t="s">
        <v>71</v>
      </c>
      <c r="B101" s="2">
        <v>1.3</v>
      </c>
    </row>
    <row r="102" spans="1:2" x14ac:dyDescent="0.2">
      <c r="A102" s="1" t="s">
        <v>72</v>
      </c>
      <c r="B102" s="2">
        <v>1.3</v>
      </c>
    </row>
    <row r="103" spans="1:2" x14ac:dyDescent="0.2">
      <c r="A103" s="1" t="s">
        <v>73</v>
      </c>
      <c r="B103" s="2">
        <v>1.4</v>
      </c>
    </row>
    <row r="104" spans="1:2" x14ac:dyDescent="0.2">
      <c r="A104" s="1" t="s">
        <v>74</v>
      </c>
      <c r="B104" s="2">
        <v>1.3</v>
      </c>
    </row>
    <row r="105" spans="1:2" x14ac:dyDescent="0.2">
      <c r="A105" s="1" t="s">
        <v>75</v>
      </c>
      <c r="B105" s="2">
        <v>1.4</v>
      </c>
    </row>
    <row r="106" spans="1:2" x14ac:dyDescent="0.2">
      <c r="A106" s="1" t="s">
        <v>76</v>
      </c>
      <c r="B106" s="2">
        <v>1.7</v>
      </c>
    </row>
    <row r="107" spans="1:2" x14ac:dyDescent="0.2">
      <c r="A107" s="1" t="s">
        <v>77</v>
      </c>
      <c r="B107" s="2">
        <v>2</v>
      </c>
    </row>
    <row r="108" spans="1:2" x14ac:dyDescent="0.2">
      <c r="A108" s="1" t="s">
        <v>78</v>
      </c>
      <c r="B108" s="2">
        <v>2.4</v>
      </c>
    </row>
    <row r="109" spans="1:2" x14ac:dyDescent="0.2">
      <c r="A109" s="1" t="s">
        <v>79</v>
      </c>
      <c r="B109" s="2">
        <v>2.1</v>
      </c>
    </row>
    <row r="110" spans="1:2" x14ac:dyDescent="0.2">
      <c r="A110" s="1" t="s">
        <v>80</v>
      </c>
      <c r="B110" s="2">
        <v>1.9</v>
      </c>
    </row>
    <row r="111" spans="1:2" x14ac:dyDescent="0.2">
      <c r="A111" s="1" t="s">
        <v>81</v>
      </c>
      <c r="B111" s="2">
        <v>2.2999999999999998</v>
      </c>
    </row>
    <row r="112" spans="1:2" x14ac:dyDescent="0.2">
      <c r="A112" s="1" t="s">
        <v>82</v>
      </c>
      <c r="B112" s="2">
        <v>2.4</v>
      </c>
    </row>
    <row r="113" spans="1:2" x14ac:dyDescent="0.2">
      <c r="A113" s="1" t="s">
        <v>83</v>
      </c>
      <c r="B113" s="2">
        <v>2.7</v>
      </c>
    </row>
    <row r="114" spans="1:2" x14ac:dyDescent="0.2">
      <c r="A114" s="1" t="s">
        <v>84</v>
      </c>
      <c r="B114" s="2">
        <v>2.9</v>
      </c>
    </row>
    <row r="115" spans="1:2" x14ac:dyDescent="0.2">
      <c r="A115" s="1" t="s">
        <v>85</v>
      </c>
      <c r="B115" s="2">
        <v>2.6</v>
      </c>
    </row>
    <row r="116" spans="1:2" x14ac:dyDescent="0.2">
      <c r="A116" s="1" t="s">
        <v>86</v>
      </c>
      <c r="B116" s="2">
        <v>1.8</v>
      </c>
    </row>
    <row r="117" spans="1:2" x14ac:dyDescent="0.2">
      <c r="A117" s="1" t="s">
        <v>87</v>
      </c>
      <c r="B117" s="2">
        <v>2.1</v>
      </c>
    </row>
    <row r="118" spans="1:2" x14ac:dyDescent="0.2">
      <c r="A118" s="1" t="s">
        <v>88</v>
      </c>
      <c r="B118" s="2">
        <v>2.4</v>
      </c>
    </row>
    <row r="119" spans="1:2" x14ac:dyDescent="0.2">
      <c r="A119" s="1" t="s">
        <v>89</v>
      </c>
      <c r="B119" s="2">
        <v>3.4</v>
      </c>
    </row>
    <row r="120" spans="1:2" x14ac:dyDescent="0.2">
      <c r="A120" s="1" t="s">
        <v>90</v>
      </c>
      <c r="B120" s="2">
        <v>4.8</v>
      </c>
    </row>
    <row r="121" spans="1:2" x14ac:dyDescent="0.2">
      <c r="A121" s="1" t="s">
        <v>91</v>
      </c>
      <c r="B121" s="2">
        <v>3.9</v>
      </c>
    </row>
    <row r="122" spans="1:2" x14ac:dyDescent="0.2">
      <c r="A122" s="1" t="s">
        <v>92</v>
      </c>
      <c r="B122" s="2">
        <v>3</v>
      </c>
    </row>
    <row r="123" spans="1:2" x14ac:dyDescent="0.2">
      <c r="A123" s="1" t="s">
        <v>93</v>
      </c>
      <c r="B123" s="2">
        <v>2.1</v>
      </c>
    </row>
    <row r="124" spans="1:2" x14ac:dyDescent="0.2">
      <c r="A124" s="1" t="s">
        <v>94</v>
      </c>
      <c r="B124" s="2">
        <v>1.5</v>
      </c>
    </row>
    <row r="125" spans="1:2" x14ac:dyDescent="0.2">
      <c r="A125" s="1" t="s">
        <v>95</v>
      </c>
      <c r="B125" s="2">
        <v>2.1</v>
      </c>
    </row>
    <row r="126" spans="1:2" x14ac:dyDescent="0.2">
      <c r="A126" s="1" t="s">
        <v>96</v>
      </c>
      <c r="B126" s="2">
        <v>3.3</v>
      </c>
    </row>
    <row r="127" spans="1:2" x14ac:dyDescent="0.2">
      <c r="A127" s="1" t="s">
        <v>97</v>
      </c>
      <c r="B127" s="2">
        <v>3.5</v>
      </c>
    </row>
    <row r="128" spans="1:2" x14ac:dyDescent="0.2">
      <c r="A128" s="1" t="s">
        <v>98</v>
      </c>
      <c r="B128" s="2">
        <v>3.1</v>
      </c>
    </row>
    <row r="129" spans="1:2" x14ac:dyDescent="0.2">
      <c r="A129" s="1" t="s">
        <v>99</v>
      </c>
      <c r="B129" s="2">
        <v>3.4</v>
      </c>
    </row>
    <row r="130" spans="1:2" x14ac:dyDescent="0.2">
      <c r="A130" s="1" t="s">
        <v>100</v>
      </c>
      <c r="B130" s="2">
        <v>4.0999999999999996</v>
      </c>
    </row>
    <row r="131" spans="1:2" x14ac:dyDescent="0.2">
      <c r="A131" s="1" t="s">
        <v>101</v>
      </c>
      <c r="B131" s="2">
        <v>4.4000000000000004</v>
      </c>
    </row>
    <row r="132" spans="1:2" x14ac:dyDescent="0.2">
      <c r="A132" s="1" t="s">
        <v>102</v>
      </c>
      <c r="B132" s="2">
        <v>4.7</v>
      </c>
    </row>
    <row r="133" spans="1:2" x14ac:dyDescent="0.2">
      <c r="A133" s="1" t="s">
        <v>103</v>
      </c>
      <c r="B133" s="2">
        <v>4.5999999999999996</v>
      </c>
    </row>
    <row r="134" spans="1:2" x14ac:dyDescent="0.2">
      <c r="A134" s="1" t="s">
        <v>104</v>
      </c>
      <c r="B134" s="2">
        <v>3.5</v>
      </c>
    </row>
    <row r="135" spans="1:2" x14ac:dyDescent="0.2">
      <c r="A135" s="1" t="s">
        <v>105</v>
      </c>
      <c r="B135" s="2">
        <v>2.8</v>
      </c>
    </row>
    <row r="136" spans="1:2" x14ac:dyDescent="0.2">
      <c r="A136" s="1" t="s">
        <v>106</v>
      </c>
      <c r="B136" s="2">
        <v>2.4</v>
      </c>
    </row>
    <row r="137" spans="1:2" x14ac:dyDescent="0.2">
      <c r="A137" s="1" t="s">
        <v>107</v>
      </c>
      <c r="B137" s="2">
        <v>2.7</v>
      </c>
    </row>
    <row r="138" spans="1:2" x14ac:dyDescent="0.2">
      <c r="A138" s="1" t="s">
        <v>108</v>
      </c>
      <c r="B138" s="2">
        <v>2.8</v>
      </c>
    </row>
    <row r="139" spans="1:2" x14ac:dyDescent="0.2">
      <c r="A139" s="1" t="s">
        <v>109</v>
      </c>
      <c r="B139" s="2">
        <v>2.7</v>
      </c>
    </row>
    <row r="140" spans="1:2" x14ac:dyDescent="0.2">
      <c r="A140" s="1" t="s">
        <v>110</v>
      </c>
      <c r="B140" s="2">
        <v>2.7</v>
      </c>
    </row>
    <row r="141" spans="1:2" x14ac:dyDescent="0.2">
      <c r="A141" s="1" t="s">
        <v>111</v>
      </c>
      <c r="B141" s="2">
        <v>2.1</v>
      </c>
    </row>
    <row r="142" spans="1:2" x14ac:dyDescent="0.2">
      <c r="A142" s="1" t="s">
        <v>112</v>
      </c>
      <c r="B142" s="2">
        <v>1.7</v>
      </c>
    </row>
    <row r="143" spans="1:2" x14ac:dyDescent="0.2">
      <c r="A143" s="1" t="s">
        <v>113</v>
      </c>
      <c r="B143" s="2">
        <v>1.7</v>
      </c>
    </row>
    <row r="144" spans="1:2" x14ac:dyDescent="0.2">
      <c r="A144" s="1" t="s">
        <v>114</v>
      </c>
      <c r="B144" s="2">
        <v>1.5</v>
      </c>
    </row>
    <row r="145" spans="1:2" x14ac:dyDescent="0.2">
      <c r="A145" s="1" t="s">
        <v>115</v>
      </c>
      <c r="B145" s="2">
        <v>0.9</v>
      </c>
    </row>
    <row r="146" spans="1:2" x14ac:dyDescent="0.2">
      <c r="A146" s="1" t="s">
        <v>116</v>
      </c>
      <c r="B146" s="2">
        <v>0.1</v>
      </c>
    </row>
    <row r="147" spans="1:2" x14ac:dyDescent="0.2">
      <c r="A147" s="1" t="s">
        <v>117</v>
      </c>
      <c r="B147" s="2">
        <v>0</v>
      </c>
    </row>
    <row r="148" spans="1:2" x14ac:dyDescent="0.2">
      <c r="A148" s="1" t="s">
        <v>118</v>
      </c>
      <c r="B148" s="2">
        <v>0</v>
      </c>
    </row>
    <row r="149" spans="1:2" x14ac:dyDescent="0.2">
      <c r="A149" s="1" t="s">
        <v>119</v>
      </c>
      <c r="B149" s="2">
        <v>0.1</v>
      </c>
    </row>
    <row r="150" spans="1:2" x14ac:dyDescent="0.2">
      <c r="A150" s="1" t="s">
        <v>120</v>
      </c>
      <c r="B150" s="2">
        <v>0.3</v>
      </c>
    </row>
    <row r="151" spans="1:2" x14ac:dyDescent="0.2">
      <c r="A151" s="1" t="s">
        <v>121</v>
      </c>
      <c r="B151" s="2">
        <v>0.4</v>
      </c>
    </row>
    <row r="152" spans="1:2" x14ac:dyDescent="0.2">
      <c r="A152" s="1" t="s">
        <v>122</v>
      </c>
      <c r="B152" s="2">
        <v>0.7</v>
      </c>
    </row>
    <row r="153" spans="1:2" x14ac:dyDescent="0.2">
      <c r="A153" s="1" t="s">
        <v>123</v>
      </c>
      <c r="B153" s="2">
        <v>1.2</v>
      </c>
    </row>
    <row r="154" spans="1:2" x14ac:dyDescent="0.2">
      <c r="A154" s="1" t="s">
        <v>124</v>
      </c>
      <c r="B154" s="2">
        <v>2.1</v>
      </c>
    </row>
    <row r="155" spans="1:2" x14ac:dyDescent="0.2">
      <c r="A155" s="1" t="s">
        <v>125</v>
      </c>
      <c r="B155" s="2">
        <v>2.7</v>
      </c>
    </row>
    <row r="156" spans="1:2" x14ac:dyDescent="0.2">
      <c r="A156" s="1" t="s">
        <v>126</v>
      </c>
      <c r="B156" s="2">
        <v>2.8</v>
      </c>
    </row>
    <row r="157" spans="1:2" x14ac:dyDescent="0.2">
      <c r="A157" s="1" t="s">
        <v>127</v>
      </c>
      <c r="B157" s="2">
        <v>3</v>
      </c>
    </row>
    <row r="158" spans="1:2" x14ac:dyDescent="0.2">
      <c r="A158" s="1" t="s">
        <v>128</v>
      </c>
      <c r="B158" s="2">
        <v>2.7</v>
      </c>
    </row>
    <row r="159" spans="1:2" x14ac:dyDescent="0.2">
      <c r="A159" s="1" t="s">
        <v>129</v>
      </c>
      <c r="B159" s="2">
        <v>2.4</v>
      </c>
    </row>
    <row r="160" spans="1:2" x14ac:dyDescent="0.2">
      <c r="A160" s="1" t="s">
        <v>130</v>
      </c>
      <c r="B160" s="2">
        <v>2.5</v>
      </c>
    </row>
    <row r="161" spans="1:2" x14ac:dyDescent="0.2">
      <c r="A161" s="1" t="s">
        <v>131</v>
      </c>
      <c r="B161" s="2">
        <v>2.2999999999999998</v>
      </c>
    </row>
    <row r="162" spans="1:2" x14ac:dyDescent="0.2">
      <c r="A162" s="1" t="s">
        <v>132</v>
      </c>
      <c r="B162" s="2">
        <v>1.9</v>
      </c>
    </row>
    <row r="163" spans="1:2" x14ac:dyDescent="0.2">
      <c r="A163" s="1" t="s">
        <v>133</v>
      </c>
      <c r="B163" s="2">
        <v>2</v>
      </c>
    </row>
    <row r="164" spans="1:2" x14ac:dyDescent="0.2">
      <c r="A164" s="1" t="s">
        <v>134</v>
      </c>
      <c r="B164" s="2">
        <v>1.8</v>
      </c>
    </row>
    <row r="165" spans="1:2" x14ac:dyDescent="0.2">
      <c r="A165" s="1" t="s">
        <v>135</v>
      </c>
      <c r="B165" s="2">
        <v>1.4</v>
      </c>
    </row>
    <row r="166" spans="1:2" x14ac:dyDescent="0.2">
      <c r="A166" s="1" t="s">
        <v>136</v>
      </c>
      <c r="B166" s="2">
        <v>1.7</v>
      </c>
    </row>
    <row r="167" spans="1:2" x14ac:dyDescent="0.2">
      <c r="A167" s="1" t="s">
        <v>137</v>
      </c>
      <c r="B167" s="2">
        <v>0.6</v>
      </c>
    </row>
    <row r="168" spans="1:2" x14ac:dyDescent="0.2">
      <c r="A168" s="1" t="s">
        <v>138</v>
      </c>
      <c r="B168" s="2">
        <v>0.6</v>
      </c>
    </row>
    <row r="169" spans="1:2" x14ac:dyDescent="0.2">
      <c r="A169" s="1" t="s">
        <v>139</v>
      </c>
      <c r="B169" s="2">
        <v>0.5</v>
      </c>
    </row>
    <row r="170" spans="1:2" x14ac:dyDescent="0.2">
      <c r="A170" s="1" t="s">
        <v>140</v>
      </c>
      <c r="B170" s="2">
        <v>0.6</v>
      </c>
    </row>
    <row r="171" spans="1:2" x14ac:dyDescent="0.2">
      <c r="A171" s="1" t="s">
        <v>141</v>
      </c>
      <c r="B171" s="2">
        <v>2.1</v>
      </c>
    </row>
    <row r="172" spans="1:2" x14ac:dyDescent="0.2">
      <c r="A172" s="1" t="s">
        <v>142</v>
      </c>
      <c r="B172" s="2">
        <v>2.8</v>
      </c>
    </row>
    <row r="173" spans="1:2" x14ac:dyDescent="0.2">
      <c r="A173" s="1" t="s">
        <v>143</v>
      </c>
      <c r="B173" s="2">
        <v>4.9000000000000004</v>
      </c>
    </row>
    <row r="174" spans="1:2" x14ac:dyDescent="0.2">
      <c r="A174" s="1" t="s">
        <v>144</v>
      </c>
      <c r="B174" s="2">
        <v>6.2</v>
      </c>
    </row>
    <row r="175" spans="1:2" x14ac:dyDescent="0.2">
      <c r="A175" s="1" t="s">
        <v>145</v>
      </c>
      <c r="B175" s="2">
        <v>4.9000000000000004</v>
      </c>
    </row>
    <row r="176" spans="1:2" x14ac:dyDescent="0.2">
      <c r="A176" s="1" t="s">
        <v>146</v>
      </c>
      <c r="B176" s="2">
        <v>5</v>
      </c>
    </row>
    <row r="177" spans="1:2" x14ac:dyDescent="0.2">
      <c r="A177" s="1" t="s">
        <v>147</v>
      </c>
      <c r="B177" s="2">
        <v>5</v>
      </c>
    </row>
    <row r="178" spans="1:2" x14ac:dyDescent="0.2">
      <c r="A178" s="1" t="s">
        <v>148</v>
      </c>
      <c r="B178" s="2">
        <v>5.3</v>
      </c>
    </row>
    <row r="179" spans="1:2" x14ac:dyDescent="0.2">
      <c r="A179" s="1" t="s">
        <v>149</v>
      </c>
      <c r="B179" s="2">
        <v>5.3</v>
      </c>
    </row>
    <row r="180" spans="1:2" x14ac:dyDescent="0.2">
      <c r="A180" s="1" t="s">
        <v>150</v>
      </c>
      <c r="B180" s="2">
        <v>5.2</v>
      </c>
    </row>
    <row r="181" spans="1:2" x14ac:dyDescent="0.2">
      <c r="A181" s="1" t="s">
        <v>151</v>
      </c>
      <c r="B181" s="2">
        <v>5.2</v>
      </c>
    </row>
    <row r="182" spans="1:2" x14ac:dyDescent="0.2">
      <c r="A182" s="1" t="s">
        <v>152</v>
      </c>
      <c r="B182" s="2">
        <v>5</v>
      </c>
    </row>
    <row r="183" spans="1:2" x14ac:dyDescent="0.2">
      <c r="A183" s="1" t="s">
        <v>153</v>
      </c>
      <c r="B183" s="2">
        <v>5.2</v>
      </c>
    </row>
    <row r="184" spans="1:2" x14ac:dyDescent="0.2">
      <c r="A184" s="1" t="s">
        <v>154</v>
      </c>
      <c r="B184" s="2">
        <v>5.5</v>
      </c>
    </row>
    <row r="185" spans="1:2" x14ac:dyDescent="0.2">
      <c r="A185" s="1" t="s">
        <v>155</v>
      </c>
      <c r="B185" s="2">
        <v>5.5</v>
      </c>
    </row>
    <row r="186" spans="1:2" x14ac:dyDescent="0.2">
      <c r="A186" s="1" t="s">
        <v>156</v>
      </c>
      <c r="B186" s="2">
        <v>5.5</v>
      </c>
    </row>
    <row r="187" spans="1:2" x14ac:dyDescent="0.2">
      <c r="A187" s="1" t="s">
        <v>157</v>
      </c>
      <c r="B187" s="2">
        <v>5.7</v>
      </c>
    </row>
    <row r="188" spans="1:2" x14ac:dyDescent="0.2">
      <c r="A188" s="1" t="s">
        <v>158</v>
      </c>
      <c r="B188" s="2">
        <v>5.9</v>
      </c>
    </row>
    <row r="189" spans="1:2" x14ac:dyDescent="0.2">
      <c r="A189" s="1" t="s">
        <v>159</v>
      </c>
      <c r="B189" s="2">
        <v>6</v>
      </c>
    </row>
    <row r="190" spans="1:2" x14ac:dyDescent="0.2">
      <c r="A190" s="1" t="s">
        <v>160</v>
      </c>
      <c r="B190" s="2">
        <v>6.4</v>
      </c>
    </row>
    <row r="191" spans="1:2" x14ac:dyDescent="0.2">
      <c r="A191" s="1" t="s">
        <v>161</v>
      </c>
      <c r="B191" s="2">
        <v>6.8</v>
      </c>
    </row>
    <row r="192" spans="1:2" x14ac:dyDescent="0.2">
      <c r="A192" s="1" t="s">
        <v>162</v>
      </c>
      <c r="B192" s="2">
        <v>6.9</v>
      </c>
    </row>
    <row r="193" spans="1:2" x14ac:dyDescent="0.2">
      <c r="A193" s="1" t="s">
        <v>163</v>
      </c>
      <c r="B193" s="2">
        <v>6.8</v>
      </c>
    </row>
    <row r="194" spans="1:2" x14ac:dyDescent="0.2">
      <c r="A194" s="1" t="s">
        <v>164</v>
      </c>
      <c r="B194" s="2">
        <v>7.7</v>
      </c>
    </row>
    <row r="195" spans="1:2" x14ac:dyDescent="0.2">
      <c r="A195" s="1" t="s">
        <v>165</v>
      </c>
      <c r="B195" s="2">
        <v>8.1</v>
      </c>
    </row>
    <row r="196" spans="1:2" x14ac:dyDescent="0.2">
      <c r="A196" s="1" t="s">
        <v>166</v>
      </c>
      <c r="B196" s="2">
        <v>8.1</v>
      </c>
    </row>
    <row r="197" spans="1:2" x14ac:dyDescent="0.2">
      <c r="A197" s="1" t="s">
        <v>167</v>
      </c>
      <c r="B197" s="2">
        <v>7.8</v>
      </c>
    </row>
    <row r="198" spans="1:2" x14ac:dyDescent="0.2">
      <c r="A198" s="1" t="s">
        <v>168</v>
      </c>
      <c r="B198" s="2">
        <v>7.6</v>
      </c>
    </row>
    <row r="199" spans="1:2" x14ac:dyDescent="0.2">
      <c r="A199" s="1" t="s">
        <v>169</v>
      </c>
      <c r="B199" s="2">
        <v>7.1</v>
      </c>
    </row>
    <row r="200" spans="1:2" x14ac:dyDescent="0.2">
      <c r="A200" s="1" t="s">
        <v>170</v>
      </c>
      <c r="B200" s="2">
        <v>7</v>
      </c>
    </row>
    <row r="201" spans="1:2" x14ac:dyDescent="0.2">
      <c r="A201" s="1" t="s">
        <v>171</v>
      </c>
      <c r="B201" s="2">
        <v>6.9</v>
      </c>
    </row>
    <row r="202" spans="1:2" x14ac:dyDescent="0.2">
      <c r="A202" s="1" t="s">
        <v>172</v>
      </c>
      <c r="B202" s="2">
        <v>8.4</v>
      </c>
    </row>
    <row r="203" spans="1:2" x14ac:dyDescent="0.2">
      <c r="A203" s="1" t="s">
        <v>173</v>
      </c>
      <c r="B203" s="2">
        <v>8.1999999999999993</v>
      </c>
    </row>
    <row r="204" spans="1:2" x14ac:dyDescent="0.2">
      <c r="A204" s="1" t="s">
        <v>174</v>
      </c>
      <c r="B204" s="2">
        <v>8.4</v>
      </c>
    </row>
    <row r="205" spans="1:2" x14ac:dyDescent="0.2">
      <c r="A205" s="1" t="s">
        <v>175</v>
      </c>
      <c r="B205" s="2">
        <v>8.3000000000000007</v>
      </c>
    </row>
    <row r="206" spans="1:2" x14ac:dyDescent="0.2">
      <c r="A206" s="1" t="s">
        <v>176</v>
      </c>
      <c r="B206" s="2">
        <v>7.9</v>
      </c>
    </row>
    <row r="207" spans="1:2" x14ac:dyDescent="0.2">
      <c r="A207" s="1" t="s">
        <v>177</v>
      </c>
      <c r="B207" s="2">
        <v>7.1</v>
      </c>
    </row>
    <row r="208" spans="1:2" x14ac:dyDescent="0.2">
      <c r="A208" s="1" t="s">
        <v>178</v>
      </c>
      <c r="B208" s="2">
        <v>6.8</v>
      </c>
    </row>
    <row r="209" spans="1:2" x14ac:dyDescent="0.2">
      <c r="A209" s="1" t="s">
        <v>179</v>
      </c>
      <c r="B209" s="2">
        <v>7.1</v>
      </c>
    </row>
    <row r="210" spans="1:2" x14ac:dyDescent="0.2">
      <c r="A210" s="1" t="s">
        <v>180</v>
      </c>
      <c r="B210" s="2">
        <v>7.2</v>
      </c>
    </row>
    <row r="211" spans="1:2" x14ac:dyDescent="0.2">
      <c r="A211" s="1" t="s">
        <v>181</v>
      </c>
      <c r="B211" s="2">
        <v>7</v>
      </c>
    </row>
    <row r="212" spans="1:2" x14ac:dyDescent="0.2">
      <c r="A212" s="1" t="s">
        <v>182</v>
      </c>
      <c r="B212" s="2">
        <v>6.9</v>
      </c>
    </row>
    <row r="213" spans="1:2" x14ac:dyDescent="0.2">
      <c r="A213" s="1" t="s">
        <v>183</v>
      </c>
      <c r="B213" s="2">
        <v>7.1</v>
      </c>
    </row>
    <row r="214" spans="1:2" x14ac:dyDescent="0.2">
      <c r="A214" s="1" t="s">
        <v>184</v>
      </c>
      <c r="B214" s="2">
        <v>4.7</v>
      </c>
    </row>
    <row r="215" spans="1:2" x14ac:dyDescent="0.2">
      <c r="A215" s="1" t="s">
        <v>185</v>
      </c>
      <c r="B215" s="2">
        <v>4.3</v>
      </c>
    </row>
    <row r="216" spans="1:2" x14ac:dyDescent="0.2">
      <c r="A216" s="1" t="s">
        <v>186</v>
      </c>
      <c r="B216" s="2">
        <v>3.8</v>
      </c>
    </row>
    <row r="217" spans="1:2" x14ac:dyDescent="0.2">
      <c r="A217" s="1" t="s">
        <v>187</v>
      </c>
      <c r="B217" s="2">
        <v>3.6</v>
      </c>
    </row>
    <row r="218" spans="1:2" x14ac:dyDescent="0.2">
      <c r="A218" s="1" t="s">
        <v>188</v>
      </c>
      <c r="B218" s="2">
        <v>3</v>
      </c>
    </row>
    <row r="219" spans="1:2" x14ac:dyDescent="0.2">
      <c r="A219" s="1" t="s">
        <v>189</v>
      </c>
      <c r="B219" s="2">
        <v>3</v>
      </c>
    </row>
    <row r="220" spans="1:2" x14ac:dyDescent="0.2">
      <c r="A220" s="1" t="s">
        <v>190</v>
      </c>
      <c r="B220" s="2">
        <v>2.9</v>
      </c>
    </row>
    <row r="221" spans="1:2" x14ac:dyDescent="0.2">
      <c r="A221" s="1" t="s">
        <v>191</v>
      </c>
      <c r="B221" s="2">
        <v>2.6</v>
      </c>
    </row>
    <row r="222" spans="1:2" x14ac:dyDescent="0.2">
      <c r="A222" s="1" t="s">
        <v>192</v>
      </c>
      <c r="B222" s="2">
        <v>2.6</v>
      </c>
    </row>
    <row r="223" spans="1:2" x14ac:dyDescent="0.2">
      <c r="A223" s="1" t="s">
        <v>193</v>
      </c>
      <c r="B223" s="2">
        <v>2.2000000000000002</v>
      </c>
    </row>
    <row r="224" spans="1:2" x14ac:dyDescent="0.2">
      <c r="A224" s="1" t="s">
        <v>194</v>
      </c>
      <c r="B224" s="2">
        <v>2.4</v>
      </c>
    </row>
    <row r="225" spans="1:2" x14ac:dyDescent="0.2">
      <c r="A225" s="1" t="s">
        <v>195</v>
      </c>
      <c r="B225" s="2">
        <v>2.5</v>
      </c>
    </row>
    <row r="226" spans="1:2" x14ac:dyDescent="0.2">
      <c r="A226" s="1" t="s">
        <v>196</v>
      </c>
      <c r="B226" s="2">
        <v>2.5</v>
      </c>
    </row>
    <row r="227" spans="1:2" x14ac:dyDescent="0.2">
      <c r="A227" s="1" t="s">
        <v>197</v>
      </c>
      <c r="B227" s="2">
        <v>2.5</v>
      </c>
    </row>
    <row r="228" spans="1:2" x14ac:dyDescent="0.2">
      <c r="A228" s="1" t="s">
        <v>198</v>
      </c>
      <c r="B228" s="2">
        <v>2.4</v>
      </c>
    </row>
    <row r="229" spans="1:2" x14ac:dyDescent="0.2">
      <c r="A229" s="1" t="s">
        <v>199</v>
      </c>
      <c r="B229" s="2">
        <v>2.6</v>
      </c>
    </row>
    <row r="230" spans="1:2" x14ac:dyDescent="0.2">
      <c r="A230" s="1" t="s">
        <v>200</v>
      </c>
      <c r="B230" s="2">
        <v>2.9</v>
      </c>
    </row>
    <row r="231" spans="1:2" x14ac:dyDescent="0.2">
      <c r="A231" s="1" t="s">
        <v>201</v>
      </c>
      <c r="B231" s="2">
        <v>3.1</v>
      </c>
    </row>
    <row r="232" spans="1:2" x14ac:dyDescent="0.2">
      <c r="A232" s="1" t="s">
        <v>202</v>
      </c>
      <c r="B232" s="2">
        <v>2.6</v>
      </c>
    </row>
    <row r="233" spans="1:2" x14ac:dyDescent="0.2">
      <c r="A233" s="1" t="s">
        <v>203</v>
      </c>
      <c r="B233" s="2">
        <v>2.2999999999999998</v>
      </c>
    </row>
    <row r="234" spans="1:2" x14ac:dyDescent="0.2">
      <c r="A234" s="1" t="s">
        <v>204</v>
      </c>
      <c r="B234" s="2">
        <v>2.4</v>
      </c>
    </row>
    <row r="235" spans="1:2" x14ac:dyDescent="0.2">
      <c r="A235" s="1" t="s">
        <v>205</v>
      </c>
      <c r="B235" s="2">
        <v>2.7</v>
      </c>
    </row>
    <row r="236" spans="1:2" x14ac:dyDescent="0.2">
      <c r="A236" s="1" t="s">
        <v>206</v>
      </c>
      <c r="B236" s="2">
        <v>2.5</v>
      </c>
    </row>
    <row r="237" spans="1:2" x14ac:dyDescent="0.2">
      <c r="A237" s="1" t="s">
        <v>207</v>
      </c>
      <c r="B237" s="2">
        <v>2.2000000000000002</v>
      </c>
    </row>
    <row r="238" spans="1:2" x14ac:dyDescent="0.2">
      <c r="A238" s="1" t="s">
        <v>208</v>
      </c>
      <c r="B238" s="2">
        <v>2</v>
      </c>
    </row>
    <row r="239" spans="1:2" x14ac:dyDescent="0.2">
      <c r="A239" s="1" t="s">
        <v>209</v>
      </c>
      <c r="B239" s="2">
        <v>2</v>
      </c>
    </row>
    <row r="240" spans="1:2" x14ac:dyDescent="0.2">
      <c r="A240" s="1" t="s">
        <v>210</v>
      </c>
      <c r="B240" s="2">
        <v>2</v>
      </c>
    </row>
    <row r="241" spans="1:2" x14ac:dyDescent="0.2">
      <c r="A241" s="1" t="s">
        <v>211</v>
      </c>
      <c r="B241" s="2">
        <v>1.7</v>
      </c>
    </row>
    <row r="242" spans="1:2" x14ac:dyDescent="0.2">
      <c r="A242" s="1" t="s">
        <v>212</v>
      </c>
      <c r="B242" s="2">
        <v>1.9</v>
      </c>
    </row>
    <row r="243" spans="1:2" x14ac:dyDescent="0.2">
      <c r="A243" s="1" t="s">
        <v>213</v>
      </c>
      <c r="B243" s="2">
        <v>1.5</v>
      </c>
    </row>
    <row r="244" spans="1:2" x14ac:dyDescent="0.2">
      <c r="A244" s="1" t="s">
        <v>214</v>
      </c>
      <c r="B244" s="2">
        <v>1.5</v>
      </c>
    </row>
    <row r="245" spans="1:2" x14ac:dyDescent="0.2">
      <c r="A245" s="1" t="s">
        <v>215</v>
      </c>
      <c r="B245" s="2">
        <v>1.8</v>
      </c>
    </row>
    <row r="246" spans="1:2" x14ac:dyDescent="0.2">
      <c r="A246" s="1" t="s">
        <v>216</v>
      </c>
      <c r="B246" s="2">
        <v>2</v>
      </c>
    </row>
    <row r="247" spans="1:2" x14ac:dyDescent="0.2">
      <c r="A247" s="1" t="s">
        <v>217</v>
      </c>
      <c r="B247" s="2">
        <v>2.4</v>
      </c>
    </row>
    <row r="248" spans="1:2" x14ac:dyDescent="0.2">
      <c r="A248" s="1" t="s">
        <v>218</v>
      </c>
      <c r="B248" s="2">
        <v>2.4</v>
      </c>
    </row>
    <row r="249" spans="1:2" x14ac:dyDescent="0.2">
      <c r="A249" s="1" t="s">
        <v>219</v>
      </c>
      <c r="B249" s="2">
        <v>2.6</v>
      </c>
    </row>
    <row r="250" spans="1:2" x14ac:dyDescent="0.2">
      <c r="A250" s="1" t="s">
        <v>220</v>
      </c>
      <c r="B250" s="2">
        <v>2.2999999999999998</v>
      </c>
    </row>
    <row r="251" spans="1:2" x14ac:dyDescent="0.2">
      <c r="A251" s="1" t="s">
        <v>221</v>
      </c>
      <c r="B251" s="2">
        <v>2.5</v>
      </c>
    </row>
    <row r="252" spans="1:2" x14ac:dyDescent="0.2">
      <c r="A252" s="1" t="s">
        <v>222</v>
      </c>
      <c r="B252" s="2">
        <v>2.6</v>
      </c>
    </row>
    <row r="253" spans="1:2" x14ac:dyDescent="0.2">
      <c r="A253" s="1" t="s">
        <v>223</v>
      </c>
      <c r="B253" s="2">
        <v>2.7</v>
      </c>
    </row>
    <row r="254" spans="1:2" x14ac:dyDescent="0.2">
      <c r="A254" s="1" t="s">
        <v>224</v>
      </c>
      <c r="B254" s="2">
        <v>2.6</v>
      </c>
    </row>
    <row r="255" spans="1:2" x14ac:dyDescent="0.2">
      <c r="A255" s="1" t="s">
        <v>225</v>
      </c>
      <c r="B255" s="2">
        <v>3</v>
      </c>
    </row>
    <row r="256" spans="1:2" x14ac:dyDescent="0.2">
      <c r="A256" s="1" t="s">
        <v>226</v>
      </c>
      <c r="B256" s="2">
        <v>2.9</v>
      </c>
    </row>
    <row r="257" spans="1:2" x14ac:dyDescent="0.2">
      <c r="A257" s="1" t="s">
        <v>227</v>
      </c>
      <c r="B257" s="2">
        <v>2.8</v>
      </c>
    </row>
    <row r="258" spans="1:2" x14ac:dyDescent="0.2">
      <c r="A258" s="1" t="s">
        <v>228</v>
      </c>
      <c r="B258" s="2">
        <v>3</v>
      </c>
    </row>
    <row r="259" spans="1:2" x14ac:dyDescent="0.2">
      <c r="A259" s="1" t="s">
        <v>229</v>
      </c>
      <c r="B259" s="2">
        <v>2.6</v>
      </c>
    </row>
    <row r="260" spans="1:2" x14ac:dyDescent="0.2">
      <c r="A260" s="1" t="s">
        <v>230</v>
      </c>
      <c r="B260" s="2">
        <v>2.7</v>
      </c>
    </row>
    <row r="261" spans="1:2" x14ac:dyDescent="0.2">
      <c r="A261" s="1" t="s">
        <v>231</v>
      </c>
      <c r="B261" s="2">
        <v>2.6</v>
      </c>
    </row>
    <row r="262" spans="1:2" x14ac:dyDescent="0.2">
      <c r="A262" s="1" t="s">
        <v>232</v>
      </c>
      <c r="B262" s="2">
        <v>2.5</v>
      </c>
    </row>
    <row r="263" spans="1:2" x14ac:dyDescent="0.2">
      <c r="A263" s="1" t="s">
        <v>233</v>
      </c>
      <c r="B263" s="2">
        <v>2.2999999999999998</v>
      </c>
    </row>
    <row r="264" spans="1:2" x14ac:dyDescent="0.2">
      <c r="A264" s="1" t="s">
        <v>234</v>
      </c>
      <c r="B264" s="2">
        <v>2.2999999999999998</v>
      </c>
    </row>
    <row r="265" spans="1:2" x14ac:dyDescent="0.2">
      <c r="A265" s="1" t="s">
        <v>235</v>
      </c>
      <c r="B265" s="2">
        <v>2.2000000000000002</v>
      </c>
    </row>
    <row r="266" spans="1:2" x14ac:dyDescent="0.2">
      <c r="A266" s="1" t="s">
        <v>236</v>
      </c>
      <c r="B266" s="2">
        <v>2.2999999999999998</v>
      </c>
    </row>
    <row r="267" spans="1:2" x14ac:dyDescent="0.2">
      <c r="A267" s="1" t="s">
        <v>237</v>
      </c>
      <c r="B267" s="2">
        <v>2.2999999999999998</v>
      </c>
    </row>
    <row r="268" spans="1:2" x14ac:dyDescent="0.2">
      <c r="A268" s="1" t="s">
        <v>238</v>
      </c>
      <c r="B268" s="2">
        <v>2.5</v>
      </c>
    </row>
    <row r="269" spans="1:2" x14ac:dyDescent="0.2">
      <c r="A269" s="1" t="s">
        <v>239</v>
      </c>
      <c r="B269" s="2">
        <v>2.6</v>
      </c>
    </row>
    <row r="270" spans="1:2" x14ac:dyDescent="0.2">
      <c r="A270" s="1" t="s">
        <v>240</v>
      </c>
      <c r="B270" s="2">
        <v>2.2999999999999998</v>
      </c>
    </row>
    <row r="271" spans="1:2" x14ac:dyDescent="0.2">
      <c r="A271" s="1" t="s">
        <v>241</v>
      </c>
      <c r="B271" s="2">
        <v>2.1</v>
      </c>
    </row>
    <row r="272" spans="1:2" x14ac:dyDescent="0.2">
      <c r="A272" s="1" t="s">
        <v>242</v>
      </c>
      <c r="B272" s="2">
        <v>1.9</v>
      </c>
    </row>
    <row r="273" spans="1:2" x14ac:dyDescent="0.2">
      <c r="A273" s="1" t="s">
        <v>243</v>
      </c>
      <c r="B273" s="2">
        <v>1.7</v>
      </c>
    </row>
    <row r="274" spans="1:2" x14ac:dyDescent="0.2">
      <c r="A274" s="1" t="s">
        <v>244</v>
      </c>
      <c r="B274" s="2">
        <v>1.6</v>
      </c>
    </row>
    <row r="275" spans="1:2" x14ac:dyDescent="0.2">
      <c r="A275" s="1" t="s">
        <v>245</v>
      </c>
      <c r="B275" s="2">
        <v>1.6</v>
      </c>
    </row>
    <row r="276" spans="1:2" x14ac:dyDescent="0.2">
      <c r="A276" s="1" t="s">
        <v>246</v>
      </c>
      <c r="B276" s="2">
        <v>1.7</v>
      </c>
    </row>
    <row r="277" spans="1:2" x14ac:dyDescent="0.2">
      <c r="A277" s="1" t="s">
        <v>247</v>
      </c>
      <c r="B277" s="2">
        <v>2</v>
      </c>
    </row>
    <row r="278" spans="1:2" x14ac:dyDescent="0.2">
      <c r="A278" s="1" t="s">
        <v>248</v>
      </c>
      <c r="B278" s="2">
        <v>2</v>
      </c>
    </row>
    <row r="279" spans="1:2" x14ac:dyDescent="0.2">
      <c r="A279" s="1" t="s">
        <v>249</v>
      </c>
      <c r="B279" s="2">
        <v>1.8</v>
      </c>
    </row>
    <row r="280" spans="1:2" x14ac:dyDescent="0.2">
      <c r="A280" s="1" t="s">
        <v>250</v>
      </c>
      <c r="B280" s="2">
        <v>1.9</v>
      </c>
    </row>
    <row r="281" spans="1:2" x14ac:dyDescent="0.2">
      <c r="A281" s="1" t="s">
        <v>251</v>
      </c>
      <c r="B281" s="2">
        <v>1.9</v>
      </c>
    </row>
    <row r="282" spans="1:2" x14ac:dyDescent="0.2">
      <c r="A282" s="1" t="s">
        <v>252</v>
      </c>
      <c r="B282" s="2">
        <v>1.7</v>
      </c>
    </row>
    <row r="283" spans="1:2" x14ac:dyDescent="0.2">
      <c r="A283" s="1" t="s">
        <v>253</v>
      </c>
      <c r="B283" s="2">
        <v>1.5</v>
      </c>
    </row>
    <row r="284" spans="1:2" x14ac:dyDescent="0.2">
      <c r="A284" s="1" t="s">
        <v>254</v>
      </c>
      <c r="B284" s="2">
        <v>1.6</v>
      </c>
    </row>
    <row r="285" spans="1:2" x14ac:dyDescent="0.2">
      <c r="A285" s="1" t="s">
        <v>255</v>
      </c>
      <c r="B285" s="2">
        <v>1.7</v>
      </c>
    </row>
    <row r="286" spans="1:2" x14ac:dyDescent="0.2">
      <c r="A286" s="1" t="s">
        <v>256</v>
      </c>
      <c r="B286" s="2">
        <v>1.8</v>
      </c>
    </row>
    <row r="287" spans="1:2" x14ac:dyDescent="0.2">
      <c r="A287" s="1" t="s">
        <v>257</v>
      </c>
      <c r="B287" s="2">
        <v>2</v>
      </c>
    </row>
    <row r="288" spans="1:2" x14ac:dyDescent="0.2">
      <c r="A288" s="1" t="s">
        <v>258</v>
      </c>
      <c r="B288" s="2">
        <v>1.7</v>
      </c>
    </row>
    <row r="289" spans="1:2" x14ac:dyDescent="0.2">
      <c r="A289" s="1" t="s">
        <v>259</v>
      </c>
      <c r="B289" s="2">
        <v>1.4</v>
      </c>
    </row>
    <row r="290" spans="1:2" x14ac:dyDescent="0.2">
      <c r="A290" s="1" t="s">
        <v>260</v>
      </c>
      <c r="B290" s="2">
        <v>1.3</v>
      </c>
    </row>
    <row r="291" spans="1:2" x14ac:dyDescent="0.2">
      <c r="A291" s="1" t="s">
        <v>261</v>
      </c>
      <c r="B291" s="2">
        <v>1.4</v>
      </c>
    </row>
    <row r="292" spans="1:2" x14ac:dyDescent="0.2">
      <c r="A292" s="1" t="s">
        <v>262</v>
      </c>
      <c r="B292" s="2">
        <v>1.4</v>
      </c>
    </row>
    <row r="293" spans="1:2" x14ac:dyDescent="0.2">
      <c r="A293" s="1" t="s">
        <v>263</v>
      </c>
      <c r="B293" s="2">
        <v>1.4</v>
      </c>
    </row>
    <row r="294" spans="1:2" x14ac:dyDescent="0.2">
      <c r="A294" s="1" t="s">
        <v>264</v>
      </c>
      <c r="B294" s="2">
        <v>1.6</v>
      </c>
    </row>
    <row r="295" spans="1:2" x14ac:dyDescent="0.2">
      <c r="A295" s="1" t="s">
        <v>265</v>
      </c>
      <c r="B295" s="2">
        <v>1.6</v>
      </c>
    </row>
    <row r="296" spans="1:2" x14ac:dyDescent="0.2">
      <c r="A296" s="1" t="s">
        <v>266</v>
      </c>
      <c r="B296" s="2">
        <v>1.4</v>
      </c>
    </row>
    <row r="297" spans="1:2" x14ac:dyDescent="0.2">
      <c r="A297" s="1" t="s">
        <v>267</v>
      </c>
      <c r="B297" s="2">
        <v>1.7</v>
      </c>
    </row>
    <row r="298" spans="1:2" x14ac:dyDescent="0.2">
      <c r="A298" s="1" t="s">
        <v>268</v>
      </c>
      <c r="B298" s="2">
        <v>1.5</v>
      </c>
    </row>
    <row r="299" spans="1:2" x14ac:dyDescent="0.2">
      <c r="A299" s="1" t="s">
        <v>269</v>
      </c>
      <c r="B299" s="2">
        <v>1.3</v>
      </c>
    </row>
    <row r="300" spans="1:2" x14ac:dyDescent="0.2">
      <c r="A300" s="1" t="s">
        <v>270</v>
      </c>
      <c r="B300" s="2">
        <v>1.3</v>
      </c>
    </row>
    <row r="301" spans="1:2" x14ac:dyDescent="0.2">
      <c r="A301" s="1" t="s">
        <v>271</v>
      </c>
      <c r="B301" s="2">
        <v>1.3</v>
      </c>
    </row>
    <row r="302" spans="1:2" x14ac:dyDescent="0.2">
      <c r="A302" s="1" t="s">
        <v>272</v>
      </c>
      <c r="B302" s="2">
        <v>1.2</v>
      </c>
    </row>
    <row r="303" spans="1:2" x14ac:dyDescent="0.2">
      <c r="A303" s="1" t="s">
        <v>273</v>
      </c>
      <c r="B303" s="2">
        <v>1.2</v>
      </c>
    </row>
    <row r="304" spans="1:2" x14ac:dyDescent="0.2">
      <c r="A304" s="1" t="s">
        <v>274</v>
      </c>
      <c r="B304" s="2">
        <v>1.1000000000000001</v>
      </c>
    </row>
    <row r="305" spans="1:2" x14ac:dyDescent="0.2">
      <c r="A305" s="1" t="s">
        <v>275</v>
      </c>
      <c r="B305" s="2">
        <v>1.2</v>
      </c>
    </row>
    <row r="306" spans="1:2" x14ac:dyDescent="0.2">
      <c r="A306" s="1" t="s">
        <v>276</v>
      </c>
      <c r="B306" s="2">
        <v>1.1000000000000001</v>
      </c>
    </row>
    <row r="307" spans="1:2" x14ac:dyDescent="0.2">
      <c r="A307" s="1" t="s">
        <v>277</v>
      </c>
      <c r="B307" s="2">
        <v>0.8</v>
      </c>
    </row>
    <row r="308" spans="1:2" x14ac:dyDescent="0.2">
      <c r="A308" s="1" t="s">
        <v>278</v>
      </c>
      <c r="B308" s="2">
        <v>0.9</v>
      </c>
    </row>
    <row r="309" spans="1:2" x14ac:dyDescent="0.2">
      <c r="A309" s="1" t="s">
        <v>279</v>
      </c>
      <c r="B309" s="2">
        <v>0.6</v>
      </c>
    </row>
    <row r="310" spans="1:2" x14ac:dyDescent="0.2">
      <c r="A310" s="1" t="s">
        <v>280</v>
      </c>
      <c r="B310" s="2">
        <v>0.6</v>
      </c>
    </row>
    <row r="311" spans="1:2" x14ac:dyDescent="0.2">
      <c r="A311" s="1" t="s">
        <v>281</v>
      </c>
      <c r="B311" s="2">
        <v>0.5</v>
      </c>
    </row>
    <row r="312" spans="1:2" x14ac:dyDescent="0.2">
      <c r="A312" s="1" t="s">
        <v>282</v>
      </c>
      <c r="B312" s="2">
        <v>0.8</v>
      </c>
    </row>
    <row r="313" spans="1:2" x14ac:dyDescent="0.2">
      <c r="A313" s="1" t="s">
        <v>283</v>
      </c>
      <c r="B313" s="2">
        <v>0.9</v>
      </c>
    </row>
    <row r="314" spans="1:2" x14ac:dyDescent="0.2">
      <c r="A314" s="1" t="s">
        <v>284</v>
      </c>
      <c r="B314" s="2">
        <v>0.6</v>
      </c>
    </row>
    <row r="315" spans="1:2" x14ac:dyDescent="0.2">
      <c r="A315" s="1" t="s">
        <v>285</v>
      </c>
      <c r="B315" s="2">
        <v>1</v>
      </c>
    </row>
    <row r="316" spans="1:2" x14ac:dyDescent="0.2">
      <c r="A316" s="1" t="s">
        <v>286</v>
      </c>
      <c r="B316" s="2">
        <v>1</v>
      </c>
    </row>
    <row r="317" spans="1:2" x14ac:dyDescent="0.2">
      <c r="A317" s="1" t="s">
        <v>287</v>
      </c>
      <c r="B317" s="2">
        <v>1.1000000000000001</v>
      </c>
    </row>
    <row r="318" spans="1:2" x14ac:dyDescent="0.2">
      <c r="A318" s="1" t="s">
        <v>288</v>
      </c>
      <c r="B318" s="2">
        <v>0.8</v>
      </c>
    </row>
    <row r="319" spans="1:2" x14ac:dyDescent="0.2">
      <c r="A319" s="1" t="s">
        <v>289</v>
      </c>
      <c r="B319" s="2">
        <v>0.9</v>
      </c>
    </row>
    <row r="320" spans="1:2" x14ac:dyDescent="0.2">
      <c r="A320" s="1" t="s">
        <v>290</v>
      </c>
      <c r="B320" s="2">
        <v>0.8</v>
      </c>
    </row>
    <row r="321" spans="1:2" x14ac:dyDescent="0.2">
      <c r="A321" s="1" t="s">
        <v>291</v>
      </c>
      <c r="B321" s="2">
        <v>0.9</v>
      </c>
    </row>
    <row r="322" spans="1:2" x14ac:dyDescent="0.2">
      <c r="A322" s="1" t="s">
        <v>292</v>
      </c>
      <c r="B322" s="2">
        <v>1.2</v>
      </c>
    </row>
    <row r="323" spans="1:2" x14ac:dyDescent="0.2">
      <c r="A323" s="1" t="s">
        <v>293</v>
      </c>
      <c r="B323" s="2">
        <v>1.7</v>
      </c>
    </row>
    <row r="324" spans="1:2" x14ac:dyDescent="0.2">
      <c r="A324" s="1" t="s">
        <v>294</v>
      </c>
      <c r="B324" s="2">
        <v>1.7</v>
      </c>
    </row>
    <row r="325" spans="1:2" x14ac:dyDescent="0.2">
      <c r="A325" s="1" t="s">
        <v>295</v>
      </c>
      <c r="B325" s="2">
        <v>1.4</v>
      </c>
    </row>
    <row r="326" spans="1:2" x14ac:dyDescent="0.2">
      <c r="A326" s="1" t="s">
        <v>296</v>
      </c>
      <c r="B326" s="2">
        <v>1.8</v>
      </c>
    </row>
    <row r="327" spans="1:2" x14ac:dyDescent="0.2">
      <c r="A327" s="1" t="s">
        <v>297</v>
      </c>
      <c r="B327" s="2">
        <v>1.3</v>
      </c>
    </row>
    <row r="328" spans="1:2" x14ac:dyDescent="0.2">
      <c r="A328" s="1" t="s">
        <v>298</v>
      </c>
      <c r="B328" s="2">
        <v>1.2</v>
      </c>
    </row>
    <row r="329" spans="1:2" x14ac:dyDescent="0.2">
      <c r="A329" s="1" t="s">
        <v>299</v>
      </c>
      <c r="B329" s="2">
        <v>0.8</v>
      </c>
    </row>
    <row r="330" spans="1:2" x14ac:dyDescent="0.2">
      <c r="A330" s="1" t="s">
        <v>300</v>
      </c>
      <c r="B330" s="2">
        <v>1.1000000000000001</v>
      </c>
    </row>
    <row r="331" spans="1:2" x14ac:dyDescent="0.2">
      <c r="A331" s="1" t="s">
        <v>301</v>
      </c>
      <c r="B331" s="2">
        <v>1.6</v>
      </c>
    </row>
    <row r="332" spans="1:2" x14ac:dyDescent="0.2">
      <c r="A332" s="1" t="s">
        <v>302</v>
      </c>
      <c r="B332" s="2">
        <v>1.5</v>
      </c>
    </row>
    <row r="333" spans="1:2" x14ac:dyDescent="0.2">
      <c r="A333" s="1" t="s">
        <v>303</v>
      </c>
      <c r="B333" s="2">
        <v>1.5</v>
      </c>
    </row>
    <row r="334" spans="1:2" x14ac:dyDescent="0.2">
      <c r="A334" s="1" t="s">
        <v>304</v>
      </c>
      <c r="B334" s="2">
        <v>1.4</v>
      </c>
    </row>
    <row r="335" spans="1:2" x14ac:dyDescent="0.2">
      <c r="A335" s="1" t="s">
        <v>305</v>
      </c>
      <c r="B335" s="2">
        <v>0.8</v>
      </c>
    </row>
    <row r="336" spans="1:2" x14ac:dyDescent="0.2">
      <c r="A336" s="1" t="s">
        <v>306</v>
      </c>
      <c r="B336" s="2">
        <v>0.6</v>
      </c>
    </row>
    <row r="337" spans="1:2" x14ac:dyDescent="0.2">
      <c r="A337" s="1" t="s">
        <v>307</v>
      </c>
      <c r="B337" s="2">
        <v>1.1000000000000001</v>
      </c>
    </row>
    <row r="338" spans="1:2" x14ac:dyDescent="0.2">
      <c r="A338" s="1" t="s">
        <v>308</v>
      </c>
      <c r="B338" s="2">
        <v>1</v>
      </c>
    </row>
    <row r="339" spans="1:2" x14ac:dyDescent="0.2">
      <c r="A339" s="1" t="s">
        <v>309</v>
      </c>
      <c r="B339" s="2">
        <v>1</v>
      </c>
    </row>
    <row r="340" spans="1:2" x14ac:dyDescent="0.2">
      <c r="A340" s="1" t="s">
        <v>310</v>
      </c>
      <c r="B340" s="2">
        <v>1.4</v>
      </c>
    </row>
    <row r="341" spans="1:2" x14ac:dyDescent="0.2">
      <c r="A341" s="1" t="s">
        <v>311</v>
      </c>
      <c r="B341" s="2">
        <v>1.5</v>
      </c>
    </row>
    <row r="342" spans="1:2" x14ac:dyDescent="0.2">
      <c r="A342" s="1" t="s">
        <v>312</v>
      </c>
      <c r="B342" s="2">
        <v>1.7</v>
      </c>
    </row>
    <row r="343" spans="1:2" x14ac:dyDescent="0.2">
      <c r="A343" s="1" t="s">
        <v>313</v>
      </c>
      <c r="B343" s="2">
        <v>1.3</v>
      </c>
    </row>
    <row r="344" spans="1:2" x14ac:dyDescent="0.2">
      <c r="A344" s="1" t="s">
        <v>314</v>
      </c>
      <c r="B344" s="2">
        <v>1.6</v>
      </c>
    </row>
    <row r="345" spans="1:2" x14ac:dyDescent="0.2">
      <c r="A345" s="1" t="s">
        <v>315</v>
      </c>
      <c r="B345" s="2">
        <v>1.5</v>
      </c>
    </row>
    <row r="346" spans="1:2" x14ac:dyDescent="0.2">
      <c r="A346" s="1" t="s">
        <v>316</v>
      </c>
      <c r="B346" s="2">
        <v>1.4</v>
      </c>
    </row>
    <row r="347" spans="1:2" x14ac:dyDescent="0.2">
      <c r="A347" s="1" t="s">
        <v>317</v>
      </c>
      <c r="B347" s="2">
        <v>1.3</v>
      </c>
    </row>
    <row r="348" spans="1:2" x14ac:dyDescent="0.2">
      <c r="A348" s="1" t="s">
        <v>318</v>
      </c>
      <c r="B348" s="2">
        <v>1.1000000000000001</v>
      </c>
    </row>
    <row r="349" spans="1:2" x14ac:dyDescent="0.2">
      <c r="A349" s="1" t="s">
        <v>319</v>
      </c>
      <c r="B349" s="2">
        <v>1.3</v>
      </c>
    </row>
    <row r="350" spans="1:2" x14ac:dyDescent="0.2">
      <c r="A350" s="1" t="s">
        <v>320</v>
      </c>
      <c r="B350" s="2">
        <v>1.4</v>
      </c>
    </row>
    <row r="351" spans="1:2" x14ac:dyDescent="0.2">
      <c r="A351" s="1" t="s">
        <v>321</v>
      </c>
      <c r="B351" s="2">
        <v>1.4</v>
      </c>
    </row>
    <row r="352" spans="1:2" x14ac:dyDescent="0.2">
      <c r="A352" s="1" t="s">
        <v>322</v>
      </c>
      <c r="B352" s="2">
        <v>1.4</v>
      </c>
    </row>
    <row r="353" spans="1:2" x14ac:dyDescent="0.2">
      <c r="A353" s="1" t="s">
        <v>323</v>
      </c>
      <c r="B353" s="2">
        <v>1.3</v>
      </c>
    </row>
    <row r="354" spans="1:2" x14ac:dyDescent="0.2">
      <c r="A354" s="1" t="s">
        <v>324</v>
      </c>
      <c r="B354" s="2">
        <v>1.3</v>
      </c>
    </row>
    <row r="355" spans="1:2" x14ac:dyDescent="0.2">
      <c r="A355" s="1" t="s">
        <v>325</v>
      </c>
      <c r="B355" s="2">
        <v>1.4</v>
      </c>
    </row>
    <row r="356" spans="1:2" x14ac:dyDescent="0.2">
      <c r="A356" s="1" t="s">
        <v>326</v>
      </c>
      <c r="B356" s="2">
        <v>1.3</v>
      </c>
    </row>
    <row r="357" spans="1:2" x14ac:dyDescent="0.2">
      <c r="A357" s="1" t="s">
        <v>327</v>
      </c>
      <c r="B357" s="2">
        <v>1.1000000000000001</v>
      </c>
    </row>
    <row r="358" spans="1:2" x14ac:dyDescent="0.2">
      <c r="A358" s="1" t="s">
        <v>328</v>
      </c>
      <c r="B358" s="2">
        <v>1.1000000000000001</v>
      </c>
    </row>
    <row r="359" spans="1:2" x14ac:dyDescent="0.2">
      <c r="A359" s="1" t="s">
        <v>329</v>
      </c>
      <c r="B359" s="2">
        <v>1.5</v>
      </c>
    </row>
    <row r="360" spans="1:2" x14ac:dyDescent="0.2">
      <c r="A360" s="1" t="s">
        <v>330</v>
      </c>
      <c r="B360" s="2">
        <v>1.6</v>
      </c>
    </row>
    <row r="361" spans="1:2" x14ac:dyDescent="0.2">
      <c r="A361" s="1" t="s">
        <v>331</v>
      </c>
      <c r="B361" s="2">
        <v>1.4</v>
      </c>
    </row>
    <row r="362" spans="1:2" x14ac:dyDescent="0.2">
      <c r="A362" s="1" t="s">
        <v>332</v>
      </c>
      <c r="B362" s="2">
        <v>1.3</v>
      </c>
    </row>
    <row r="363" spans="1:2" x14ac:dyDescent="0.2">
      <c r="A363" s="1" t="s">
        <v>333</v>
      </c>
      <c r="B363" s="2">
        <v>1.1000000000000001</v>
      </c>
    </row>
    <row r="364" spans="1:2" x14ac:dyDescent="0.2">
      <c r="A364" s="1" t="s">
        <v>334</v>
      </c>
      <c r="B364" s="2">
        <v>1.2</v>
      </c>
    </row>
    <row r="365" spans="1:2" x14ac:dyDescent="0.2">
      <c r="A365" s="1" t="s">
        <v>335</v>
      </c>
      <c r="B365" s="2">
        <v>1.5</v>
      </c>
    </row>
    <row r="366" spans="1:2" x14ac:dyDescent="0.2">
      <c r="A366" s="1" t="s">
        <v>336</v>
      </c>
      <c r="B366" s="2">
        <v>1.7</v>
      </c>
    </row>
    <row r="367" spans="1:2" x14ac:dyDescent="0.2">
      <c r="A367" s="1" t="s">
        <v>337</v>
      </c>
      <c r="B367" s="2">
        <v>1.6</v>
      </c>
    </row>
    <row r="368" spans="1:2" x14ac:dyDescent="0.2">
      <c r="A368" s="1" t="s">
        <v>338</v>
      </c>
      <c r="B368" s="2">
        <v>1.7</v>
      </c>
    </row>
    <row r="369" spans="1:2" x14ac:dyDescent="0.2">
      <c r="A369" s="1" t="s">
        <v>339</v>
      </c>
      <c r="B369" s="2">
        <v>1.9</v>
      </c>
    </row>
    <row r="370" spans="1:2" x14ac:dyDescent="0.2">
      <c r="A370" s="1" t="s">
        <v>340</v>
      </c>
      <c r="B370" s="2">
        <v>1.9</v>
      </c>
    </row>
    <row r="371" spans="1:2" x14ac:dyDescent="0.2">
      <c r="A371" s="1" t="s">
        <v>341</v>
      </c>
      <c r="B371" s="2">
        <v>1.9</v>
      </c>
    </row>
    <row r="372" spans="1:2" x14ac:dyDescent="0.2">
      <c r="A372" s="1" t="s">
        <v>342</v>
      </c>
      <c r="B372" s="2">
        <v>2</v>
      </c>
    </row>
    <row r="373" spans="1:2" x14ac:dyDescent="0.2">
      <c r="A373" s="1" t="s">
        <v>343</v>
      </c>
      <c r="B373" s="2">
        <v>2.2999999999999998</v>
      </c>
    </row>
    <row r="374" spans="1:2" x14ac:dyDescent="0.2">
      <c r="A374" s="1" t="s">
        <v>344</v>
      </c>
      <c r="B374" s="2">
        <v>2.4</v>
      </c>
    </row>
    <row r="375" spans="1:2" x14ac:dyDescent="0.2">
      <c r="A375" s="1" t="s">
        <v>345</v>
      </c>
      <c r="B375" s="2">
        <v>2.5</v>
      </c>
    </row>
    <row r="376" spans="1:2" x14ac:dyDescent="0.2">
      <c r="A376" s="1" t="s">
        <v>346</v>
      </c>
      <c r="B376" s="2">
        <v>2.2999999999999998</v>
      </c>
    </row>
    <row r="377" spans="1:2" x14ac:dyDescent="0.2">
      <c r="A377" s="1" t="s">
        <v>347</v>
      </c>
      <c r="B377" s="2">
        <v>2.1</v>
      </c>
    </row>
    <row r="378" spans="1:2" x14ac:dyDescent="0.2">
      <c r="A378" s="1" t="s">
        <v>348</v>
      </c>
      <c r="B378" s="2">
        <v>1.9</v>
      </c>
    </row>
    <row r="379" spans="1:2" x14ac:dyDescent="0.2">
      <c r="A379" s="1" t="s">
        <v>349</v>
      </c>
      <c r="B379" s="2">
        <v>1.9</v>
      </c>
    </row>
    <row r="380" spans="1:2" x14ac:dyDescent="0.2">
      <c r="A380" s="1" t="s">
        <v>350</v>
      </c>
      <c r="B380" s="2">
        <v>2</v>
      </c>
    </row>
    <row r="381" spans="1:2" x14ac:dyDescent="0.2">
      <c r="A381" s="1" t="s">
        <v>351</v>
      </c>
      <c r="B381" s="2">
        <v>1.8</v>
      </c>
    </row>
    <row r="382" spans="1:2" x14ac:dyDescent="0.2">
      <c r="A382" s="1" t="s">
        <v>352</v>
      </c>
      <c r="B382" s="2">
        <v>2</v>
      </c>
    </row>
    <row r="383" spans="1:2" x14ac:dyDescent="0.2">
      <c r="A383" s="1" t="s">
        <v>353</v>
      </c>
      <c r="B383" s="2">
        <v>2.2000000000000002</v>
      </c>
    </row>
    <row r="384" spans="1:2" x14ac:dyDescent="0.2">
      <c r="A384" s="1" t="s">
        <v>354</v>
      </c>
      <c r="B384" s="2">
        <v>2.5</v>
      </c>
    </row>
    <row r="385" spans="1:2" x14ac:dyDescent="0.2">
      <c r="A385" s="1" t="s">
        <v>355</v>
      </c>
      <c r="B385" s="2">
        <v>2.4</v>
      </c>
    </row>
    <row r="386" spans="1:2" x14ac:dyDescent="0.2">
      <c r="A386" s="1" t="s">
        <v>356</v>
      </c>
      <c r="B386" s="2">
        <v>2.5</v>
      </c>
    </row>
    <row r="387" spans="1:2" x14ac:dyDescent="0.2">
      <c r="A387" s="1" t="s">
        <v>357</v>
      </c>
      <c r="B387" s="2">
        <v>2.4</v>
      </c>
    </row>
    <row r="388" spans="1:2" x14ac:dyDescent="0.2">
      <c r="A388" s="1" t="s">
        <v>358</v>
      </c>
      <c r="B388" s="2">
        <v>2.4</v>
      </c>
    </row>
    <row r="389" spans="1:2" x14ac:dyDescent="0.2">
      <c r="A389" s="1" t="s">
        <v>359</v>
      </c>
      <c r="B389" s="2">
        <v>2.7</v>
      </c>
    </row>
    <row r="390" spans="1:2" x14ac:dyDescent="0.2">
      <c r="A390" s="1" t="s">
        <v>360</v>
      </c>
      <c r="B390" s="2">
        <v>3</v>
      </c>
    </row>
    <row r="391" spans="1:2" x14ac:dyDescent="0.2">
      <c r="A391" s="1" t="s">
        <v>361</v>
      </c>
      <c r="B391" s="2">
        <v>2.7</v>
      </c>
    </row>
    <row r="392" spans="1:2" x14ac:dyDescent="0.2">
      <c r="A392" s="1" t="s">
        <v>362</v>
      </c>
      <c r="B392" s="2">
        <v>2.8</v>
      </c>
    </row>
    <row r="393" spans="1:2" x14ac:dyDescent="0.2">
      <c r="A393" s="1" t="s">
        <v>363</v>
      </c>
      <c r="B393" s="2">
        <v>3.1</v>
      </c>
    </row>
    <row r="394" spans="1:2" x14ac:dyDescent="0.2">
      <c r="A394" s="1" t="s">
        <v>364</v>
      </c>
      <c r="B394" s="2">
        <v>2.8</v>
      </c>
    </row>
    <row r="395" spans="1:2" x14ac:dyDescent="0.2">
      <c r="A395" s="1" t="s">
        <v>365</v>
      </c>
      <c r="B395" s="2">
        <v>2.5</v>
      </c>
    </row>
    <row r="396" spans="1:2" x14ac:dyDescent="0.2">
      <c r="A396" s="1" t="s">
        <v>366</v>
      </c>
      <c r="B396" s="2">
        <v>2.4</v>
      </c>
    </row>
    <row r="397" spans="1:2" x14ac:dyDescent="0.2">
      <c r="A397" s="1" t="s">
        <v>367</v>
      </c>
      <c r="B397" s="2">
        <v>1.9</v>
      </c>
    </row>
    <row r="398" spans="1:2" x14ac:dyDescent="0.2">
      <c r="A398" s="1" t="s">
        <v>368</v>
      </c>
      <c r="B398" s="2">
        <v>1.8</v>
      </c>
    </row>
    <row r="399" spans="1:2" x14ac:dyDescent="0.2">
      <c r="A399" s="1" t="s">
        <v>369</v>
      </c>
      <c r="B399" s="2">
        <v>1.8</v>
      </c>
    </row>
    <row r="400" spans="1:2" x14ac:dyDescent="0.2">
      <c r="A400" s="1" t="s">
        <v>370</v>
      </c>
      <c r="B400" s="2">
        <v>2.1</v>
      </c>
    </row>
    <row r="401" spans="1:2" x14ac:dyDescent="0.2">
      <c r="A401" s="1" t="s">
        <v>371</v>
      </c>
      <c r="B401" s="2">
        <v>2.1</v>
      </c>
    </row>
    <row r="402" spans="1:2" x14ac:dyDescent="0.2">
      <c r="A402" s="1" t="s">
        <v>372</v>
      </c>
      <c r="B402" s="2">
        <v>2.1</v>
      </c>
    </row>
    <row r="403" spans="1:2" x14ac:dyDescent="0.2">
      <c r="A403" s="1" t="s">
        <v>373</v>
      </c>
      <c r="B403" s="2">
        <v>2.2000000000000002</v>
      </c>
    </row>
    <row r="404" spans="1:2" x14ac:dyDescent="0.2">
      <c r="A404" s="1" t="s">
        <v>374</v>
      </c>
      <c r="B404" s="2">
        <v>2.5</v>
      </c>
    </row>
    <row r="405" spans="1:2" x14ac:dyDescent="0.2">
      <c r="A405" s="1" t="s">
        <v>375</v>
      </c>
      <c r="B405" s="2">
        <v>2.5</v>
      </c>
    </row>
    <row r="406" spans="1:2" x14ac:dyDescent="0.2">
      <c r="A406" s="1" t="s">
        <v>376</v>
      </c>
      <c r="B406" s="2">
        <v>3</v>
      </c>
    </row>
    <row r="407" spans="1:2" x14ac:dyDescent="0.2">
      <c r="A407" s="1" t="s">
        <v>377</v>
      </c>
      <c r="B407" s="2">
        <v>3.3</v>
      </c>
    </row>
    <row r="408" spans="1:2" x14ac:dyDescent="0.2">
      <c r="A408" s="1" t="s">
        <v>378</v>
      </c>
      <c r="B408" s="2">
        <v>3.8</v>
      </c>
    </row>
    <row r="409" spans="1:2" x14ac:dyDescent="0.2">
      <c r="A409" s="1" t="s">
        <v>379</v>
      </c>
      <c r="B409" s="2">
        <v>4.4000000000000004</v>
      </c>
    </row>
    <row r="410" spans="1:2" x14ac:dyDescent="0.2">
      <c r="A410" s="1" t="s">
        <v>380</v>
      </c>
      <c r="B410" s="2">
        <v>4.7</v>
      </c>
    </row>
    <row r="411" spans="1:2" x14ac:dyDescent="0.2">
      <c r="A411" s="1" t="s">
        <v>381</v>
      </c>
      <c r="B411" s="2">
        <v>5.2</v>
      </c>
    </row>
    <row r="412" spans="1:2" x14ac:dyDescent="0.2">
      <c r="A412" s="1" t="s">
        <v>382</v>
      </c>
      <c r="B412" s="2">
        <v>4.5</v>
      </c>
    </row>
    <row r="413" spans="1:2" x14ac:dyDescent="0.2">
      <c r="A413" s="1" t="s">
        <v>383</v>
      </c>
      <c r="B413" s="2">
        <v>4.0999999999999996</v>
      </c>
    </row>
    <row r="414" spans="1:2" x14ac:dyDescent="0.2">
      <c r="A414" s="1" t="s">
        <v>384</v>
      </c>
      <c r="B414" s="2">
        <v>3.1</v>
      </c>
    </row>
    <row r="415" spans="1:2" x14ac:dyDescent="0.2">
      <c r="A415" s="1" t="s">
        <v>385</v>
      </c>
      <c r="B415" s="2">
        <v>3</v>
      </c>
    </row>
    <row r="416" spans="1:2" x14ac:dyDescent="0.2">
      <c r="A416" s="1" t="s">
        <v>386</v>
      </c>
      <c r="B416" s="2">
        <v>3.2</v>
      </c>
    </row>
    <row r="417" spans="1:2" x14ac:dyDescent="0.2">
      <c r="A417" s="1" t="s">
        <v>387</v>
      </c>
      <c r="B417" s="2">
        <v>2.9</v>
      </c>
    </row>
    <row r="418" spans="1:2" x14ac:dyDescent="0.2">
      <c r="A418" s="1" t="s">
        <v>388</v>
      </c>
      <c r="B418" s="2">
        <v>2.2999999999999998</v>
      </c>
    </row>
    <row r="419" spans="1:2" x14ac:dyDescent="0.2">
      <c r="A419" s="1" t="s">
        <v>389</v>
      </c>
      <c r="B419" s="2">
        <v>2.2000000000000002</v>
      </c>
    </row>
    <row r="420" spans="1:2" x14ac:dyDescent="0.2">
      <c r="A420" s="1" t="s">
        <v>390</v>
      </c>
      <c r="B420" s="2">
        <v>1.8</v>
      </c>
    </row>
    <row r="421" spans="1:2" x14ac:dyDescent="0.2">
      <c r="A421" s="1" t="s">
        <v>391</v>
      </c>
      <c r="B421" s="2">
        <v>1.8</v>
      </c>
    </row>
    <row r="422" spans="1:2" x14ac:dyDescent="0.2">
      <c r="A422" s="1" t="s">
        <v>392</v>
      </c>
      <c r="B422" s="2">
        <v>1.6</v>
      </c>
    </row>
    <row r="423" spans="1:2" x14ac:dyDescent="0.2">
      <c r="A423" s="1" t="s">
        <v>393</v>
      </c>
      <c r="B423" s="2">
        <v>1.1000000000000001</v>
      </c>
    </row>
    <row r="424" spans="1:2" x14ac:dyDescent="0.2">
      <c r="A424" s="1" t="s">
        <v>394</v>
      </c>
      <c r="B424" s="2">
        <v>1.5</v>
      </c>
    </row>
    <row r="425" spans="1:2" x14ac:dyDescent="0.2">
      <c r="A425" s="1" t="s">
        <v>395</v>
      </c>
      <c r="B425" s="2">
        <v>1.9</v>
      </c>
    </row>
    <row r="426" spans="1:2" x14ac:dyDescent="0.2">
      <c r="A426" s="1" t="s">
        <v>396</v>
      </c>
      <c r="B426" s="2">
        <v>2.9</v>
      </c>
    </row>
    <row r="427" spans="1:2" x14ac:dyDescent="0.2">
      <c r="A427" s="1" t="s">
        <v>397</v>
      </c>
      <c r="B427" s="2">
        <v>3.5</v>
      </c>
    </row>
    <row r="428" spans="1:2" x14ac:dyDescent="0.2">
      <c r="A428" s="1" t="s">
        <v>398</v>
      </c>
      <c r="B428" s="2">
        <v>3</v>
      </c>
    </row>
    <row r="429" spans="1:2" x14ac:dyDescent="0.2">
      <c r="A429" s="1" t="s">
        <v>399</v>
      </c>
      <c r="B429" s="2">
        <v>3.4</v>
      </c>
    </row>
    <row r="430" spans="1:2" x14ac:dyDescent="0.2">
      <c r="A430" s="1" t="s">
        <v>400</v>
      </c>
      <c r="B430" s="2">
        <v>3.7</v>
      </c>
    </row>
    <row r="431" spans="1:2" x14ac:dyDescent="0.2">
      <c r="A431" s="1" t="s">
        <v>401</v>
      </c>
      <c r="B431" s="2">
        <v>3.4</v>
      </c>
    </row>
    <row r="432" spans="1:2" x14ac:dyDescent="0.2">
      <c r="A432" s="1" t="s">
        <v>402</v>
      </c>
      <c r="B432" s="2">
        <v>3.2</v>
      </c>
    </row>
    <row r="433" spans="1:2" x14ac:dyDescent="0.2">
      <c r="A433" s="1" t="s">
        <v>403</v>
      </c>
      <c r="B433" s="2">
        <v>3.1</v>
      </c>
    </row>
    <row r="434" spans="1:2" x14ac:dyDescent="0.2">
      <c r="A434" s="1" t="s">
        <v>404</v>
      </c>
      <c r="B434" s="2">
        <v>3.1</v>
      </c>
    </row>
    <row r="435" spans="1:2" x14ac:dyDescent="0.2">
      <c r="A435" s="1" t="s">
        <v>405</v>
      </c>
      <c r="B435" s="2">
        <v>3.1</v>
      </c>
    </row>
    <row r="436" spans="1:2" x14ac:dyDescent="0.2">
      <c r="A436" s="1" t="s">
        <v>406</v>
      </c>
      <c r="B436" s="2">
        <v>3.2</v>
      </c>
    </row>
    <row r="437" spans="1:2" x14ac:dyDescent="0.2">
      <c r="A437" s="1" t="s">
        <v>407</v>
      </c>
      <c r="B437" s="2">
        <v>3.3</v>
      </c>
    </row>
    <row r="438" spans="1:2" x14ac:dyDescent="0.2">
      <c r="A438" s="1" t="s">
        <v>408</v>
      </c>
      <c r="B438" s="2">
        <v>3.7</v>
      </c>
    </row>
    <row r="439" spans="1:2" x14ac:dyDescent="0.2">
      <c r="A439" s="1" t="s">
        <v>409</v>
      </c>
      <c r="B439" s="2">
        <v>4</v>
      </c>
    </row>
    <row r="440" spans="1:2" x14ac:dyDescent="0.2">
      <c r="A440" s="1" t="s">
        <v>410</v>
      </c>
      <c r="B440" s="2">
        <v>4.4000000000000004</v>
      </c>
    </row>
    <row r="441" spans="1:2" x14ac:dyDescent="0.2">
      <c r="A441" s="1" t="s">
        <v>411</v>
      </c>
      <c r="B441" s="2">
        <v>4</v>
      </c>
    </row>
    <row r="442" spans="1:2" x14ac:dyDescent="0.2">
      <c r="A442" s="1" t="s">
        <v>412</v>
      </c>
      <c r="B442" s="2">
        <v>4.5</v>
      </c>
    </row>
    <row r="443" spans="1:2" x14ac:dyDescent="0.2">
      <c r="A443" s="1" t="s">
        <v>413</v>
      </c>
      <c r="B443" s="2">
        <v>4.5</v>
      </c>
    </row>
    <row r="444" spans="1:2" x14ac:dyDescent="0.2">
      <c r="A444" s="1" t="s">
        <v>414</v>
      </c>
      <c r="B444" s="2">
        <v>4.2</v>
      </c>
    </row>
    <row r="445" spans="1:2" x14ac:dyDescent="0.2">
      <c r="A445" s="1" t="s">
        <v>415</v>
      </c>
      <c r="B445" s="2">
        <v>4.4000000000000004</v>
      </c>
    </row>
    <row r="446" spans="1:2" x14ac:dyDescent="0.2">
      <c r="A446" s="1" t="s">
        <v>416</v>
      </c>
      <c r="B446" s="2">
        <v>4.5</v>
      </c>
    </row>
    <row r="447" spans="1:2" x14ac:dyDescent="0.2">
      <c r="A447" s="1" t="s">
        <v>417</v>
      </c>
      <c r="B447" s="2">
        <v>5.2</v>
      </c>
    </row>
    <row r="448" spans="1:2" x14ac:dyDescent="0.2">
      <c r="A448" s="1" t="s">
        <v>418</v>
      </c>
      <c r="B448" s="2">
        <v>5</v>
      </c>
    </row>
    <row r="449" spans="1:2" x14ac:dyDescent="0.2">
      <c r="A449" s="1" t="s">
        <v>419</v>
      </c>
      <c r="B449" s="2">
        <v>4.8</v>
      </c>
    </row>
    <row r="450" spans="1:2" x14ac:dyDescent="0.2">
      <c r="A450" s="1" t="s">
        <v>420</v>
      </c>
      <c r="B450" s="2">
        <v>4.2</v>
      </c>
    </row>
    <row r="451" spans="1:2" x14ac:dyDescent="0.2">
      <c r="A451" s="1" t="s">
        <v>421</v>
      </c>
      <c r="B451" s="2">
        <v>3.6</v>
      </c>
    </row>
    <row r="452" spans="1:2" x14ac:dyDescent="0.2">
      <c r="A452" s="1" t="s">
        <v>422</v>
      </c>
      <c r="B452" s="2">
        <v>3.4</v>
      </c>
    </row>
    <row r="453" spans="1:2" x14ac:dyDescent="0.2">
      <c r="A453" s="1" t="s">
        <v>423</v>
      </c>
      <c r="B453" s="2">
        <v>3.5</v>
      </c>
    </row>
    <row r="454" spans="1:2" x14ac:dyDescent="0.2">
      <c r="A454" s="1" t="s">
        <v>424</v>
      </c>
      <c r="B454" s="2">
        <v>3</v>
      </c>
    </row>
    <row r="455" spans="1:2" x14ac:dyDescent="0.2">
      <c r="A455" s="1" t="s">
        <v>425</v>
      </c>
      <c r="B455" s="2">
        <v>2.8</v>
      </c>
    </row>
    <row r="456" spans="1:2" x14ac:dyDescent="0.2">
      <c r="A456" s="1" t="s">
        <v>426</v>
      </c>
      <c r="B456" s="2">
        <v>2.4</v>
      </c>
    </row>
    <row r="457" spans="1:2" x14ac:dyDescent="0.2">
      <c r="A457" s="1" t="s">
        <v>427</v>
      </c>
      <c r="B457" s="2">
        <v>2.6</v>
      </c>
    </row>
    <row r="458" spans="1:2" x14ac:dyDescent="0.2">
      <c r="A458" s="1" t="s">
        <v>428</v>
      </c>
      <c r="B458" s="2">
        <v>2.5</v>
      </c>
    </row>
    <row r="459" spans="1:2" x14ac:dyDescent="0.2">
      <c r="A459" s="1" t="s">
        <v>429</v>
      </c>
      <c r="B459" s="2">
        <v>2.2000000000000002</v>
      </c>
    </row>
    <row r="460" spans="1:2" x14ac:dyDescent="0.2">
      <c r="A460" s="1" t="s">
        <v>430</v>
      </c>
      <c r="B460" s="2">
        <v>2.7</v>
      </c>
    </row>
    <row r="461" spans="1:2" x14ac:dyDescent="0.2">
      <c r="A461" s="1" t="s">
        <v>431</v>
      </c>
      <c r="B461" s="2">
        <v>2.7</v>
      </c>
    </row>
    <row r="462" spans="1:2" x14ac:dyDescent="0.2">
      <c r="A462" s="1" t="s">
        <v>432</v>
      </c>
      <c r="B462" s="2">
        <v>2.7</v>
      </c>
    </row>
    <row r="463" spans="1:2" x14ac:dyDescent="0.2">
      <c r="A463" s="1" t="s">
        <v>433</v>
      </c>
      <c r="B463" s="2">
        <v>2.7</v>
      </c>
    </row>
    <row r="464" spans="1:2" x14ac:dyDescent="0.2">
      <c r="A464" s="1" t="s">
        <v>434</v>
      </c>
      <c r="B464" s="2">
        <v>2.8</v>
      </c>
    </row>
    <row r="465" spans="1:2" x14ac:dyDescent="0.2">
      <c r="A465" s="1" t="s">
        <v>435</v>
      </c>
      <c r="B465" s="2">
        <v>2.8</v>
      </c>
    </row>
    <row r="466" spans="1:2" x14ac:dyDescent="0.2">
      <c r="A466" s="1" t="s">
        <v>436</v>
      </c>
      <c r="B466" s="2">
        <v>2.4</v>
      </c>
    </row>
    <row r="467" spans="1:2" x14ac:dyDescent="0.2">
      <c r="A467" s="1" t="s">
        <v>437</v>
      </c>
      <c r="B467" s="2">
        <v>2.7</v>
      </c>
    </row>
    <row r="468" spans="1:2" x14ac:dyDescent="0.2">
      <c r="A468" s="1" t="s">
        <v>438</v>
      </c>
      <c r="B468" s="2">
        <v>2.9</v>
      </c>
    </row>
    <row r="469" spans="1:2" x14ac:dyDescent="0.2">
      <c r="A469" s="1" t="s">
        <v>439</v>
      </c>
      <c r="B469" s="2">
        <v>2.8</v>
      </c>
    </row>
    <row r="470" spans="1:2" x14ac:dyDescent="0.2">
      <c r="A470" s="1" t="s">
        <v>440</v>
      </c>
      <c r="B470" s="2">
        <v>2.7</v>
      </c>
    </row>
    <row r="471" spans="1:2" x14ac:dyDescent="0.2">
      <c r="A471" s="1" t="s">
        <v>441</v>
      </c>
      <c r="B471" s="2">
        <v>2.7</v>
      </c>
    </row>
    <row r="472" spans="1:2" x14ac:dyDescent="0.2">
      <c r="A472" s="1" t="s">
        <v>442</v>
      </c>
      <c r="B472" s="2">
        <v>2.2000000000000002</v>
      </c>
    </row>
    <row r="473" spans="1:2" x14ac:dyDescent="0.2">
      <c r="A473" s="1" t="s">
        <v>443</v>
      </c>
      <c r="B473" s="2">
        <v>2.1</v>
      </c>
    </row>
    <row r="474" spans="1:2" x14ac:dyDescent="0.2">
      <c r="A474" s="1" t="s">
        <v>444</v>
      </c>
      <c r="B474" s="2">
        <v>2</v>
      </c>
    </row>
    <row r="475" spans="1:2" x14ac:dyDescent="0.2">
      <c r="A475" s="1" t="s">
        <v>445</v>
      </c>
      <c r="B475" s="2">
        <v>1.9</v>
      </c>
    </row>
    <row r="476" spans="1:2" x14ac:dyDescent="0.2">
      <c r="A476" s="1" t="s">
        <v>446</v>
      </c>
      <c r="B476" s="2">
        <v>1.7</v>
      </c>
    </row>
    <row r="477" spans="1:2" x14ac:dyDescent="0.2">
      <c r="A477" s="1" t="s">
        <v>447</v>
      </c>
      <c r="B477" s="2">
        <v>1.6</v>
      </c>
    </row>
    <row r="478" spans="1:2" x14ac:dyDescent="0.2">
      <c r="A478" s="1" t="s">
        <v>448</v>
      </c>
      <c r="B478" s="2">
        <v>1.8</v>
      </c>
    </row>
    <row r="479" spans="1:2" x14ac:dyDescent="0.2">
      <c r="A479" s="1" t="s">
        <v>449</v>
      </c>
      <c r="B479" s="2">
        <v>1.5</v>
      </c>
    </row>
    <row r="480" spans="1:2" x14ac:dyDescent="0.2">
      <c r="A480" s="1" t="s">
        <v>450</v>
      </c>
      <c r="B480" s="2">
        <v>1.9</v>
      </c>
    </row>
    <row r="481" spans="1:2" x14ac:dyDescent="0.2">
      <c r="A481" s="1" t="s">
        <v>451</v>
      </c>
      <c r="B481" s="2">
        <v>1.6</v>
      </c>
    </row>
    <row r="482" spans="1:2" x14ac:dyDescent="0.2">
      <c r="A482" s="1" t="s">
        <v>452</v>
      </c>
      <c r="B482" s="2">
        <v>1.5</v>
      </c>
    </row>
    <row r="483" spans="1:2" x14ac:dyDescent="0.2">
      <c r="A483" s="1" t="s">
        <v>453</v>
      </c>
      <c r="B483" s="2">
        <v>1.2</v>
      </c>
    </row>
    <row r="484" spans="1:2" x14ac:dyDescent="0.2">
      <c r="A484" s="1" t="s">
        <v>454</v>
      </c>
      <c r="B484" s="2">
        <v>1.3</v>
      </c>
    </row>
    <row r="485" spans="1:2" x14ac:dyDescent="0.2">
      <c r="A485" s="1" t="s">
        <v>455</v>
      </c>
      <c r="B485" s="2">
        <v>1</v>
      </c>
    </row>
    <row r="486" spans="1:2" x14ac:dyDescent="0.2">
      <c r="A486" s="1" t="s">
        <v>456</v>
      </c>
      <c r="B486" s="2">
        <v>0.5</v>
      </c>
    </row>
    <row r="487" spans="1:2" x14ac:dyDescent="0.2">
      <c r="A487" s="1" t="s">
        <v>457</v>
      </c>
      <c r="B487" s="2">
        <v>0.3</v>
      </c>
    </row>
    <row r="488" spans="1:2" x14ac:dyDescent="0.2">
      <c r="A488" s="1" t="s">
        <v>458</v>
      </c>
      <c r="B488" s="2">
        <v>0</v>
      </c>
    </row>
    <row r="489" spans="1:2" x14ac:dyDescent="0.2">
      <c r="A489" s="1" t="s">
        <v>459</v>
      </c>
      <c r="B489" s="2">
        <v>0</v>
      </c>
    </row>
    <row r="490" spans="1:2" x14ac:dyDescent="0.2">
      <c r="A490" s="1" t="s">
        <v>460</v>
      </c>
      <c r="B490" s="2">
        <v>-0.1</v>
      </c>
    </row>
    <row r="491" spans="1:2" x14ac:dyDescent="0.2">
      <c r="A491" s="1" t="s">
        <v>461</v>
      </c>
      <c r="B491" s="2">
        <v>0.1</v>
      </c>
    </row>
    <row r="492" spans="1:2" x14ac:dyDescent="0.2">
      <c r="A492" s="1" t="s">
        <v>462</v>
      </c>
      <c r="B492" s="2">
        <v>0</v>
      </c>
    </row>
    <row r="493" spans="1:2" x14ac:dyDescent="0.2">
      <c r="A493" s="1" t="s">
        <v>463</v>
      </c>
      <c r="B493" s="2">
        <v>0.1</v>
      </c>
    </row>
    <row r="494" spans="1:2" x14ac:dyDescent="0.2">
      <c r="A494" s="1" t="s">
        <v>464</v>
      </c>
      <c r="B494" s="2">
        <v>0</v>
      </c>
    </row>
    <row r="495" spans="1:2" x14ac:dyDescent="0.2">
      <c r="A495" s="1" t="s">
        <v>465</v>
      </c>
      <c r="B495" s="2">
        <v>-0.1</v>
      </c>
    </row>
    <row r="496" spans="1:2" x14ac:dyDescent="0.2">
      <c r="A496" s="1" t="s">
        <v>466</v>
      </c>
      <c r="B496" s="2">
        <v>-0.1</v>
      </c>
    </row>
    <row r="497" spans="1:2" x14ac:dyDescent="0.2">
      <c r="A497" s="1" t="s">
        <v>467</v>
      </c>
      <c r="B497" s="2">
        <v>0.1</v>
      </c>
    </row>
    <row r="498" spans="1:2" x14ac:dyDescent="0.2">
      <c r="A498" s="1" t="s">
        <v>468</v>
      </c>
      <c r="B498" s="2">
        <v>0.2</v>
      </c>
    </row>
    <row r="499" spans="1:2" x14ac:dyDescent="0.2">
      <c r="A499" s="1" t="s">
        <v>469</v>
      </c>
      <c r="B499" s="2">
        <v>0.3</v>
      </c>
    </row>
    <row r="500" spans="1:2" x14ac:dyDescent="0.2">
      <c r="A500" s="1" t="s">
        <v>470</v>
      </c>
      <c r="B500" s="2">
        <v>0.3</v>
      </c>
    </row>
    <row r="501" spans="1:2" x14ac:dyDescent="0.2">
      <c r="A501" s="1" t="s">
        <v>471</v>
      </c>
      <c r="B501" s="2">
        <v>0.5</v>
      </c>
    </row>
    <row r="502" spans="1:2" x14ac:dyDescent="0.2">
      <c r="A502" s="1" t="s">
        <v>472</v>
      </c>
      <c r="B502" s="2">
        <v>0.3</v>
      </c>
    </row>
    <row r="503" spans="1:2" x14ac:dyDescent="0.2">
      <c r="A503" s="1" t="s">
        <v>473</v>
      </c>
      <c r="B503" s="2">
        <v>0.3</v>
      </c>
    </row>
    <row r="504" spans="1:2" x14ac:dyDescent="0.2">
      <c r="A504" s="1" t="s">
        <v>474</v>
      </c>
      <c r="B504" s="2">
        <v>0.5</v>
      </c>
    </row>
    <row r="505" spans="1:2" x14ac:dyDescent="0.2">
      <c r="A505" s="1" t="s">
        <v>475</v>
      </c>
      <c r="B505" s="2">
        <v>0.6</v>
      </c>
    </row>
    <row r="506" spans="1:2" x14ac:dyDescent="0.2">
      <c r="A506" s="1" t="s">
        <v>476</v>
      </c>
      <c r="B506" s="2">
        <v>0.6</v>
      </c>
    </row>
    <row r="507" spans="1:2" x14ac:dyDescent="0.2">
      <c r="A507" s="1" t="s">
        <v>477</v>
      </c>
      <c r="B507" s="2">
        <v>1</v>
      </c>
    </row>
    <row r="508" spans="1:2" x14ac:dyDescent="0.2">
      <c r="A508" s="1" t="s">
        <v>478</v>
      </c>
      <c r="B508" s="2">
        <v>0.9</v>
      </c>
    </row>
    <row r="509" spans="1:2" x14ac:dyDescent="0.2">
      <c r="A509" s="1" t="s">
        <v>479</v>
      </c>
      <c r="B509" s="2">
        <v>1.2</v>
      </c>
    </row>
    <row r="510" spans="1:2" x14ac:dyDescent="0.2">
      <c r="A510" s="1" t="s">
        <v>480</v>
      </c>
      <c r="B510" s="2">
        <v>1.6</v>
      </c>
    </row>
    <row r="511" spans="1:2" x14ac:dyDescent="0.2">
      <c r="A511" s="1" t="s">
        <v>481</v>
      </c>
      <c r="B511" s="2">
        <v>1.8</v>
      </c>
    </row>
    <row r="512" spans="1:2" x14ac:dyDescent="0.2">
      <c r="A512" s="1" t="s">
        <v>482</v>
      </c>
      <c r="B512" s="2">
        <v>2.2999999999999998</v>
      </c>
    </row>
    <row r="513" spans="1:2" x14ac:dyDescent="0.2">
      <c r="A513" s="1" t="s">
        <v>483</v>
      </c>
      <c r="B513" s="2">
        <v>2.2999999999999998</v>
      </c>
    </row>
    <row r="514" spans="1:2" x14ac:dyDescent="0.2">
      <c r="A514" s="1" t="s">
        <v>484</v>
      </c>
      <c r="B514" s="2">
        <v>2.7</v>
      </c>
    </row>
    <row r="515" spans="1:2" x14ac:dyDescent="0.2">
      <c r="A515" s="1" t="s">
        <v>485</v>
      </c>
      <c r="B515" s="2">
        <v>2.9</v>
      </c>
    </row>
    <row r="516" spans="1:2" x14ac:dyDescent="0.2">
      <c r="A516" s="1" t="s">
        <v>486</v>
      </c>
      <c r="B516" s="2">
        <v>2.6</v>
      </c>
    </row>
    <row r="517" spans="1:2" x14ac:dyDescent="0.2">
      <c r="A517" s="1" t="s">
        <v>487</v>
      </c>
      <c r="B517" s="2">
        <v>2.6</v>
      </c>
    </row>
    <row r="518" spans="1:2" x14ac:dyDescent="0.2">
      <c r="A518" s="1" t="s">
        <v>488</v>
      </c>
      <c r="B518" s="2">
        <v>2.9</v>
      </c>
    </row>
    <row r="519" spans="1:2" x14ac:dyDescent="0.2">
      <c r="A519" s="1" t="s">
        <v>489</v>
      </c>
      <c r="B519" s="2">
        <v>3</v>
      </c>
    </row>
    <row r="520" spans="1:2" x14ac:dyDescent="0.2">
      <c r="A520" s="1" t="s">
        <v>490</v>
      </c>
      <c r="B520" s="2">
        <v>3</v>
      </c>
    </row>
    <row r="521" spans="1:2" x14ac:dyDescent="0.2">
      <c r="A521" s="1" t="s">
        <v>491</v>
      </c>
      <c r="B521" s="2">
        <v>3.1</v>
      </c>
    </row>
    <row r="522" spans="1:2" x14ac:dyDescent="0.2">
      <c r="A522" s="1" t="s">
        <v>492</v>
      </c>
      <c r="B522" s="2">
        <v>3</v>
      </c>
    </row>
    <row r="523" spans="1:2" x14ac:dyDescent="0.2">
      <c r="A523" s="1" t="s">
        <v>493</v>
      </c>
      <c r="B523" s="2">
        <v>3</v>
      </c>
    </row>
    <row r="524" spans="1:2" x14ac:dyDescent="0.2">
      <c r="A524" s="1" t="s">
        <v>494</v>
      </c>
      <c r="B524" s="2">
        <v>2.7</v>
      </c>
    </row>
    <row r="525" spans="1:2" x14ac:dyDescent="0.2">
      <c r="A525" s="1" t="s">
        <v>495</v>
      </c>
      <c r="B525" s="2">
        <v>2.5</v>
      </c>
    </row>
    <row r="526" spans="1:2" x14ac:dyDescent="0.2">
      <c r="A526" s="1" t="s">
        <v>496</v>
      </c>
      <c r="B526" s="2">
        <v>2.4</v>
      </c>
    </row>
    <row r="527" spans="1:2" x14ac:dyDescent="0.2">
      <c r="A527" s="1" t="s">
        <v>497</v>
      </c>
      <c r="B527" s="2">
        <v>2.4</v>
      </c>
    </row>
    <row r="528" spans="1:2" x14ac:dyDescent="0.2">
      <c r="A528" s="1" t="s">
        <v>498</v>
      </c>
      <c r="B528" s="2">
        <v>2.4</v>
      </c>
    </row>
    <row r="529" spans="1:2" x14ac:dyDescent="0.2">
      <c r="A529" s="1" t="s">
        <v>499</v>
      </c>
      <c r="B529" s="2">
        <v>2.5</v>
      </c>
    </row>
    <row r="530" spans="1:2" x14ac:dyDescent="0.2">
      <c r="A530" s="1" t="s">
        <v>500</v>
      </c>
      <c r="B530" s="2">
        <v>2.7</v>
      </c>
    </row>
    <row r="531" spans="1:2" x14ac:dyDescent="0.2">
      <c r="A531" s="1" t="s">
        <v>501</v>
      </c>
      <c r="B531" s="2">
        <v>2.4</v>
      </c>
    </row>
    <row r="532" spans="1:2" x14ac:dyDescent="0.2">
      <c r="A532" s="1" t="s">
        <v>502</v>
      </c>
      <c r="B532" s="2">
        <v>2.4</v>
      </c>
    </row>
    <row r="533" spans="1:2" x14ac:dyDescent="0.2">
      <c r="A533" s="1" t="s">
        <v>503</v>
      </c>
      <c r="B533" s="2">
        <v>2.2999999999999998</v>
      </c>
    </row>
    <row r="534" spans="1:2" x14ac:dyDescent="0.2">
      <c r="A534" s="1" t="s">
        <v>504</v>
      </c>
      <c r="B534" s="2">
        <v>2.1</v>
      </c>
    </row>
    <row r="535" spans="1:2" x14ac:dyDescent="0.2">
      <c r="A535" s="1" t="s">
        <v>505</v>
      </c>
      <c r="B535" s="2">
        <v>1.8</v>
      </c>
    </row>
    <row r="536" spans="1:2" x14ac:dyDescent="0.2">
      <c r="A536" s="1" t="s">
        <v>506</v>
      </c>
      <c r="B536" s="2">
        <v>1.9</v>
      </c>
    </row>
    <row r="537" spans="1:2" x14ac:dyDescent="0.2">
      <c r="A537" s="1" t="s">
        <v>507</v>
      </c>
      <c r="B537" s="2">
        <v>1.9</v>
      </c>
    </row>
    <row r="538" spans="1:2" x14ac:dyDescent="0.2">
      <c r="A538" s="1" t="s">
        <v>508</v>
      </c>
      <c r="B538" s="2">
        <v>2.1</v>
      </c>
    </row>
    <row r="539" spans="1:2" x14ac:dyDescent="0.2">
      <c r="A539" s="1" t="s">
        <v>509</v>
      </c>
      <c r="B539" s="2">
        <v>2</v>
      </c>
    </row>
    <row r="540" spans="1:2" x14ac:dyDescent="0.2">
      <c r="A540" s="1" t="s">
        <v>510</v>
      </c>
      <c r="B540" s="2">
        <v>2</v>
      </c>
    </row>
    <row r="541" spans="1:2" x14ac:dyDescent="0.2">
      <c r="A541" s="1" t="s">
        <v>511</v>
      </c>
      <c r="B541" s="2">
        <v>2.1</v>
      </c>
    </row>
    <row r="542" spans="1:2" x14ac:dyDescent="0.2">
      <c r="A542" s="1" t="s">
        <v>512</v>
      </c>
      <c r="B542" s="2">
        <v>1.7</v>
      </c>
    </row>
    <row r="543" spans="1:2" x14ac:dyDescent="0.2">
      <c r="A543" s="1" t="s">
        <v>513</v>
      </c>
      <c r="B543" s="2">
        <v>1.7</v>
      </c>
    </row>
    <row r="544" spans="1:2" x14ac:dyDescent="0.2">
      <c r="A544" s="1" t="s">
        <v>514</v>
      </c>
      <c r="B544" s="2">
        <v>1.5</v>
      </c>
    </row>
    <row r="545" spans="1:2" x14ac:dyDescent="0.2">
      <c r="A545" s="1" t="s">
        <v>515</v>
      </c>
      <c r="B545" s="2">
        <v>1.5</v>
      </c>
    </row>
    <row r="546" spans="1:2" x14ac:dyDescent="0.2">
      <c r="A546" s="1" t="s">
        <v>516</v>
      </c>
      <c r="B546" s="2">
        <v>1.3</v>
      </c>
    </row>
    <row r="547" spans="1:2" x14ac:dyDescent="0.2">
      <c r="A547" s="1" t="s">
        <v>517</v>
      </c>
      <c r="B547" s="2">
        <v>1.8</v>
      </c>
    </row>
    <row r="548" spans="1:2" x14ac:dyDescent="0.2">
      <c r="A548" s="1" t="s">
        <v>518</v>
      </c>
      <c r="B548" s="2">
        <v>1.7</v>
      </c>
    </row>
    <row r="549" spans="1:2" x14ac:dyDescent="0.2">
      <c r="A549" s="1" t="s">
        <v>519</v>
      </c>
      <c r="B549" s="2">
        <v>1.5</v>
      </c>
    </row>
    <row r="550" spans="1:2" x14ac:dyDescent="0.2">
      <c r="A550" s="1" t="s">
        <v>520</v>
      </c>
      <c r="B550" s="2">
        <v>0.8</v>
      </c>
    </row>
    <row r="551" spans="1:2" x14ac:dyDescent="0.2">
      <c r="A551" s="1" t="s">
        <v>521</v>
      </c>
      <c r="B551" s="2">
        <v>0.5</v>
      </c>
    </row>
    <row r="552" spans="1:2" x14ac:dyDescent="0.2">
      <c r="A552" s="1" t="s">
        <v>522</v>
      </c>
      <c r="B552" s="2">
        <v>0.6</v>
      </c>
    </row>
    <row r="553" spans="1:2" x14ac:dyDescent="0.2">
      <c r="A553" s="1" t="s">
        <v>523</v>
      </c>
      <c r="B553" s="2">
        <v>1</v>
      </c>
    </row>
    <row r="554" spans="1:2" x14ac:dyDescent="0.2">
      <c r="A554" s="1" t="s">
        <v>524</v>
      </c>
      <c r="B554" s="2">
        <v>0.2</v>
      </c>
    </row>
    <row r="555" spans="1:2" x14ac:dyDescent="0.2">
      <c r="A555" s="1" t="s">
        <v>525</v>
      </c>
      <c r="B555" s="2">
        <v>0.5</v>
      </c>
    </row>
    <row r="556" spans="1:2" x14ac:dyDescent="0.2">
      <c r="A556" s="1" t="s">
        <v>526</v>
      </c>
      <c r="B556" s="2">
        <v>0.7</v>
      </c>
    </row>
    <row r="557" spans="1:2" x14ac:dyDescent="0.2">
      <c r="A557" s="1" t="s">
        <v>527</v>
      </c>
      <c r="B557" s="2">
        <v>0.3</v>
      </c>
    </row>
    <row r="558" spans="1:2" x14ac:dyDescent="0.2">
      <c r="A558" s="1" t="s">
        <v>528</v>
      </c>
      <c r="B558" s="2">
        <v>0.6</v>
      </c>
    </row>
    <row r="559" spans="1:2" x14ac:dyDescent="0.2">
      <c r="A559" s="1" t="s">
        <v>529</v>
      </c>
      <c r="B559" s="2">
        <v>0.7</v>
      </c>
    </row>
    <row r="560" spans="1:2" x14ac:dyDescent="0.2">
      <c r="A560" s="1" t="s">
        <v>530</v>
      </c>
      <c r="B560" s="2">
        <v>0.4</v>
      </c>
    </row>
    <row r="561" spans="1:2" x14ac:dyDescent="0.2">
      <c r="A561" s="1" t="s">
        <v>531</v>
      </c>
      <c r="B561" s="2">
        <v>0.7</v>
      </c>
    </row>
    <row r="562" spans="1:2" x14ac:dyDescent="0.2">
      <c r="A562" s="1" t="s">
        <v>532</v>
      </c>
      <c r="B562" s="2">
        <v>1.5</v>
      </c>
    </row>
    <row r="563" spans="1:2" x14ac:dyDescent="0.2">
      <c r="A563" s="1" t="s">
        <v>533</v>
      </c>
      <c r="B563" s="2">
        <v>2.1</v>
      </c>
    </row>
    <row r="564" spans="1:2" x14ac:dyDescent="0.2">
      <c r="A564" s="1" t="s">
        <v>534</v>
      </c>
      <c r="B564" s="2">
        <v>2.5</v>
      </c>
    </row>
    <row r="565" spans="1:2" x14ac:dyDescent="0.2">
      <c r="A565" s="1" t="s">
        <v>535</v>
      </c>
      <c r="B565" s="2">
        <v>2</v>
      </c>
    </row>
    <row r="566" spans="1:2" x14ac:dyDescent="0.2">
      <c r="A566" s="1" t="s">
        <v>536</v>
      </c>
      <c r="B566" s="2">
        <v>3.2</v>
      </c>
    </row>
    <row r="567" spans="1:2" x14ac:dyDescent="0.2">
      <c r="A567" s="1" t="s">
        <v>537</v>
      </c>
      <c r="B567" s="2">
        <v>3.1</v>
      </c>
    </row>
    <row r="568" spans="1:2" x14ac:dyDescent="0.2">
      <c r="A568" s="1" t="s">
        <v>538</v>
      </c>
      <c r="B568" s="2">
        <v>4.2</v>
      </c>
    </row>
    <row r="569" spans="1:2" x14ac:dyDescent="0.2">
      <c r="A569" s="1" t="s">
        <v>539</v>
      </c>
      <c r="B569" s="2">
        <v>5.0999999999999996</v>
      </c>
    </row>
    <row r="570" spans="1:2" x14ac:dyDescent="0.2">
      <c r="A570" s="1" t="s">
        <v>540</v>
      </c>
      <c r="B570" s="2">
        <v>5.4</v>
      </c>
    </row>
    <row r="571" spans="1:2" x14ac:dyDescent="0.2">
      <c r="A571" s="1" t="s">
        <v>541</v>
      </c>
      <c r="B571" s="2">
        <v>5.5</v>
      </c>
    </row>
    <row r="572" spans="1:2" x14ac:dyDescent="0.2">
      <c r="A572" s="1" t="s">
        <v>542</v>
      </c>
      <c r="B572" s="2">
        <v>6.2</v>
      </c>
    </row>
    <row r="573" spans="1:2" x14ac:dyDescent="0.2">
      <c r="A573" s="1" t="s">
        <v>543</v>
      </c>
      <c r="B573" s="2">
        <v>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7D7C-56BD-7042-A7CD-BC3D32610340}">
  <dimension ref="A1:A3"/>
  <sheetViews>
    <sheetView workbookViewId="0">
      <selection activeCell="L15" sqref="L15"/>
    </sheetView>
  </sheetViews>
  <sheetFormatPr baseColWidth="10" defaultRowHeight="16" x14ac:dyDescent="0.2"/>
  <sheetData>
    <row r="1" spans="1:1" x14ac:dyDescent="0.2">
      <c r="A1" t="s">
        <v>1</v>
      </c>
    </row>
    <row r="2" spans="1:1" x14ac:dyDescent="0.2">
      <c r="A2" t="s">
        <v>545</v>
      </c>
    </row>
    <row r="3" spans="1:1" x14ac:dyDescent="0.2">
      <c r="A3" t="s">
        <v>544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Analysis_month</vt:lpstr>
      <vt:lpstr>Analysis_year</vt:lpstr>
      <vt:lpstr>Raw</vt:lpstr>
      <vt:lpstr>Refs</vt:lpstr>
      <vt:lpstr>Both_Axes_month</vt:lpstr>
      <vt:lpstr>Both_Axes_yearly</vt:lpstr>
      <vt:lpstr>CPI_yearly</vt:lpstr>
      <vt:lpstr>CPI_rel_CPI-yearly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2022-05-02T12:31:52Z</cp:lastPrinted>
  <dcterms:created xsi:type="dcterms:W3CDTF">2022-04-30T10:16:55Z</dcterms:created>
  <dcterms:modified xsi:type="dcterms:W3CDTF">2022-05-09T06:35:56Z</dcterms:modified>
</cp:coreProperties>
</file>