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5B4BDA1-4D5D-485E-ABFE-BC4BEA90440B}" xr6:coauthVersionLast="47" xr6:coauthVersionMax="47" xr10:uidLastSave="{00000000-0000-0000-0000-000000000000}"/>
  <bookViews>
    <workbookView xWindow="-108" yWindow="-108" windowWidth="23256" windowHeight="13896" tabRatio="1000" firstSheet="7" activeTab="9"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2" l="1"/>
  <c r="C6" i="12"/>
  <c r="C4" i="25"/>
  <c r="C4" i="13"/>
  <c r="C4" i="17"/>
  <c r="C4" i="11"/>
  <c r="C4" i="5"/>
  <c r="C21" i="5"/>
  <c r="C22" i="5"/>
  <c r="C15" i="5"/>
  <c r="C7" i="6"/>
  <c r="C6" i="6"/>
  <c r="C13" i="6"/>
  <c r="C4" i="6" l="1"/>
  <c r="C22" i="6"/>
  <c r="C21" i="6"/>
  <c r="C21" i="25" l="1"/>
  <c r="C7" i="5"/>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<sst xmlns="http://schemas.openxmlformats.org/spreadsheetml/2006/main" count="1512" uniqueCount="238">
  <si>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</si>
  <si>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</si>
  <si>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</si>
  <si>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</si>
  <si>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</si>
  <si>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</si>
  <si>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</si>
  <si>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</si>
  <si>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</si>
  <si>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</si>
  <si>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</si>
  <si>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</si>
  <si>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</si>
  <si>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</si>
  <si>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</si>
  <si>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</si>
  <si>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</si>
  <si>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</si>
  <si>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</si>
  <si>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</si>
  <si>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</si>
  <si>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</si>
  <si>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</si>
  <si>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</si>
  <si>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</si>
  <si>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</si>
  <si>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</si>
  <si>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</si>
  <si>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</si>
  <si>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</si>
  <si>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</si>
  <si>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</si>
  <si>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</si>
  <si>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</si>
  <si>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</si>
  <si>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</si>
  <si>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</si>
  <si>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</si>
  <si>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</si>
  <si>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</si>
  <si>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</si>
  <si>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</si>
  <si>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</si>
  <si>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</si>
  <si>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</si>
  <si>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</si>
  <si>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</si>
  <si>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</si>
  <si>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</si>
  <si>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</si>
  <si>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</si>
  <si>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</si>
  <si>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</si>
  <si>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</si>
  <si>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</si>
  <si>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</si>
  <si>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</si>
  <si>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</si>
  <si>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</si>
  <si>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</si>
  <si>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</si>
  <si>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</si>
  <si>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</si>
  <si>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</si>
  <si>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</si>
  <si>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</si>
  <si>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</si>
  <si>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</si>
  <si>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</si>
  <si>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</si>
  <si>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</si>
  <si>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</si>
  <si>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</si>
  <si>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</si>
  <si>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</si>
  <si>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</si>
  <si>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</si>
  <si>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</si>
  <si>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</si>
  <si>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</si>
  <si>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</si>
  <si>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</si>
  <si>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</si>
  <si>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</si>
  <si>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</si>
  <si>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</si>
  <si>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</si>
  <si>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</si>
  <si>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</si>
  <si>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</si>
  <si>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</si>
  <si>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</si>
  <si>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</si>
  <si>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</si>
  <si>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</si>
  <si>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</si>
  <si>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</si>
  <si>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</si>
  <si>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</si>
  <si>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</si>
  <si>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</si>
  <si>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</si>
  <si>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</si>
  <si>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</si>
  <si>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</si>
  <si>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</si>
  <si>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</si>
  <si>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</si>
  <si>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</si>
  <si>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</si>
  <si>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</si>
  <si>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</si>
  <si>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</si>
  <si>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</si>
  <si>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</si>
  <si>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</si>
  <si>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</si>
  <si>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</si>
  <si>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</si>
  <si>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</si>
  <si>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</si>
  <si>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</si>
  <si>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</si>
  <si>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</si>
  <si>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</si>
  <si>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</si>
  <si>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</si>
  <si>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</si>
  <si>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</si>
  <si>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</si>
  <si>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</si>
  <si>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</si>
  <si>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</si>
  <si>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</si>
  <si>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</si>
  <si>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</si>
  <si>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</si>
  <si>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</si>
  <si>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</si>
  <si>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</si>
  <si>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</si>
  <si>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</si>
  <si>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</si>
  <si>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</si>
  <si>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</si>
  <si>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</si>
  <si>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</si>
  <si>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</si>
  <si>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</si>
  <si>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</si>
  <si>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</si>
  <si>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</si>
  <si>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</si>
  <si>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</si>
  <si>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</si>
  <si>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</si>
  <si>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</si>
  <si>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</si>
  <si>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</si>
  <si>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</si>
  <si>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</si>
  <si>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</si>
  <si>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</si>
  <si>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</si>
  <si>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</si>
  <si>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</si>
  <si>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</si>
  <si>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</si>
  <si>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</si>
  <si>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</si>
  <si>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</si>
  <si>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</si>
  <si>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</si>
  <si>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</si>
  <si>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</si>
  <si>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</si>
  <si>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</si>
  <si>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</si>
  <si>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</si>
  <si>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</si>
  <si>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</si>
  <si>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</si>
  <si>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</si>
  <si>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</si>
  <si>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</si>
  <si>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</si>
  <si>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</si>
  <si>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</si>
  <si>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</si>
  <si>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</si>
  <si>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</si>
  <si>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</si>
  <si>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</si>
  <si>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</si>
  <si>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</si>
  <si>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</si>
  <si>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</si>
  <si>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</si>
  <si>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</si>
  <si>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</si>
  <si>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</si>
  <si>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</si>
  <si>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</si>
  <si>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</si>
  <si>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</si>
  <si>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</si>
  <si>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</si>
  <si>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</si>
  <si>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</si>
  <si>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</si>
  <si>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</si>
  <si>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</si>
  <si>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</si>
  <si>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</si>
  <si>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</si>
  <si>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</si>
  <si>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</si>
  <si>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</si>
  <si>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</si>
  <si>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</si>
  <si>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</si>
  <si>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</si>
  <si>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</si>
  <si>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</si>
  <si>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</si>
  <si>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</si>
  <si>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</si>
  <si>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</si>
  <si>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</si>
  <si>
    <t>Van Trung, D., Diu, N. T., Hao, N. T., &amp; Glencross, B. (2011). Development of a nutritional model to define the energy and protein requirements of tilapia, Oreochromis niloticus. Aquaculture, 320(1), 69–75. https://doi.org/10.1016/j.aquaculture.2011.07.029</t>
  </si>
  <si>
    <t>Tran-Duy, A., Schrama, J. W., van Dam, A. A., &amp; Verreth, J. A. J. (2008). Effects of oxygen concentration and body weight on maximum feed intake, growth and hematological parameters of Nile tilapia, Oreochromis niloticus. Aquaculture, 275(1), 152–162. https://doi.org/10.1016/j.aquaculture.2007.12.024</t>
  </si>
  <si>
    <t>Tran-Duy, A., Schrama, J. W., van Dam, A. A., &amp; Verreth, J. A. J. (2008). Effects of oxygen concentration and body weight on maximum feed intake, growth and hematological parameters of Nile tilapia, Oreochromis niloticus. Aquaculture, 275(1), 152–162. https://doi.org/10.1016/j.aquaculture.2007.12.024
ALT VALUE: 0.628 from https://www.fao.org/4/w5268e/W5268E09.htm</t>
  </si>
  <si>
    <t>Xie, S., Zheng, K., Chen, J., Zhang, Z., Zhu, X., &amp; Yang, Y. (2011). Effect of water temperature on energy budget of Nile tilapia, Oreochromis niloticus. Aquaculture Nutrition, 17(3), e683–e690. https://doi.org/10.1111/j.1365-2095.2010.00827.x</t>
  </si>
  <si>
    <t>Azaza, M. S., &amp; Dhraief, M. N. (2020). Modeling the Effects of Water Temperature on Growth Rates, Gastric Evacuation and the Return of Appetite in Juvenile Nile Tilapia, Oreochromis niloticus L. Journal of Agricultural Science, 12(8), p191. https://doi.org/10.5539/jas.v12n8p191</t>
  </si>
  <si>
    <t>10% of mean</t>
  </si>
  <si>
    <t>Dey, B. K., Verdegem, M. C. J., Nederlof, M. A. J., Masagounder, K., Mas-Muñoz, J., &amp; Schrama, J. W. (2023). Effect of temperature on the energy utilization efficiencies of digested protein, fat, and carbohydrates in Nile tilapia (Oreochromis niloticus). Aquaculture, 576, 739876. https://doi.org/10.1016/j.aquaculture.2023.739876</t>
  </si>
  <si>
    <t>Kapetsky, J. M., &amp; Nath, S. S. (1997). A strategic assessment of the potential for freshwater fish farming in Latin America. (1st ed.). FAO. https://openknowledge.fao.org/handle/20.500.14283/w5268e</t>
  </si>
  <si>
    <t>Structural similarity with other species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</si>
</sst>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7">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xf numFmtId="0" fontId="12" fillId="0" borderId="0" xfId="0" applyFont="1" applyAlignment="1"/>
    <xf numFmtId="0" fontId="13" fillId="0" borderId="0" xfId="0" applyFont="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10" Type="http://schemas.openxmlformats.org/officeDocument/2006/relationships/printerSettings" Target="../printerSettings/printerSettings2.bin"/><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6" Type="http://schemas.openxmlformats.org/officeDocument/2006/relationships/printerSettings" Target="../printerSettings/printerSettings4.bin"/><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fao.org/fishery/docs/CDrom/T583/root/06.pdf" TargetMode="External"/><Relationship Id="rId4"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7.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4"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9.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112</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112</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161</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134</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135</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134</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112</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112</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199</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134</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133</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112</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112</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112</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160</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159</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158</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202</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203</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204</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B9" sqref="B9"/>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105</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161</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107</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105</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105</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106</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118</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99</v>
      </c>
      <c r="F20" s="11">
        <v>1</v>
      </c>
    </row>
    <row r="21" spans="1:26" ht="13.8" x14ac:dyDescent="0.3">
      <c r="A21" s="10" t="s">
        <v>39</v>
      </c>
      <c r="B21" s="10" t="s">
        <v>40</v>
      </c>
      <c r="C21" s="23">
        <f>C2/C11</f>
        <v>0.34776119402985073</v>
      </c>
      <c r="D21" s="10" t="s">
        <v>41</v>
      </c>
      <c r="E21" s="24" t="s">
        <v>183</v>
      </c>
      <c r="F21" s="11">
        <v>1</v>
      </c>
    </row>
    <row r="22" spans="1:26" ht="13.8" x14ac:dyDescent="0.3">
      <c r="A22" s="10" t="s">
        <v>20</v>
      </c>
      <c r="B22" s="10" t="s">
        <v>21</v>
      </c>
      <c r="C22" s="13">
        <v>0.06</v>
      </c>
      <c r="D22" s="10" t="s">
        <v>25</v>
      </c>
      <c r="E22" s="10" t="s">
        <v>120</v>
      </c>
      <c r="F22" s="11">
        <v>2</v>
      </c>
    </row>
    <row r="23" spans="1:26" ht="13.8" x14ac:dyDescent="0.3">
      <c r="A23" s="10" t="s">
        <v>37</v>
      </c>
      <c r="B23" s="10" t="s">
        <v>38</v>
      </c>
      <c r="C23" s="12">
        <v>12</v>
      </c>
      <c r="D23" s="10" t="s">
        <v>34</v>
      </c>
      <c r="E23" s="25" t="s">
        <v>205</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205</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205</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111</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121</v>
      </c>
      <c r="B32" s="17" t="s">
        <v>119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112</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112</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112</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112</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112</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112</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133</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112</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112</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112</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112</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163</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162</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Normal="100" workbookViewId="0">
      <selection activeCell="C5" sqref="C5"/>
    </sheetView>
  </sheetViews>
  <sheetFormatPr defaultColWidth="12.6640625" defaultRowHeight="15.75" customHeight="1" x14ac:dyDescent="0.3"/>
  <cols>
    <col min="1" max="1" width="15.88671875" style="10" customWidth="1"/>
    <col min="2" max="2" width="37.10937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41.4" x14ac:dyDescent="0.3">
      <c r="A2" s="10" t="s">
        <v>42</v>
      </c>
      <c r="B2" s="10" t="s">
        <v>43</v>
      </c>
      <c r="C2" s="12">
        <v>7500</v>
      </c>
      <c r="D2" s="10" t="s">
        <v>44</v>
      </c>
      <c r="E2" s="39" t="s">
        <v>214</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112</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228</v>
      </c>
      <c r="F4" s="11"/>
      <c r="G4" s="11"/>
      <c r="H4" s="11"/>
      <c r="I4" s="11"/>
      <c r="J4" s="11"/>
      <c r="K4" s="11"/>
      <c r="L4" s="11"/>
      <c r="M4" s="11"/>
      <c r="N4" s="11"/>
      <c r="O4" s="11"/>
      <c r="P4" s="11"/>
      <c r="Q4" s="11"/>
      <c r="R4" s="11"/>
      <c r="S4" s="11"/>
      <c r="T4" s="11"/>
      <c r="U4" s="11"/>
      <c r="V4" s="11"/>
      <c r="W4" s="11"/>
      <c r="X4" s="11"/>
      <c r="Y4" s="11"/>
    </row>
    <row r="5" spans="1:25" ht="13.8" x14ac:dyDescent="0.3">
      <c r="A5" s="10" t="s">
        <v>51</v>
      </c>
      <c r="B5" s="10" t="s">
        <v>52</v>
      </c>
      <c r="C5" s="11">
        <v>360</v>
      </c>
      <c r="D5" s="10" t="s">
        <v>53</v>
      </c>
      <c r="E5" s="43" t="s">
        <v>217</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187</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187</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215</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3.8" x14ac:dyDescent="0.3">
      <c r="A13" s="10" t="s">
        <v>49</v>
      </c>
      <c r="B13" s="10" t="s">
        <v>50</v>
      </c>
      <c r="C13" s="11">
        <v>200</v>
      </c>
      <c r="D13" s="11"/>
      <c r="E13" s="43" t="s">
        <v>217</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112</v>
      </c>
      <c r="F14" s="11">
        <v>1</v>
      </c>
      <c r="G14" s="11"/>
      <c r="H14" s="11"/>
      <c r="I14" s="11"/>
      <c r="J14" s="11"/>
      <c r="K14" s="11"/>
      <c r="L14" s="11"/>
      <c r="M14" s="11"/>
      <c r="N14" s="11"/>
      <c r="O14" s="11"/>
      <c r="P14" s="11"/>
      <c r="Q14" s="11"/>
      <c r="R14" s="11"/>
      <c r="S14" s="11"/>
      <c r="T14" s="11"/>
      <c r="U14" s="11"/>
      <c r="V14" s="11"/>
      <c r="W14" s="11"/>
      <c r="X14" s="11"/>
      <c r="Y14" s="11"/>
    </row>
    <row r="15" spans="1:25" ht="27.6" x14ac:dyDescent="0.3">
      <c r="A15" s="10" t="s">
        <v>23</v>
      </c>
      <c r="B15" s="10" t="s">
        <v>24</v>
      </c>
      <c r="C15" s="40">
        <f>0.006</f>
        <v>6.0000000000000001E-3</v>
      </c>
      <c r="D15" s="10" t="s">
        <v>22</v>
      </c>
      <c r="E15" s="39" t="s">
        <v>225</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216</v>
      </c>
      <c r="F17" s="11">
        <v>2</v>
      </c>
      <c r="G17" s="11"/>
      <c r="H17" s="11"/>
      <c r="I17" s="11"/>
      <c r="J17" s="11"/>
      <c r="K17" s="11"/>
      <c r="L17" s="11"/>
      <c r="M17" s="11"/>
      <c r="N17" s="11"/>
      <c r="O17" s="11"/>
      <c r="P17" s="11"/>
      <c r="Q17" s="11"/>
      <c r="R17" s="11"/>
      <c r="S17" s="11"/>
      <c r="T17" s="11"/>
      <c r="U17" s="11"/>
      <c r="V17" s="11"/>
      <c r="W17" s="11"/>
      <c r="X17" s="11"/>
      <c r="Y17" s="11"/>
    </row>
    <row r="18" spans="1:25" ht="13.8" x14ac:dyDescent="0.3">
      <c r="A18" s="11" t="s">
        <v>54</v>
      </c>
      <c r="B18" s="11" t="s">
        <v>77</v>
      </c>
      <c r="C18" s="11">
        <v>30</v>
      </c>
      <c r="D18" s="11" t="s">
        <v>53</v>
      </c>
      <c r="E18" s="43" t="s">
        <v>217</v>
      </c>
      <c r="F18" s="11"/>
      <c r="G18" s="11"/>
      <c r="H18" s="11"/>
      <c r="I18" s="11"/>
      <c r="J18" s="11"/>
      <c r="K18" s="11"/>
      <c r="L18" s="11"/>
      <c r="M18" s="11"/>
      <c r="N18" s="11"/>
      <c r="O18" s="11"/>
      <c r="P18" s="11"/>
      <c r="Q18" s="11"/>
      <c r="R18" s="11"/>
      <c r="S18" s="11"/>
      <c r="T18" s="11"/>
      <c r="U18" s="11"/>
      <c r="V18" s="11"/>
      <c r="W18" s="11"/>
      <c r="X18" s="11"/>
      <c r="Y18" s="11"/>
    </row>
    <row r="19" spans="1:25" ht="13.8" x14ac:dyDescent="0.3">
      <c r="A19" s="11" t="s">
        <v>63</v>
      </c>
      <c r="B19" s="11" t="s">
        <v>101</v>
      </c>
      <c r="C19" s="13">
        <f>((20000-17800)/20000)/130</f>
        <v>8.461538461538462E-4</v>
      </c>
      <c r="D19" s="11" t="s">
        <v>22</v>
      </c>
      <c r="E19" s="43" t="s">
        <v>217</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227</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183</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226</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218</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218</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219</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122</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223</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161</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222</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220</v>
      </c>
      <c r="E13" s="44" t="s">
        <v>222</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221</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123</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124</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222</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183</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125</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165</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206</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164</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192</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193</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194</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187</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187</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194</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191</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197</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198</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196</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181</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195</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188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189</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190</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201</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182</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161</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224</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185</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184</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182</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212</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186</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184</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184</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183</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213</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166</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167</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0.16891891891891894</v>
      </c>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169</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pageSetup paperSize="9"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abSelected="1" topLeftCell="A4" zoomScale="115" zoomScaleNormal="115" workbookViewId="0">
      <selection activeCell="C18" sqref="C18"/>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84.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3200</v>
      </c>
      <c r="D2" s="10" t="s">
        <v>44</v>
      </c>
      <c r="E2" s="11" t="s">
        <v>229</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v>0.45</v>
      </c>
      <c r="D3" s="10" t="s">
        <v>7</v>
      </c>
      <c r="E3" s="11" t="s">
        <v>232</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v>0.28000000000000003</v>
      </c>
      <c r="D4" s="10" t="s">
        <v>7</v>
      </c>
      <c r="E4" s="11" t="s">
        <v>233</v>
      </c>
      <c r="F4" s="11">
        <v>1</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f>C17/10</f>
        <v>1.7999999999999999E-2</v>
      </c>
      <c r="D6" s="15" t="s">
        <v>60</v>
      </c>
      <c r="E6" s="11" t="s">
        <v>234</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C18/10</f>
        <v>2.5</v>
      </c>
      <c r="D7" s="11" t="s">
        <v>53</v>
      </c>
      <c r="E7" s="11" t="s">
        <v>234</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v>
      </c>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127</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0.09</v>
      </c>
      <c r="D14" s="10" t="s">
        <v>7</v>
      </c>
      <c r="E14" s="11" t="s">
        <v>229</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v>4.8900000000000002E-3</v>
      </c>
      <c r="D15" s="10" t="s">
        <v>22</v>
      </c>
      <c r="E15" s="10" t="s">
        <v>235</v>
      </c>
      <c r="F15" s="11">
        <v>1</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0.628</v>
      </c>
      <c r="D16" s="10" t="s">
        <v>7</v>
      </c>
      <c r="E16" s="27" t="s">
        <v>231</v>
      </c>
      <c r="F16" s="11">
        <v>2</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0.18</v>
      </c>
      <c r="D17" s="15" t="s">
        <v>60</v>
      </c>
      <c r="E17" s="11" t="s">
        <v>230</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127</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1</v>
      </c>
      <c r="D20" s="10" t="s">
        <v>7</v>
      </c>
      <c r="E20" s="11" t="s">
        <v>237</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v>0.36</v>
      </c>
      <c r="D21" s="10" t="s">
        <v>41</v>
      </c>
      <c r="E21" s="11" t="s">
        <v>229</v>
      </c>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0">
        <v>6.7199999999999996E-2</v>
      </c>
      <c r="D22" s="10" t="s">
        <v>25</v>
      </c>
      <c r="E22" s="10" t="s">
        <v>235</v>
      </c>
      <c r="F22" s="11">
        <v>2</v>
      </c>
      <c r="G22" s="11"/>
      <c r="H22" s="11"/>
      <c r="I22" s="11"/>
      <c r="J22" s="11"/>
      <c r="K22" s="11"/>
      <c r="L22" s="11"/>
      <c r="M22" s="11"/>
      <c r="N22" s="11"/>
      <c r="O22" s="11"/>
      <c r="P22" s="11"/>
      <c r="Q22" s="11"/>
      <c r="R22" s="11"/>
      <c r="S22" s="11"/>
      <c r="T22" s="11"/>
      <c r="U22" s="11"/>
      <c r="V22" s="11"/>
      <c r="W22" s="11"/>
      <c r="X22" s="11"/>
      <c r="Y22" s="11"/>
      <c r="Z22" s="11"/>
    </row>
    <row r="23" spans="1:26" s="45" customFormat="1" ht="13.8" x14ac:dyDescent="0.3">
      <c r="A23" s="45" t="s">
        <v>37</v>
      </c>
      <c r="B23" s="45" t="s">
        <v>38</v>
      </c>
      <c r="C23" s="46">
        <v>16.5</v>
      </c>
      <c r="D23" s="45" t="s">
        <v>34</v>
      </c>
      <c r="E23" s="45" t="s">
        <v>233</v>
      </c>
      <c r="F23" s="46"/>
      <c r="G23" s="46"/>
      <c r="H23" s="46"/>
      <c r="I23" s="46"/>
      <c r="J23" s="46"/>
      <c r="K23" s="46"/>
      <c r="L23" s="46"/>
      <c r="M23" s="46"/>
      <c r="N23" s="46"/>
      <c r="O23" s="46"/>
      <c r="P23" s="46"/>
      <c r="Q23" s="46"/>
      <c r="R23" s="46"/>
      <c r="S23" s="46"/>
      <c r="T23" s="46"/>
      <c r="U23" s="46"/>
      <c r="V23" s="46"/>
      <c r="W23" s="46"/>
      <c r="X23" s="46"/>
      <c r="Y23" s="46"/>
      <c r="Z23" s="46"/>
    </row>
    <row r="24" spans="1:26" ht="27.6" x14ac:dyDescent="0.3">
      <c r="A24" s="10" t="s">
        <v>32</v>
      </c>
      <c r="B24" s="10" t="s">
        <v>33</v>
      </c>
      <c r="C24" s="11">
        <v>39.700000000000003</v>
      </c>
      <c r="D24" s="10" t="s">
        <v>34</v>
      </c>
      <c r="E24" s="15" t="s">
        <v>236</v>
      </c>
      <c r="F24" s="11"/>
      <c r="G24" s="11"/>
      <c r="H24" s="11"/>
      <c r="I24" s="11"/>
      <c r="J24" s="11"/>
      <c r="K24" s="11"/>
      <c r="L24" s="11"/>
      <c r="M24" s="11"/>
      <c r="N24" s="11"/>
      <c r="O24" s="11"/>
      <c r="P24" s="11"/>
      <c r="Q24" s="11"/>
      <c r="R24" s="11"/>
      <c r="S24" s="11"/>
      <c r="T24" s="11"/>
      <c r="U24" s="11"/>
      <c r="V24" s="11"/>
      <c r="W24" s="11"/>
      <c r="X24" s="11"/>
      <c r="Y24" s="11"/>
      <c r="Z24" s="11"/>
    </row>
    <row r="25" spans="1:26" ht="27.6" x14ac:dyDescent="0.3">
      <c r="A25" s="10" t="s">
        <v>35</v>
      </c>
      <c r="B25" s="10" t="s">
        <v>36</v>
      </c>
      <c r="C25" s="11">
        <v>32.4</v>
      </c>
      <c r="D25" s="10" t="s">
        <v>34</v>
      </c>
      <c r="E25" s="27" t="s">
        <v>236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18" r:id="rId1" display="https://www.fao.org/fishery/docs/CDrom/T583/root/06.pdf" xr:uid="{94F11589-E233-4A04-9837-5867958E8E93}"/>
    <hyperlink ref="E5" r:id="rId2" display="https://www.fao.org/fishery/docs/CDrom/T583/root/06.pdf" xr:uid="{9DD22B46-F6EA-45C9-BFFE-FA57FE02D82D}"/>
    <hyperlink ref="E13" r:id="rId3" display="https://www.fao.org/fishery/docs/CDrom/T583/root/06.pdf" xr:uid="{9477A6C3-8E0D-4F3F-AFCF-935E0C8353F7}"/>
  </hyperlinks>
  <pageMargins left="0.7" right="0.7" top="0.75" bottom="0.75" header="0.3" footer="0.3"/>
  <pageSetup paperSize="9" orientation="portrait"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0.1388888888888889</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208</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209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113</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113</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131</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115</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128</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130</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114</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116</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129</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129</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113</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113</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117</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114</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210</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211</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zoomScale="130" zoomScaleNormal="130" workbookViewId="0">
      <selection activeCell="A5" sqref="A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132</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172</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173</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200</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200</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150</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149</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147</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200</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200</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152</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156</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148</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153</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154</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155</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154</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1">
        <f>1.25/(C24-C25)</f>
        <v>0.1388888888888889</v>
      </c>
      <c r="D4" s="10" t="s">
        <v>7</v>
      </c>
      <c r="E4" s="10" t="s">
        <v>177</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176</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175</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174</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pageSetup paperSize="9"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F1" sqref="F1:F1048576"/>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136</v>
      </c>
      <c r="F2" s="11">
        <v>3</v>
      </c>
      <c r="G2" s="11"/>
      <c r="H2" s="11"/>
      <c r="I2" s="11"/>
      <c r="J2" s="11"/>
    </row>
    <row r="3" spans="1:10" ht="13.8" x14ac:dyDescent="0.3">
      <c r="A3" s="10" t="s">
        <v>5</v>
      </c>
      <c r="B3" s="10" t="s">
        <v>6</v>
      </c>
      <c r="C3" s="12">
        <v>0.3</v>
      </c>
      <c r="D3" s="10" t="s">
        <v>7</v>
      </c>
      <c r="E3" s="27" t="s">
        <v>144</v>
      </c>
      <c r="F3" s="11">
        <v>1</v>
      </c>
      <c r="G3" s="11"/>
      <c r="H3" s="11"/>
      <c r="I3" s="11"/>
      <c r="J3" s="11"/>
    </row>
    <row r="4" spans="1:10" ht="13.8" x14ac:dyDescent="0.3">
      <c r="A4" s="10" t="s">
        <v>30</v>
      </c>
      <c r="B4" s="10" t="s">
        <v>31</v>
      </c>
      <c r="C4" s="12">
        <v>0.15625</v>
      </c>
      <c r="D4" s="10" t="s">
        <v>7</v>
      </c>
      <c r="E4" s="15" t="s">
        <v>161</v>
      </c>
      <c r="F4" s="11">
        <v>4</v>
      </c>
      <c r="G4" s="11"/>
      <c r="H4" s="11"/>
      <c r="I4" s="11"/>
      <c r="J4" s="11"/>
    </row>
    <row r="5" spans="1:10" ht="13.8" x14ac:dyDescent="0.3">
      <c r="A5" s="10" t="s">
        <v>51</v>
      </c>
      <c r="B5" s="10" t="s">
        <v>52</v>
      </c>
      <c r="C5" s="11">
        <v>25</v>
      </c>
      <c r="D5" s="10" t="s">
        <v>53</v>
      </c>
      <c r="E5" s="32" t="s">
        <v>137</v>
      </c>
      <c r="F5" s="11"/>
      <c r="G5" s="11"/>
      <c r="H5" s="11"/>
      <c r="I5" s="11"/>
      <c r="J5" s="11"/>
    </row>
    <row r="6" spans="1:10" ht="13.8" x14ac:dyDescent="0.3">
      <c r="A6" s="11" t="s">
        <v>61</v>
      </c>
      <c r="B6" s="11" t="s">
        <v>62</v>
      </c>
      <c r="C6" s="13">
        <f>_xlfn.STDEV.S(4.4,4.2,4,3.8,3.6,3.4,3.2,3,2.9,2.8,2.7,2.6,2.5,2.4,2.3,2.3,2.2,2.2,2.1,2.1,2,2,1.9,1.9,1.8,1.8,1.8)/100</f>
        <v>7.8600653165623799E-3</v>
      </c>
      <c r="D6" s="15" t="s">
        <v>60</v>
      </c>
      <c r="E6" s="32" t="s">
        <v>137</v>
      </c>
      <c r="F6" s="11"/>
      <c r="G6" s="11"/>
      <c r="H6" s="11"/>
      <c r="I6" s="11"/>
      <c r="J6" s="11"/>
    </row>
    <row r="7" spans="1:10" ht="55.2" x14ac:dyDescent="0.3">
      <c r="A7" s="11" t="s">
        <v>56</v>
      </c>
      <c r="B7" s="11" t="s">
        <v>57</v>
      </c>
      <c r="C7" s="13">
        <f>0.37*0.5</f>
        <v>0.185</v>
      </c>
      <c r="D7" s="11" t="s">
        <v>53</v>
      </c>
      <c r="E7" s="27" t="s">
        <v>157</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139</v>
      </c>
      <c r="F9" s="11"/>
      <c r="G9" s="11"/>
      <c r="H9" s="11"/>
      <c r="I9" s="11"/>
      <c r="J9" s="11"/>
    </row>
    <row r="10" spans="1:10" ht="13.8" x14ac:dyDescent="0.3">
      <c r="A10" s="10" t="s">
        <v>11</v>
      </c>
      <c r="B10" s="10" t="s">
        <v>12</v>
      </c>
      <c r="C10" s="12">
        <v>38000</v>
      </c>
      <c r="D10" s="10" t="s">
        <v>13</v>
      </c>
      <c r="E10" s="32" t="s">
        <v>139</v>
      </c>
      <c r="F10" s="11"/>
      <c r="G10" s="11"/>
      <c r="H10" s="11"/>
      <c r="I10" s="11"/>
      <c r="J10" s="11"/>
    </row>
    <row r="11" spans="1:10" ht="13.8" x14ac:dyDescent="0.3">
      <c r="A11" s="10" t="s">
        <v>17</v>
      </c>
      <c r="B11" s="10" t="s">
        <v>18</v>
      </c>
      <c r="C11" s="12">
        <v>13600</v>
      </c>
      <c r="D11" s="11" t="s">
        <v>19</v>
      </c>
      <c r="E11" s="32" t="s">
        <v>140</v>
      </c>
      <c r="F11" s="11"/>
      <c r="G11" s="11"/>
      <c r="H11" s="11"/>
      <c r="I11" s="11"/>
      <c r="J11" s="11"/>
    </row>
    <row r="12" spans="1:10" ht="13.8" x14ac:dyDescent="0.3">
      <c r="A12" s="10" t="s">
        <v>8</v>
      </c>
      <c r="B12" s="10" t="s">
        <v>9</v>
      </c>
      <c r="C12" s="12">
        <v>24000</v>
      </c>
      <c r="D12" s="10" t="s">
        <v>10</v>
      </c>
      <c r="E12" s="32" t="s">
        <v>139</v>
      </c>
      <c r="F12" s="11"/>
      <c r="G12" s="11"/>
      <c r="H12" s="11"/>
      <c r="I12" s="11"/>
      <c r="J12" s="11"/>
    </row>
    <row r="13" spans="1:10" ht="13.8" x14ac:dyDescent="0.3">
      <c r="A13" s="10" t="s">
        <v>49</v>
      </c>
      <c r="B13" s="10" t="s">
        <v>50</v>
      </c>
      <c r="C13" s="11">
        <v>110</v>
      </c>
      <c r="D13" s="11"/>
      <c r="E13" s="32" t="s">
        <v>137</v>
      </c>
      <c r="F13" s="11"/>
      <c r="G13" s="11"/>
      <c r="H13" s="11"/>
      <c r="I13" s="11"/>
      <c r="J13" s="11"/>
    </row>
    <row r="14" spans="1:10" ht="13.8" x14ac:dyDescent="0.3">
      <c r="A14" s="10" t="s">
        <v>45</v>
      </c>
      <c r="B14" s="10" t="s">
        <v>46</v>
      </c>
      <c r="C14" s="11">
        <v>0.13900000000000001</v>
      </c>
      <c r="D14" s="10" t="s">
        <v>7</v>
      </c>
      <c r="E14" s="27" t="s">
        <v>145</v>
      </c>
      <c r="F14" s="11">
        <v>1</v>
      </c>
      <c r="G14" s="11"/>
      <c r="H14" s="11"/>
      <c r="I14" s="11"/>
      <c r="J14" s="11"/>
    </row>
    <row r="15" spans="1:10" ht="13.8" x14ac:dyDescent="0.3">
      <c r="A15" s="10" t="s">
        <v>23</v>
      </c>
      <c r="B15" s="10" t="s">
        <v>24</v>
      </c>
      <c r="C15" s="12">
        <v>5.9999999999999995E-4</v>
      </c>
      <c r="D15" s="10" t="s">
        <v>22</v>
      </c>
      <c r="E15" s="27" t="s">
        <v>145</v>
      </c>
      <c r="F15" s="11">
        <v>1</v>
      </c>
      <c r="G15" s="11"/>
      <c r="H15" s="11"/>
      <c r="I15" s="11"/>
      <c r="J15" s="11"/>
    </row>
    <row r="16" spans="1:10" ht="82.8" x14ac:dyDescent="0.3">
      <c r="A16" s="10" t="s">
        <v>26</v>
      </c>
      <c r="B16" s="10" t="s">
        <v>27</v>
      </c>
      <c r="C16" s="12">
        <v>0.56999999999999995</v>
      </c>
      <c r="D16" s="10" t="s">
        <v>7</v>
      </c>
      <c r="E16" s="27" t="s">
        <v>138</v>
      </c>
      <c r="F16" s="11">
        <v>2</v>
      </c>
      <c r="G16" s="11"/>
      <c r="H16" s="11"/>
      <c r="I16" s="11"/>
      <c r="J16" s="11"/>
    </row>
    <row r="17" spans="1:10" ht="13.8" x14ac:dyDescent="0.3">
      <c r="A17" s="11" t="s">
        <v>58</v>
      </c>
      <c r="B17" s="11" t="s">
        <v>59</v>
      </c>
      <c r="C17" s="13">
        <v>4.3999999999999997E-2</v>
      </c>
      <c r="D17" s="15" t="s">
        <v>60</v>
      </c>
      <c r="E17" s="32" t="s">
        <v>137</v>
      </c>
      <c r="F17" s="11">
        <v>3</v>
      </c>
      <c r="G17" s="11"/>
      <c r="H17" s="11"/>
      <c r="I17" s="11"/>
      <c r="J17" s="11"/>
    </row>
    <row r="18" spans="1:10" ht="13.8" x14ac:dyDescent="0.3">
      <c r="A18" s="11" t="s">
        <v>54</v>
      </c>
      <c r="B18" s="11" t="s">
        <v>55</v>
      </c>
      <c r="C18" s="13">
        <v>1</v>
      </c>
      <c r="D18" s="11" t="s">
        <v>53</v>
      </c>
      <c r="E18" s="32" t="s">
        <v>137</v>
      </c>
      <c r="F18" s="11"/>
      <c r="G18" s="11"/>
      <c r="H18" s="11"/>
      <c r="I18" s="11"/>
      <c r="J18" s="11"/>
    </row>
    <row r="19" spans="1:10" ht="13.8" x14ac:dyDescent="0.3">
      <c r="A19" s="11" t="s">
        <v>63</v>
      </c>
      <c r="B19" s="11" t="s">
        <v>64</v>
      </c>
      <c r="C19" s="13">
        <f>AVERAGE(0.3/120,0.285/115,0.27/110,0.265/105,0.24/100)</f>
        <v>2.4713231695840392E-3</v>
      </c>
      <c r="D19" s="11" t="s">
        <v>22</v>
      </c>
      <c r="E19" s="32" t="s">
        <v>137</v>
      </c>
      <c r="F19" s="11"/>
      <c r="G19" s="11"/>
      <c r="H19" s="11"/>
      <c r="I19" s="11"/>
      <c r="J19" s="11"/>
    </row>
    <row r="20" spans="1:10" ht="13.8" x14ac:dyDescent="0.3">
      <c r="A20" s="10" t="s">
        <v>28</v>
      </c>
      <c r="B20" s="10" t="s">
        <v>29</v>
      </c>
      <c r="C20" s="12">
        <v>1</v>
      </c>
      <c r="D20" s="10" t="s">
        <v>7</v>
      </c>
      <c r="E20" s="27" t="s">
        <v>141</v>
      </c>
      <c r="F20" s="11">
        <v>1</v>
      </c>
      <c r="G20" s="11"/>
      <c r="H20" s="11"/>
      <c r="I20" s="11"/>
      <c r="J20" s="11"/>
    </row>
    <row r="21" spans="1:10" ht="13.8" x14ac:dyDescent="0.3">
      <c r="A21" s="10" t="s">
        <v>39</v>
      </c>
      <c r="B21" s="10" t="s">
        <v>40</v>
      </c>
      <c r="C21" s="11">
        <f>C2/C11</f>
        <v>0.38838235294117646</v>
      </c>
      <c r="D21" s="10" t="s">
        <v>41</v>
      </c>
      <c r="E21" s="27" t="s">
        <v>142</v>
      </c>
      <c r="F21" s="11">
        <v>3</v>
      </c>
      <c r="G21" s="11"/>
      <c r="H21" s="11"/>
      <c r="I21" s="11"/>
      <c r="J21" s="11"/>
    </row>
    <row r="22" spans="1:10" ht="27.6" x14ac:dyDescent="0.3">
      <c r="A22" s="10" t="s">
        <v>20</v>
      </c>
      <c r="B22" s="10" t="s">
        <v>21</v>
      </c>
      <c r="C22" s="12">
        <v>6.8000000000000005E-2</v>
      </c>
      <c r="D22" s="10" t="s">
        <v>25</v>
      </c>
      <c r="E22" s="32" t="s">
        <v>143</v>
      </c>
      <c r="F22" s="11">
        <v>2</v>
      </c>
      <c r="G22" s="11"/>
      <c r="H22" s="11"/>
      <c r="I22" s="11"/>
      <c r="J22" s="11"/>
    </row>
    <row r="23" spans="1:10" ht="41.4" x14ac:dyDescent="0.3">
      <c r="A23" s="10" t="s">
        <v>37</v>
      </c>
      <c r="B23" s="10" t="s">
        <v>38</v>
      </c>
      <c r="C23" s="11">
        <v>15</v>
      </c>
      <c r="D23" s="10" t="s">
        <v>34</v>
      </c>
      <c r="E23" s="15" t="s">
        <v>180</v>
      </c>
      <c r="F23" s="11"/>
      <c r="G23" s="11"/>
      <c r="H23" s="11"/>
      <c r="I23" s="11"/>
      <c r="J23" s="11"/>
    </row>
    <row r="24" spans="1:10" ht="41.4" x14ac:dyDescent="0.3">
      <c r="A24" s="10" t="s">
        <v>32</v>
      </c>
      <c r="B24" s="10" t="s">
        <v>33</v>
      </c>
      <c r="C24" s="11">
        <v>36</v>
      </c>
      <c r="D24" s="10" t="s">
        <v>34</v>
      </c>
      <c r="E24" s="15" t="s">
        <v>179</v>
      </c>
      <c r="F24" s="11"/>
      <c r="G24" s="11"/>
      <c r="H24" s="11"/>
      <c r="I24" s="11"/>
      <c r="J24" s="11"/>
    </row>
    <row r="25" spans="1:10" ht="82.8" x14ac:dyDescent="0.3">
      <c r="A25" s="10" t="s">
        <v>35</v>
      </c>
      <c r="B25" s="10" t="s">
        <v>36</v>
      </c>
      <c r="C25" s="11">
        <v>28</v>
      </c>
      <c r="D25" s="10" t="s">
        <v>34</v>
      </c>
      <c r="E25" s="32" t="s">
        <v>178</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2026-10-09T06:26:25Z</dcterms:modified>
</cp:coreProperties>
</file>