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imer\Documents\R-temp-files\local_to_global_mariculture_modelling\data\_general_data\diets\"/>
    </mc:Choice>
  </mc:AlternateContent>
  <xr:revisionPtr revIDLastSave="0" documentId="13_ncr:1_{3C94FC5D-E398-4942-B0B3-6C4AF369EEB6}" xr6:coauthVersionLast="47" xr6:coauthVersionMax="47" xr10:uidLastSave="{00000000-0000-0000-0000-000000000000}"/>
  <bookViews>
    <workbookView xWindow="14112" yWindow="0" windowWidth="27228" windowHeight="16656" xr2:uid="{A3945701-1F25-4092-97C8-50D4B2B937C4}"/>
  </bookViews>
  <sheets>
    <sheet name="all_feeds" sheetId="1" r:id="rId1"/>
    <sheet name="formulating" sheetId="4" r:id="rId2"/>
    <sheet name="testing" sheetId="2" r:id="rId3"/>
    <sheet name="Sheet2" sheetId="3" r:id="rId4"/>
  </sheets>
  <definedNames>
    <definedName name="_xlnm._FilterDatabase" localSheetId="1" hidden="1">formulating!$B$2:$H$32</definedName>
    <definedName name="_xlnm._FilterDatabase" localSheetId="2" hidden="1">testing!$A$1:$E$32</definedName>
  </definedName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4" l="1"/>
  <c r="H3" i="4" s="1"/>
  <c r="C34" i="4"/>
  <c r="D4" i="4" s="1"/>
  <c r="E34" i="4"/>
  <c r="F18" i="4" s="1"/>
  <c r="E9" i="2"/>
  <c r="E16" i="2"/>
  <c r="D22" i="4" l="1"/>
  <c r="D21" i="4"/>
  <c r="H26" i="4"/>
  <c r="D13" i="4"/>
  <c r="F13" i="4"/>
  <c r="H13" i="4"/>
  <c r="H14" i="4"/>
  <c r="H23" i="4"/>
  <c r="H12" i="4"/>
  <c r="H20" i="4"/>
  <c r="H19" i="4"/>
  <c r="H17" i="4"/>
  <c r="H16" i="4"/>
  <c r="H15" i="4"/>
  <c r="H9" i="4"/>
  <c r="H8" i="4"/>
  <c r="F9" i="4"/>
  <c r="F8" i="4"/>
  <c r="F31" i="4"/>
  <c r="F23" i="4"/>
  <c r="F27" i="4"/>
  <c r="F26" i="4"/>
  <c r="F25" i="4"/>
  <c r="F24" i="4"/>
  <c r="D31" i="4"/>
  <c r="F19" i="4"/>
  <c r="D25" i="4"/>
  <c r="F11" i="4"/>
  <c r="D23" i="4"/>
  <c r="D20" i="4"/>
  <c r="H32" i="4"/>
  <c r="D19" i="4"/>
  <c r="H25" i="4"/>
  <c r="D17" i="4"/>
  <c r="H24" i="4"/>
  <c r="D14" i="4"/>
  <c r="F10" i="4"/>
  <c r="F30" i="4"/>
  <c r="F20" i="4"/>
  <c r="D30" i="4"/>
  <c r="D27" i="4"/>
  <c r="F17" i="4"/>
  <c r="D26" i="4"/>
  <c r="F16" i="4"/>
  <c r="F12" i="4"/>
  <c r="D24" i="4"/>
  <c r="D12" i="4"/>
  <c r="F15" i="4"/>
  <c r="H11" i="4"/>
  <c r="D16" i="4"/>
  <c r="F3" i="4"/>
  <c r="F14" i="4"/>
  <c r="H10" i="4"/>
  <c r="D15" i="4"/>
  <c r="H7" i="4"/>
  <c r="D11" i="4"/>
  <c r="F7" i="4"/>
  <c r="H6" i="4"/>
  <c r="D10" i="4"/>
  <c r="H5" i="4"/>
  <c r="D9" i="4"/>
  <c r="D7" i="4"/>
  <c r="F6" i="4"/>
  <c r="F5" i="4"/>
  <c r="H18" i="4"/>
  <c r="H4" i="4"/>
  <c r="D8" i="4"/>
  <c r="F4" i="4"/>
  <c r="H31" i="4"/>
  <c r="H30" i="4"/>
  <c r="D6" i="4"/>
  <c r="F32" i="4"/>
  <c r="D3" i="4"/>
  <c r="H27" i="4"/>
  <c r="D32" i="4"/>
  <c r="D5" i="4"/>
  <c r="D18" i="4"/>
</calcChain>
</file>

<file path=xl/sharedStrings.xml><?xml version="1.0" encoding="utf-8"?>
<sst xmlns="http://schemas.openxmlformats.org/spreadsheetml/2006/main" count="206" uniqueCount="63">
  <si>
    <t>ingredient</t>
  </si>
  <si>
    <t>plant_dominant</t>
  </si>
  <si>
    <t>novel_inclusive</t>
  </si>
  <si>
    <t>marine_dominant</t>
  </si>
  <si>
    <t>bsf-meal</t>
  </si>
  <si>
    <t>canola-oil</t>
  </si>
  <si>
    <t>chicken-protein-concentrate</t>
  </si>
  <si>
    <t>coconut-oil</t>
  </si>
  <si>
    <t>faba-beans</t>
  </si>
  <si>
    <t>fishmeal-forage</t>
  </si>
  <si>
    <t>fishmeal-trimmings</t>
  </si>
  <si>
    <t>fish-oil-forage</t>
  </si>
  <si>
    <t>fish-oil-trimmings</t>
  </si>
  <si>
    <t>guar-meal</t>
  </si>
  <si>
    <t>krill-meal</t>
  </si>
  <si>
    <t>linseed-oil</t>
  </si>
  <si>
    <t>methanobacterial-meal</t>
  </si>
  <si>
    <t>pea-flour</t>
  </si>
  <si>
    <t>pea-protein-concentrate</t>
  </si>
  <si>
    <t>soybean-meal</t>
  </si>
  <si>
    <t>soybean-oil</t>
  </si>
  <si>
    <t>soy-protein-concentrate</t>
  </si>
  <si>
    <t>spirulina-meal</t>
  </si>
  <si>
    <t>sunflower-meal</t>
  </si>
  <si>
    <t>wheat</t>
  </si>
  <si>
    <t>wheat-gluten</t>
  </si>
  <si>
    <t>microingredients</t>
  </si>
  <si>
    <t>yeast-meal</t>
  </si>
  <si>
    <t>ytrestoyl_2015</t>
  </si>
  <si>
    <t>aas_2019</t>
  </si>
  <si>
    <t>aas_2022</t>
  </si>
  <si>
    <t>rapeseed-oil</t>
  </si>
  <si>
    <t>camelina-oil</t>
  </si>
  <si>
    <t>single-cell-protein</t>
  </si>
  <si>
    <t>category</t>
  </si>
  <si>
    <t>novel</t>
  </si>
  <si>
    <t>plant</t>
  </si>
  <si>
    <t>animal</t>
  </si>
  <si>
    <t>marine</t>
  </si>
  <si>
    <t>other</t>
  </si>
  <si>
    <t>corn-gluten</t>
  </si>
  <si>
    <t>tapioca</t>
  </si>
  <si>
    <t>Row Labels</t>
  </si>
  <si>
    <t>Grand Total</t>
  </si>
  <si>
    <t>Sum of ytrestoyl_2015</t>
  </si>
  <si>
    <t>Sum of aas_2019</t>
  </si>
  <si>
    <t>Sum of aas_2022</t>
  </si>
  <si>
    <t>Sum of novel_inclusive_1</t>
  </si>
  <si>
    <t>Sum of novel_inclusive_2</t>
  </si>
  <si>
    <t>guar-meal-high-protein</t>
  </si>
  <si>
    <t>sunflower-meal-high-protein</t>
  </si>
  <si>
    <t>general-vegetable</t>
  </si>
  <si>
    <t>Ingredient</t>
  </si>
  <si>
    <t>Plant-dominant</t>
  </si>
  <si>
    <t>Novel-Inclusive</t>
  </si>
  <si>
    <t>Marine-dominant</t>
  </si>
  <si>
    <t>Raw %</t>
  </si>
  <si>
    <t>Fixed %</t>
  </si>
  <si>
    <t>Total</t>
  </si>
  <si>
    <t>Type</t>
  </si>
  <si>
    <t>Sum of Fixed %</t>
  </si>
  <si>
    <t>Sum of Fixed %2</t>
  </si>
  <si>
    <t>Sum of Fixed %3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</si>
</sst>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0" fontId="18" fillId="0" borderId="10" xfId="0" applyFont="1" applyBorder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0" fillId="0" borderId="11" xfId="1" applyNumberFormat="1" applyFont="1" applyBorder="1"/>
    <xf numFmtId="165" fontId="0" fillId="0" borderId="0" xfId="1" applyNumberFormat="1" applyFont="1" applyBorder="1"/>
    <xf numFmtId="9" fontId="18" fillId="0" borderId="12" xfId="1" applyFont="1" applyBorder="1" applyAlignment="1"/>
    <xf numFmtId="9" fontId="18" fillId="0" borderId="10" xfId="1" applyFont="1" applyBorder="1" applyAlignment="1"/>
    <xf numFmtId="0" fontId="0" fillId="0" borderId="0" xfId="0" applyBorder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[all_feeds.xlsx]formulating!PivotTable1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formulating!$L$1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formulating!$K$2:$K$7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formulating!$L$2:$L$7</c:f>
              <c:numCache>
                <c:formatCode>General</c:formatCode>
                <c:ptCount val="5"/>
                <c:pt idx="0">
                  <c:v>0</c:v>
                </c:pt>
                <c:pt idx="1">
                  <c:v>0.52833813640730076</c:v>
                </c:pt>
                <c:pt idx="2">
                  <c:v>0</c:v>
                </c:pt>
                <c:pt idx="3">
                  <c:v>3.9385206532180597E-2</c:v>
                </c:pt>
                <c:pt idx="4">
                  <c:v>0.43227665706051877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6-4B8B-A113-6A30D188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ytrestoyl_2015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0</c:v>
                </c:pt>
                <c:pt idx="1">
                  <c:v>0.30613451127317587</c:v>
                </c:pt>
                <c:pt idx="2">
                  <c:v>0</c:v>
                </c:pt>
                <c:pt idx="3">
                  <c:v>3.1062405944578275E-2</c:v>
                </c:pt>
                <c:pt idx="4">
                  <c:v>0.60317477817160847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3-4F00-B354-D547F21E96A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aas_2019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0</c:v>
                </c:pt>
                <c:pt idx="1">
                  <c:v>0.24941673522882354</c:v>
                </c:pt>
                <c:pt idx="2">
                  <c:v>0</c:v>
                </c:pt>
                <c:pt idx="3">
                  <c:v>4.0198417550601329E-2</c:v>
                </c:pt>
                <c:pt idx="4">
                  <c:v>0.70504467958686978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3-4F00-B354-D547F21E96A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aas_2022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0</c:v>
                </c:pt>
                <c:pt idx="1">
                  <c:v>0.2242656860468587</c:v>
                </c:pt>
                <c:pt idx="2">
                  <c:v>4.1108731735424895E-3</c:v>
                </c:pt>
                <c:pt idx="3">
                  <c:v>4.0560851394919537E-2</c:v>
                </c:pt>
                <c:pt idx="4">
                  <c:v>0.73106258938467905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3-4F00-B354-D547F21E96A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novel_inclusive_1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Sheet2!$E$4:$E$9</c:f>
              <c:numCache>
                <c:formatCode>General</c:formatCode>
                <c:ptCount val="5"/>
                <c:pt idx="0">
                  <c:v>0.02</c:v>
                </c:pt>
                <c:pt idx="1">
                  <c:v>0.1960183244492972</c:v>
                </c:pt>
                <c:pt idx="2">
                  <c:v>0.1</c:v>
                </c:pt>
                <c:pt idx="3">
                  <c:v>4.4999999999999998E-2</c:v>
                </c:pt>
                <c:pt idx="4">
                  <c:v>0.63898167555070173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3-4F00-B354-D547F21E96A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novel_inclusive_2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Sheet2!$F$4:$F$9</c:f>
              <c:numCache>
                <c:formatCode>0.00%</c:formatCode>
                <c:ptCount val="5"/>
                <c:pt idx="0">
                  <c:v>0.04</c:v>
                </c:pt>
                <c:pt idx="1">
                  <c:v>0.16784802632484755</c:v>
                </c:pt>
                <c:pt idx="2">
                  <c:v>0.2</c:v>
                </c:pt>
                <c:pt idx="3">
                  <c:v>4.4999999999999998E-2</c:v>
                </c:pt>
                <c:pt idx="4">
                  <c:v>0.54715197367515267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3-4F00-B354-D547F21E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67743"/>
        <c:axId val="1054968223"/>
      </c:barChart>
      <c:catAx>
        <c:axId val="10549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8223"/>
        <c:crosses val="autoZero"/>
        <c:auto val="1"/>
        <c:lblAlgn val="ctr"/>
        <c:lblOffset val="100"/>
        <c:noMultiLvlLbl val="0"/>
      </c:catAx>
      <c:valAx>
        <c:axId val="10549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0</xdr:row>
      <xdr:rowOff>140970</xdr:rowOff>
    </xdr:from>
    <xdr:to>
      <xdr:col>12</xdr:col>
      <xdr:colOff>678180</xdr:colOff>
      <xdr:row>15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82C48-55BE-FC52-AD6C-1FB967C64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160020</xdr:rowOff>
    </xdr:from>
    <xdr:to>
      <xdr:col>8</xdr:col>
      <xdr:colOff>106680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3B76-2F8D-39EB-CB22-3CB66C4C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48.645881944445" createdVersion="8" refreshedVersion="8" minRefreshableVersion="3" recordCount="33" xr:uid="{CD12F114-4E65-4180-8B94-F443125B0B3E}">
  <cacheSource type="worksheet">
    <worksheetSource ref="A1:E32" sheet="testing"/>
  </cacheSource>
  <cacheFields count="7">
    <cacheField name="category" numFmtId="0">
      <sharedItems count="5">
        <s v="animal"/>
        <s v="marine"/>
        <s v="novel"/>
        <s v="other"/>
        <s v="plant"/>
      </sharedItems>
    </cacheField>
    <cacheField name="ingredient" numFmtId="0">
      <sharedItems/>
    </cacheField>
    <cacheField name="ytrestoyl_2015" numFmtId="10">
      <sharedItems containsSemiMixedTypes="0" containsString="0" containsNumber="1" minValue="0" maxValue="0.21236849084420042"/>
    </cacheField>
    <cacheField name="aas_2019" numFmtId="10">
      <sharedItems containsSemiMixedTypes="0" containsString="0" containsNumber="1" minValue="0" maxValue="0.19820863827875909"/>
    </cacheField>
    <cacheField name="aas_2022" numFmtId="10">
      <sharedItems containsSemiMixedTypes="0" containsString="0" containsNumber="1" minValue="0" maxValue="0.20924223039405396"/>
    </cacheField>
    <cacheField name="novel_inclusive_1" numFmtId="10">
      <sharedItems containsSemiMixedTypes="0" containsString="0" containsNumber="1" minValue="0" maxValue="0.18288714661995331"/>
    </cacheField>
    <cacheField name="novel_inclusive_2" numFmtId="10">
      <sharedItems containsSemiMixedTypes="0" containsString="0" containsNumber="1" minValue="0" maxValue="0.15660396387217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73.676018749997" createdVersion="8" refreshedVersion="8" minRefreshableVersion="3" recordCount="30" xr:uid="{1AA0B8C2-2E49-4208-A152-11B8ABBB7DD2}">
  <cacheSource type="worksheet">
    <worksheetSource ref="A2:H32" sheet="formulating"/>
  </cacheSource>
  <cacheFields count="8">
    <cacheField name="Type" numFmtId="0">
      <sharedItems count="5">
        <s v="novel"/>
        <s v="plant"/>
        <s v="animal"/>
        <s v="marine"/>
        <s v="other"/>
      </sharedItems>
    </cacheField>
    <cacheField name="Ingredient" numFmtId="0">
      <sharedItems/>
    </cacheField>
    <cacheField name="Raw %" numFmtId="165">
      <sharedItems containsSemiMixedTypes="0" containsString="0" containsNumber="1" minValue="0" maxValue="0.32"/>
    </cacheField>
    <cacheField name="Fixed %" numFmtId="165">
      <sharedItems containsSemiMixedTypes="0" containsString="0" containsNumber="1" minValue="0" maxValue="0.30739673390970224"/>
    </cacheField>
    <cacheField name="Raw %2" numFmtId="165">
      <sharedItems containsSemiMixedTypes="0" containsString="0" containsNumber="1" minValue="0" maxValue="0.20899999999999999"/>
    </cacheField>
    <cacheField name="Fixed %2" numFmtId="165">
      <sharedItems containsSemiMixedTypes="0" containsString="0" containsNumber="1" minValue="0" maxValue="0.19885823025689817"/>
    </cacheField>
    <cacheField name="Raw %3" numFmtId="165">
      <sharedItems containsSemiMixedTypes="0" containsString="0" containsNumber="1" minValue="0" maxValue="0.15"/>
    </cacheField>
    <cacheField name="Fixed %3" numFmtId="165">
      <sharedItems containsSemiMixedTypes="0" containsString="0" containsNumber="1" minValue="0" maxValue="0.14354066985645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chicken-protein-concentrate"/>
    <n v="0"/>
    <n v="0"/>
    <n v="0"/>
    <n v="0.02"/>
    <n v="0.04"/>
  </r>
  <r>
    <x v="1"/>
    <s v="fishmeal-forage"/>
    <n v="0.14871006944806647"/>
    <n v="0.11691532353452615"/>
    <n v="8.3986565549102069E-2"/>
    <n v="7.3408046257001841E-2"/>
    <n v="6.2858386914678321E-2"/>
  </r>
  <r>
    <x v="1"/>
    <s v="fish-oil-forage"/>
    <n v="8.7076221638678522E-2"/>
    <n v="7.7887429438326938E-2"/>
    <n v="8.3275282300024941E-2"/>
    <n v="7.2786352616968919E-2"/>
    <n v="6.2326038468422586E-2"/>
  </r>
  <r>
    <x v="1"/>
    <s v="fishmeal-trimmings"/>
    <n v="4.5596717977033734E-2"/>
    <n v="2.8487038526504523E-2"/>
    <n v="3.3155613699335611E-2"/>
    <n v="2.8979501759685111E-2"/>
    <n v="2.4814782943922021E-2"/>
  </r>
  <r>
    <x v="1"/>
    <s v="fish-oil-trimmings"/>
    <n v="2.4751502209397133E-2"/>
    <n v="2.6126943729465914E-2"/>
    <n v="1.9722680475477171E-2"/>
    <n v="1.7238512269077709E-2"/>
    <n v="1.4761121284300096E-2"/>
  </r>
  <r>
    <x v="1"/>
    <s v="krill-meal"/>
    <n v="0"/>
    <n v="0"/>
    <n v="4.1255440229189021E-3"/>
    <n v="3.605911546563605E-3"/>
    <n v="3.0876967135245285E-3"/>
  </r>
  <r>
    <x v="2"/>
    <s v="bsf-meal"/>
    <n v="0"/>
    <n v="0"/>
    <n v="8.2217463470849784E-4"/>
    <n v="0.02"/>
    <n v="0.04"/>
  </r>
  <r>
    <x v="2"/>
    <s v="methanobacterial-meal"/>
    <n v="0"/>
    <n v="0"/>
    <n v="8.2217463470849784E-4"/>
    <n v="0.02"/>
    <n v="0.04"/>
  </r>
  <r>
    <x v="2"/>
    <s v="single-cell-protein"/>
    <n v="0"/>
    <n v="0"/>
    <n v="8.2217463470849784E-4"/>
    <n v="0.02"/>
    <n v="0.04"/>
  </r>
  <r>
    <x v="2"/>
    <s v="spirulina-meal"/>
    <n v="0"/>
    <n v="0"/>
    <n v="8.2217463470849784E-4"/>
    <n v="0.02"/>
    <n v="0.04"/>
  </r>
  <r>
    <x v="2"/>
    <s v="yeast-meal"/>
    <n v="0"/>
    <n v="0"/>
    <n v="8.2217463470849784E-4"/>
    <n v="0.02"/>
    <n v="0.04"/>
  </r>
  <r>
    <x v="3"/>
    <s v="microingredients"/>
    <n v="3.1062405944578275E-2"/>
    <n v="4.0198417550601329E-2"/>
    <n v="4.0560851394919537E-2"/>
    <n v="4.4999999999999998E-2"/>
    <n v="4.4999999999999998E-2"/>
  </r>
  <r>
    <x v="4"/>
    <s v="rapeseed-oil"/>
    <n v="0.18312885370749094"/>
    <n v="0.19820863827875909"/>
    <n v="0.18034976316696083"/>
    <n v="0.15763382715369448"/>
    <n v="0.1349798639699302"/>
  </r>
  <r>
    <x v="4"/>
    <s v="soy-protein-concentrate"/>
    <n v="0.21236849084420042"/>
    <n v="0.19030130686946728"/>
    <n v="0.20924223039405396"/>
    <n v="0.18288714661995331"/>
    <n v="0.15660396387217582"/>
  </r>
  <r>
    <x v="4"/>
    <s v="wheat-gluten"/>
    <n v="5.9495394385063585E-2"/>
    <n v="8.9877767857856061E-2"/>
    <n v="9.8094357844275504E-2"/>
    <n v="8.5738893013472622E-2"/>
    <n v="7.3417135933692229E-2"/>
  </r>
  <r>
    <x v="4"/>
    <s v="wheat"/>
    <n v="9.8875407994580694E-2"/>
    <n v="8.8852254133238134E-2"/>
    <n v="6.4692375053687717E-2"/>
    <n v="5.6544053556279665E-2"/>
    <n v="4.8417962027233558E-2"/>
  </r>
  <r>
    <x v="4"/>
    <s v="guar-protein"/>
    <n v="0"/>
    <n v="0"/>
    <n v="4.2837362505052587E-2"/>
    <n v="3.7441786882693603E-2"/>
    <n v="3.2060931282785594E-2"/>
  </r>
  <r>
    <x v="4"/>
    <s v="faba-beans"/>
    <n v="1.8835890170829452E-2"/>
    <n v="3.3643486205949452E-2"/>
    <n v="3.5699741337748753E-2"/>
    <n v="3.1203184061054625E-2"/>
    <n v="2.6718894136112684E-2"/>
  </r>
  <r>
    <x v="4"/>
    <s v="sunflower-meal"/>
    <n v="0"/>
    <n v="1.1396781644226001E-2"/>
    <n v="3.4298422276622408E-2"/>
    <n v="2.9978367999254359E-2"/>
    <n v="2.5670099544271734E-2"/>
  </r>
  <r>
    <x v="4"/>
    <s v="pea-flour-starch"/>
    <n v="1.0085252416118028E-2"/>
    <n v="7.5589393890051907E-3"/>
    <n v="2.458227285857453E-2"/>
    <n v="2.1486015189530187E-2"/>
    <n v="1.839820462337019E-2"/>
  </r>
  <r>
    <x v="4"/>
    <s v="pea-protein-concentrate"/>
    <n v="7.9231644148489502E-3"/>
    <n v="1.3480374837862533E-2"/>
    <n v="1.3813869416287374E-2"/>
    <n v="1.2073944903797155E-2"/>
    <n v="1.033876719307183E-2"/>
  </r>
  <r>
    <x v="4"/>
    <s v="linseed-oil"/>
    <n v="0"/>
    <n v="3.4562700425259467E-3"/>
    <n v="1.3089432991907256E-2"/>
    <n v="1.1440754795314128E-2"/>
    <n v="9.7965744654486386E-3"/>
  </r>
  <r>
    <x v="4"/>
    <s v="corn-gluten"/>
    <n v="7.6616313903328332E-3"/>
    <n v="3.5621394342285638E-2"/>
    <n v="6.5619168021190779E-3"/>
    <n v="5.7354112410149018E-3"/>
    <n v="4.911160523743306E-3"/>
  </r>
  <r>
    <x v="4"/>
    <s v="soybean-oil"/>
    <n v="0"/>
    <n v="0"/>
    <n v="3.7395489169118976E-3"/>
    <n v="3.2685344147391992E-3"/>
    <n v="2.7988049180102167E-3"/>
  </r>
  <r>
    <x v="4"/>
    <s v="camelina-oil"/>
    <n v="0"/>
    <n v="0"/>
    <n v="3.5523691145231797E-3"/>
    <n v="3.1049308252568525E-3"/>
    <n v="2.6587132216271295E-3"/>
  </r>
  <r>
    <x v="4"/>
    <s v="coconut-oil"/>
    <n v="0"/>
    <n v="0"/>
    <n v="5.0892670595418946E-4"/>
    <n v="4.4482489464659549E-4"/>
    <n v="3.8089796367942065E-4"/>
  </r>
  <r>
    <x v="4"/>
    <s v="canola-oil"/>
    <n v="0"/>
    <n v="0"/>
    <n v="0"/>
    <n v="0"/>
    <n v="0"/>
  </r>
  <r>
    <x v="4"/>
    <s v="horse-beans"/>
    <n v="2.7206784423901547E-3"/>
    <n v="0"/>
    <n v="0"/>
    <n v="0"/>
    <n v="0"/>
  </r>
  <r>
    <x v="4"/>
    <s v="tapioca"/>
    <n v="2.0800144057534814E-3"/>
    <n v="0"/>
    <n v="0"/>
    <n v="0"/>
    <n v="0"/>
  </r>
  <r>
    <x v="4"/>
    <s v="guar-meal"/>
    <n v="0"/>
    <n v="0"/>
    <n v="0"/>
    <n v="0"/>
    <n v="0"/>
  </r>
  <r>
    <x v="4"/>
    <s v="general-vegetable-carbohydrate"/>
    <n v="0"/>
    <n v="9.6523637507626835E-3"/>
    <n v="0"/>
    <n v="0"/>
    <n v="0"/>
  </r>
  <r>
    <x v="4"/>
    <s v="general-vegetable-protein"/>
    <n v="0"/>
    <n v="2.2995102234931737E-2"/>
    <n v="0"/>
    <n v="0"/>
    <n v="0"/>
  </r>
  <r>
    <x v="4"/>
    <s v="soybean-meal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bsf-meal"/>
    <n v="0"/>
    <n v="0"/>
    <n v="0"/>
    <n v="0"/>
    <n v="0.05"/>
    <n v="4.7846889952153096E-2"/>
  </r>
  <r>
    <x v="1"/>
    <s v="canola-oil"/>
    <n v="0"/>
    <n v="0"/>
    <n v="0.18"/>
    <n v="0.17126546146527113"/>
    <n v="0.15"/>
    <n v="0.14354066985645927"/>
  </r>
  <r>
    <x v="1"/>
    <s v="chicken-protein-concentrate"/>
    <n v="0"/>
    <n v="0"/>
    <n v="0"/>
    <n v="0"/>
    <n v="0.1"/>
    <n v="9.5693779904306192E-2"/>
  </r>
  <r>
    <x v="2"/>
    <s v="coconut-oil"/>
    <n v="0"/>
    <n v="0"/>
    <n v="0.01"/>
    <n v="9.5147478591817297E-3"/>
    <n v="0.02"/>
    <n v="1.9138755980861236E-2"/>
  </r>
  <r>
    <x v="1"/>
    <s v="corn-gluten"/>
    <n v="0.04"/>
    <n v="3.8424591738712779E-2"/>
    <n v="7.0000000000000001E-3"/>
    <n v="6.6603235014272115E-3"/>
    <n v="0.08"/>
    <n v="7.6555023923444945E-2"/>
  </r>
  <r>
    <x v="1"/>
    <s v="faba-beans"/>
    <n v="0.02"/>
    <n v="1.921229586935639E-2"/>
    <n v="3.5999999999999997E-2"/>
    <n v="3.4253092293054226E-2"/>
    <n v="0"/>
    <n v="0"/>
  </r>
  <r>
    <x v="3"/>
    <s v="fishmeal-forage"/>
    <n v="0.32"/>
    <n v="0.30739673390970224"/>
    <n v="8.7999999999999995E-2"/>
    <n v="8.3729781160799224E-2"/>
    <n v="0"/>
    <n v="0"/>
  </r>
  <r>
    <x v="3"/>
    <s v="fishmeal-trimmings"/>
    <n v="0"/>
    <n v="0"/>
    <n v="3.3000000000000002E-2"/>
    <n v="3.1398667935299711E-2"/>
    <n v="0.05"/>
    <n v="4.7846889952153096E-2"/>
  </r>
  <r>
    <x v="3"/>
    <s v="fish-oil-forage"/>
    <n v="0.23"/>
    <n v="0.2209414024975985"/>
    <n v="8.4000000000000005E-2"/>
    <n v="7.9923882017126538E-2"/>
    <n v="0.02"/>
    <n v="1.9138755980861236E-2"/>
  </r>
  <r>
    <x v="3"/>
    <s v="fish-oil-trimmings"/>
    <n v="0"/>
    <n v="0"/>
    <n v="0.02"/>
    <n v="1.9029495718363459E-2"/>
    <n v="0.05"/>
    <n v="4.7846889952153096E-2"/>
  </r>
  <r>
    <x v="1"/>
    <s v="guar-meal"/>
    <n v="0"/>
    <n v="0"/>
    <n v="4.2999999999999997E-2"/>
    <n v="4.0913415794481434E-2"/>
    <n v="0"/>
    <n v="0"/>
  </r>
  <r>
    <x v="1"/>
    <s v="guar-meal-high-protein"/>
    <n v="0"/>
    <n v="0"/>
    <n v="4.2999999999999997E-2"/>
    <n v="4.0913415794481434E-2"/>
    <n v="0"/>
    <n v="0"/>
  </r>
  <r>
    <x v="3"/>
    <s v="krill-meal"/>
    <n v="0"/>
    <n v="0"/>
    <n v="4.0000000000000001E-3"/>
    <n v="3.805899143672692E-3"/>
    <n v="0.02"/>
    <n v="1.9138755980861236E-2"/>
  </r>
  <r>
    <x v="1"/>
    <s v="linseed-oil"/>
    <n v="0"/>
    <n v="0"/>
    <n v="1.2999999999999999E-2"/>
    <n v="1.2369172216936248E-2"/>
    <n v="0.03"/>
    <n v="2.8708133971291856E-2"/>
  </r>
  <r>
    <x v="0"/>
    <s v="methanobacterial-meal"/>
    <n v="0"/>
    <n v="0"/>
    <n v="0"/>
    <n v="0"/>
    <n v="7.0000000000000007E-2"/>
    <n v="6.6985645933014343E-2"/>
  </r>
  <r>
    <x v="4"/>
    <s v="microingredients"/>
    <n v="4.1000000000000002E-2"/>
    <n v="3.9385206532180597E-2"/>
    <n v="4.1000000000000002E-2"/>
    <n v="3.9010466222645097E-2"/>
    <n v="4.4999999999999998E-2"/>
    <n v="4.3062200956937781E-2"/>
  </r>
  <r>
    <x v="1"/>
    <s v="pea-flour"/>
    <n v="0"/>
    <n v="0"/>
    <n v="2.5000000000000001E-2"/>
    <n v="2.3786869647954328E-2"/>
    <n v="0"/>
    <n v="0"/>
  </r>
  <r>
    <x v="1"/>
    <s v="pea-protein-concentrate"/>
    <n v="0"/>
    <n v="0"/>
    <n v="1.4E-2"/>
    <n v="1.3320647002854423E-2"/>
    <n v="0.05"/>
    <n v="4.7846889952153096E-2"/>
  </r>
  <r>
    <x v="1"/>
    <s v="rapeseed-oil"/>
    <n v="0"/>
    <n v="0"/>
    <n v="0"/>
    <n v="0"/>
    <n v="0"/>
    <n v="0"/>
  </r>
  <r>
    <x v="0"/>
    <s v="single-cell-protein"/>
    <n v="0"/>
    <n v="0"/>
    <n v="0"/>
    <n v="0"/>
    <n v="0"/>
    <n v="0"/>
  </r>
  <r>
    <x v="1"/>
    <s v="soybean-meal"/>
    <n v="0.17"/>
    <n v="0.16330451488952932"/>
    <n v="0"/>
    <n v="0"/>
    <n v="0"/>
    <n v="0"/>
  </r>
  <r>
    <x v="1"/>
    <s v="soybean-oil"/>
    <n v="0"/>
    <n v="0"/>
    <n v="4.0000000000000001E-3"/>
    <n v="3.805899143672692E-3"/>
    <n v="0.02"/>
    <n v="1.9138755980861236E-2"/>
  </r>
  <r>
    <x v="1"/>
    <s v="soy-protein-concentrate"/>
    <n v="0"/>
    <n v="0"/>
    <n v="0.20899999999999999"/>
    <n v="0.19885823025689817"/>
    <n v="0.15"/>
    <n v="0.14354066985645927"/>
  </r>
  <r>
    <x v="0"/>
    <s v="spirulina-meal"/>
    <n v="0"/>
    <n v="0"/>
    <n v="0"/>
    <n v="0"/>
    <n v="7.0000000000000007E-2"/>
    <n v="6.6985645933014343E-2"/>
  </r>
  <r>
    <x v="1"/>
    <s v="sunflower-meal"/>
    <n v="0"/>
    <n v="0"/>
    <n v="3.4000000000000002E-2"/>
    <n v="3.2350142721217882E-2"/>
    <n v="0"/>
    <n v="0"/>
  </r>
  <r>
    <x v="1"/>
    <s v="sunflower-meal-high-protein"/>
    <n v="0"/>
    <n v="0"/>
    <n v="0"/>
    <n v="0"/>
    <n v="0"/>
    <n v="0"/>
  </r>
  <r>
    <x v="1"/>
    <s v="tapioca"/>
    <n v="0"/>
    <n v="0"/>
    <n v="0"/>
    <n v="0"/>
    <n v="0"/>
    <n v="0"/>
  </r>
  <r>
    <x v="1"/>
    <s v="wheat"/>
    <n v="7.0000000000000007E-2"/>
    <n v="6.7243035542747367E-2"/>
    <n v="6.5000000000000002E-2"/>
    <n v="6.184586108468125E-2"/>
    <n v="0"/>
    <n v="0"/>
  </r>
  <r>
    <x v="1"/>
    <s v="wheat-gluten"/>
    <n v="0.15"/>
    <n v="0.14409221902017291"/>
    <n v="9.8000000000000004E-2"/>
    <n v="9.3244529019980954E-2"/>
    <n v="0"/>
    <n v="0"/>
  </r>
  <r>
    <x v="0"/>
    <s v="yeast-meal"/>
    <n v="0"/>
    <n v="0"/>
    <n v="0"/>
    <n v="0"/>
    <n v="7.0000000000000007E-2"/>
    <n v="6.698564593301434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28B94-ADA3-4417-AAFC-398D044A1D1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7:L23" firstHeaderRow="1" firstDataRow="1" firstDataCol="1"/>
  <pivotFields count="8"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3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3850-6476-413F-9B32-C7A4BBF15A3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9:L15" firstHeaderRow="1" firstDataRow="1" firstDataCol="1"/>
  <pivotFields count="8"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2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18706-BFE2-41A1-9C0D-11728267461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1:L7" firstHeaderRow="1" firstDataRow="1" firstDataCol="1"/>
  <pivotFields count="8"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F1FC-026A-4C62-9C81-84E8C0041A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9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trestoyl_2015" fld="2" baseField="0" baseItem="0"/>
    <dataField name="Sum of aas_2019" fld="3" baseField="0" baseItem="0"/>
    <dataField name="Sum of aas_2022" fld="4" baseField="0" baseItem="0"/>
    <dataField name="Sum of novel_inclusive_1" fld="5" baseField="0" baseItem="0"/>
    <dataField name="Sum of novel_inclusive_2" fld="6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CA1-42BE-4BD5-A831-409A491DC0E7}">
  <dimension ref="A1:D26"/>
  <sheetViews>
    <sheetView tabSelected="1" workbookViewId="0">
      <selection activeCell="D14" sqref="D14"/>
    </sheetView>
  </sheetViews>
  <sheetFormatPr defaultRowHeight="14.4" x14ac:dyDescent="0.3"/>
  <cols>
    <col min="1" max="1" width="24.44140625" bestFit="1" customWidth="1"/>
    <col min="2" max="2" width="13.44140625" bestFit="1" customWidth="1"/>
    <col min="3" max="3" width="13.109375" bestFit="1" customWidth="1"/>
    <col min="4" max="4" width="1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</v>
      </c>
      <c r="C2">
        <v>0.05</v>
      </c>
      <c r="D2">
        <v>0</v>
      </c>
    </row>
    <row r="3" spans="1:4" x14ac:dyDescent="0.3">
      <c r="A3" t="s">
        <v>5</v>
      </c>
      <c r="B3">
        <v>0.18</v>
      </c>
      <c r="C3">
        <v>0.15</v>
      </c>
      <c r="D3">
        <v>0</v>
      </c>
    </row>
    <row r="4" spans="1:4" x14ac:dyDescent="0.3">
      <c r="A4" t="s">
        <v>6</v>
      </c>
      <c r="B4">
        <v>0</v>
      </c>
      <c r="C4">
        <v>0.1</v>
      </c>
      <c r="D4">
        <v>0</v>
      </c>
    </row>
    <row r="5" spans="1:4" x14ac:dyDescent="0.3">
      <c r="A5" t="s">
        <v>7</v>
      </c>
      <c r="B5">
        <v>0.01</v>
      </c>
      <c r="C5">
        <v>0.02</v>
      </c>
      <c r="D5">
        <v>0</v>
      </c>
    </row>
    <row r="6" spans="1:4" x14ac:dyDescent="0.3">
      <c r="A6" t="s">
        <v>40</v>
      </c>
      <c r="B6">
        <v>7.0000000000000001E-3</v>
      </c>
      <c r="C6">
        <v>0.08</v>
      </c>
      <c r="D6">
        <v>0.04</v>
      </c>
    </row>
    <row r="7" spans="1:4" x14ac:dyDescent="0.3">
      <c r="A7" t="s">
        <v>8</v>
      </c>
      <c r="B7">
        <v>3.5999999999999997E-2</v>
      </c>
      <c r="C7">
        <v>0</v>
      </c>
      <c r="D7">
        <v>0.02</v>
      </c>
    </row>
    <row r="8" spans="1:4" x14ac:dyDescent="0.3">
      <c r="A8" t="s">
        <v>9</v>
      </c>
      <c r="B8">
        <v>8.7999999999999995E-2</v>
      </c>
      <c r="C8">
        <v>0</v>
      </c>
      <c r="D8">
        <v>0.32</v>
      </c>
    </row>
    <row r="9" spans="1:4" x14ac:dyDescent="0.3">
      <c r="A9" t="s">
        <v>10</v>
      </c>
      <c r="B9">
        <v>3.3000000000000002E-2</v>
      </c>
      <c r="C9">
        <v>0.05</v>
      </c>
      <c r="D9">
        <v>0</v>
      </c>
    </row>
    <row r="10" spans="1:4" x14ac:dyDescent="0.3">
      <c r="A10" t="s">
        <v>11</v>
      </c>
      <c r="B10">
        <v>8.4000000000000005E-2</v>
      </c>
      <c r="C10">
        <v>0.02</v>
      </c>
      <c r="D10">
        <v>0.23</v>
      </c>
    </row>
    <row r="11" spans="1:4" x14ac:dyDescent="0.3">
      <c r="A11" t="s">
        <v>12</v>
      </c>
      <c r="B11">
        <v>0.02</v>
      </c>
      <c r="C11">
        <v>0.05</v>
      </c>
      <c r="D11">
        <v>0</v>
      </c>
    </row>
    <row r="12" spans="1:4" x14ac:dyDescent="0.3">
      <c r="A12" t="s">
        <v>13</v>
      </c>
      <c r="B12">
        <v>4.2999999999999997E-2</v>
      </c>
      <c r="C12">
        <v>0</v>
      </c>
      <c r="D12">
        <v>0</v>
      </c>
    </row>
    <row r="13" spans="1:4" x14ac:dyDescent="0.3">
      <c r="A13" t="s">
        <v>14</v>
      </c>
      <c r="B13">
        <v>4.0000000000000001E-3</v>
      </c>
      <c r="C13">
        <v>0.02</v>
      </c>
      <c r="D13">
        <v>0</v>
      </c>
    </row>
    <row r="14" spans="1:4" x14ac:dyDescent="0.3">
      <c r="A14" t="s">
        <v>15</v>
      </c>
      <c r="B14">
        <v>1.2999999999999999E-2</v>
      </c>
      <c r="C14">
        <v>0.03</v>
      </c>
      <c r="D14">
        <v>0</v>
      </c>
    </row>
    <row r="15" spans="1:4" x14ac:dyDescent="0.3">
      <c r="A15" t="s">
        <v>16</v>
      </c>
      <c r="B15">
        <v>0</v>
      </c>
      <c r="C15">
        <v>7.0000000000000007E-2</v>
      </c>
      <c r="D15">
        <v>0</v>
      </c>
    </row>
    <row r="16" spans="1:4" x14ac:dyDescent="0.3">
      <c r="A16" t="s">
        <v>17</v>
      </c>
      <c r="B16">
        <v>2.5000000000000001E-2</v>
      </c>
      <c r="C16">
        <v>0</v>
      </c>
      <c r="D16">
        <v>0</v>
      </c>
    </row>
    <row r="17" spans="1:4" x14ac:dyDescent="0.3">
      <c r="A17" t="s">
        <v>18</v>
      </c>
      <c r="B17">
        <v>1.4E-2</v>
      </c>
      <c r="C17">
        <v>0.05</v>
      </c>
      <c r="D17">
        <v>0</v>
      </c>
    </row>
    <row r="18" spans="1:4" x14ac:dyDescent="0.3">
      <c r="A18" t="s">
        <v>19</v>
      </c>
      <c r="B18">
        <v>0</v>
      </c>
      <c r="C18">
        <v>0</v>
      </c>
      <c r="D18">
        <v>0.17</v>
      </c>
    </row>
    <row r="19" spans="1:4" x14ac:dyDescent="0.3">
      <c r="A19" t="s">
        <v>20</v>
      </c>
      <c r="B19">
        <v>4.0000000000000001E-3</v>
      </c>
      <c r="C19">
        <v>0.02</v>
      </c>
      <c r="D19">
        <v>0</v>
      </c>
    </row>
    <row r="20" spans="1:4" x14ac:dyDescent="0.3">
      <c r="A20" t="s">
        <v>21</v>
      </c>
      <c r="B20">
        <v>0.20899999999999999</v>
      </c>
      <c r="C20">
        <v>0.15</v>
      </c>
      <c r="D20">
        <v>0</v>
      </c>
    </row>
    <row r="21" spans="1:4" x14ac:dyDescent="0.3">
      <c r="A21" t="s">
        <v>22</v>
      </c>
      <c r="B21">
        <v>0</v>
      </c>
      <c r="C21">
        <v>7.0000000000000007E-2</v>
      </c>
      <c r="D21">
        <v>0</v>
      </c>
    </row>
    <row r="22" spans="1:4" x14ac:dyDescent="0.3">
      <c r="A22" t="s">
        <v>23</v>
      </c>
      <c r="B22">
        <v>3.4000000000000002E-2</v>
      </c>
      <c r="C22">
        <v>0</v>
      </c>
      <c r="D22">
        <v>0</v>
      </c>
    </row>
    <row r="23" spans="1:4" x14ac:dyDescent="0.3">
      <c r="A23" t="s">
        <v>24</v>
      </c>
      <c r="B23">
        <v>6.5000000000000002E-2</v>
      </c>
      <c r="C23">
        <v>0</v>
      </c>
      <c r="D23">
        <v>7.0000000000000007E-2</v>
      </c>
    </row>
    <row r="24" spans="1:4" x14ac:dyDescent="0.3">
      <c r="A24" t="s">
        <v>25</v>
      </c>
      <c r="B24">
        <v>9.8000000000000004E-2</v>
      </c>
      <c r="C24">
        <v>0</v>
      </c>
      <c r="D24">
        <v>0.15</v>
      </c>
    </row>
    <row r="25" spans="1:4" x14ac:dyDescent="0.3">
      <c r="A25" t="s">
        <v>26</v>
      </c>
      <c r="B25">
        <v>4.1000000000000002E-2</v>
      </c>
      <c r="C25">
        <v>4.4999999999999998E-2</v>
      </c>
      <c r="D25">
        <v>4.1000000000000002E-2</v>
      </c>
    </row>
    <row r="26" spans="1:4" x14ac:dyDescent="0.3">
      <c r="A26" t="s">
        <v>27</v>
      </c>
      <c r="B26">
        <v>0</v>
      </c>
      <c r="C26">
        <v>7.0000000000000007E-2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296-1CD9-4FE1-A63A-0A0295BE2554}">
  <dimension ref="A1:L34"/>
  <sheetViews>
    <sheetView workbookViewId="0">
      <selection activeCell="P6" sqref="P6"/>
    </sheetView>
  </sheetViews>
  <sheetFormatPr defaultRowHeight="14.4" x14ac:dyDescent="0.3"/>
  <cols>
    <col min="2" max="2" width="26.5546875" customWidth="1"/>
    <col min="3" max="8" width="13.88671875" customWidth="1"/>
    <col min="11" max="11" width="12.44140625" bestFit="1" customWidth="1"/>
    <col min="12" max="14" width="14.5546875" bestFit="1" customWidth="1"/>
  </cols>
  <sheetData>
    <row r="1" spans="1:12" ht="23.4" x14ac:dyDescent="0.45">
      <c r="B1" s="9"/>
      <c r="C1" s="11" t="s">
        <v>55</v>
      </c>
      <c r="D1" s="12"/>
      <c r="E1" s="11" t="s">
        <v>53</v>
      </c>
      <c r="F1" s="12"/>
      <c r="G1" s="11" t="s">
        <v>54</v>
      </c>
      <c r="H1" s="12"/>
      <c r="K1" s="3" t="s">
        <v>42</v>
      </c>
      <c r="L1" t="s">
        <v>60</v>
      </c>
    </row>
    <row r="2" spans="1:12" x14ac:dyDescent="0.3">
      <c r="A2" s="10" t="s">
        <v>59</v>
      </c>
      <c r="B2" s="10" t="s">
        <v>52</v>
      </c>
      <c r="C2" s="13" t="s">
        <v>56</v>
      </c>
      <c r="D2" s="14" t="s">
        <v>57</v>
      </c>
      <c r="E2" s="13" t="s">
        <v>56</v>
      </c>
      <c r="F2" s="14" t="s">
        <v>57</v>
      </c>
      <c r="G2" s="13" t="s">
        <v>56</v>
      </c>
      <c r="H2" s="14" t="s">
        <v>57</v>
      </c>
      <c r="K2" s="4" t="s">
        <v>37</v>
      </c>
      <c r="L2" s="20">
        <v>0</v>
      </c>
    </row>
    <row r="3" spans="1:12" x14ac:dyDescent="0.3">
      <c r="A3" t="s">
        <v>35</v>
      </c>
      <c r="B3" t="s">
        <v>4</v>
      </c>
      <c r="C3" s="15">
        <v>0</v>
      </c>
      <c r="D3" s="16">
        <f>C3/C$34</f>
        <v>0</v>
      </c>
      <c r="E3" s="15">
        <v>0</v>
      </c>
      <c r="F3" s="16">
        <f>E3/E$34</f>
        <v>0</v>
      </c>
      <c r="G3" s="15">
        <v>0.05</v>
      </c>
      <c r="H3" s="16">
        <f>G3/G$34</f>
        <v>4.7846889952153096E-2</v>
      </c>
      <c r="K3" s="4" t="s">
        <v>38</v>
      </c>
      <c r="L3" s="20">
        <v>0.52833813640730076</v>
      </c>
    </row>
    <row r="4" spans="1:12" x14ac:dyDescent="0.3">
      <c r="A4" t="s">
        <v>36</v>
      </c>
      <c r="B4" t="s">
        <v>5</v>
      </c>
      <c r="C4" s="15">
        <v>0</v>
      </c>
      <c r="D4" s="16">
        <f>C4/C$34</f>
        <v>0</v>
      </c>
      <c r="E4" s="15">
        <v>0.18</v>
      </c>
      <c r="F4" s="16">
        <f>E4/E$34</f>
        <v>0.17126546146527113</v>
      </c>
      <c r="G4" s="15">
        <v>0.15</v>
      </c>
      <c r="H4" s="16">
        <f>G4/G$34</f>
        <v>0.14354066985645927</v>
      </c>
      <c r="K4" s="4" t="s">
        <v>35</v>
      </c>
      <c r="L4" s="20">
        <v>0</v>
      </c>
    </row>
    <row r="5" spans="1:12" x14ac:dyDescent="0.3">
      <c r="A5" t="s">
        <v>36</v>
      </c>
      <c r="B5" t="s">
        <v>6</v>
      </c>
      <c r="C5" s="15">
        <v>0</v>
      </c>
      <c r="D5" s="16">
        <f>C5/C$34</f>
        <v>0</v>
      </c>
      <c r="E5" s="15">
        <v>0</v>
      </c>
      <c r="F5" s="16">
        <f>E5/E$34</f>
        <v>0</v>
      </c>
      <c r="G5" s="15">
        <v>0.1</v>
      </c>
      <c r="H5" s="16">
        <f>G5/G$34</f>
        <v>9.5693779904306192E-2</v>
      </c>
      <c r="K5" s="4" t="s">
        <v>39</v>
      </c>
      <c r="L5" s="20">
        <v>3.9385206532180597E-2</v>
      </c>
    </row>
    <row r="6" spans="1:12" x14ac:dyDescent="0.3">
      <c r="A6" t="s">
        <v>37</v>
      </c>
      <c r="B6" t="s">
        <v>7</v>
      </c>
      <c r="C6" s="15">
        <v>0</v>
      </c>
      <c r="D6" s="16">
        <f>C6/C$34</f>
        <v>0</v>
      </c>
      <c r="E6" s="15">
        <v>0.01</v>
      </c>
      <c r="F6" s="16">
        <f>E6/E$34</f>
        <v>9.5147478591817297E-3</v>
      </c>
      <c r="G6" s="15">
        <v>0.02</v>
      </c>
      <c r="H6" s="16">
        <f>G6/G$34</f>
        <v>1.9138755980861236E-2</v>
      </c>
      <c r="K6" s="4" t="s">
        <v>36</v>
      </c>
      <c r="L6" s="20">
        <v>0.43227665706051877</v>
      </c>
    </row>
    <row r="7" spans="1:12" x14ac:dyDescent="0.3">
      <c r="A7" t="s">
        <v>36</v>
      </c>
      <c r="B7" t="s">
        <v>40</v>
      </c>
      <c r="C7" s="15">
        <v>0.04</v>
      </c>
      <c r="D7" s="16">
        <f>C7/C$34</f>
        <v>3.8424591738712779E-2</v>
      </c>
      <c r="E7" s="15">
        <v>7.0000000000000001E-3</v>
      </c>
      <c r="F7" s="16">
        <f>E7/E$34</f>
        <v>6.6603235014272115E-3</v>
      </c>
      <c r="G7" s="15">
        <v>0.08</v>
      </c>
      <c r="H7" s="16">
        <f>G7/G$34</f>
        <v>7.6555023923444945E-2</v>
      </c>
      <c r="K7" s="4" t="s">
        <v>43</v>
      </c>
      <c r="L7" s="20">
        <v>1</v>
      </c>
    </row>
    <row r="8" spans="1:12" x14ac:dyDescent="0.3">
      <c r="A8" t="s">
        <v>36</v>
      </c>
      <c r="B8" t="s">
        <v>8</v>
      </c>
      <c r="C8" s="15">
        <v>0.02</v>
      </c>
      <c r="D8" s="16">
        <f>C8/C$34</f>
        <v>1.921229586935639E-2</v>
      </c>
      <c r="E8" s="15">
        <v>3.5999999999999997E-2</v>
      </c>
      <c r="F8" s="16">
        <f>E8/E$34</f>
        <v>3.4253092293054226E-2</v>
      </c>
      <c r="G8" s="15">
        <v>0</v>
      </c>
      <c r="H8" s="16">
        <f>G8/G$34</f>
        <v>0</v>
      </c>
    </row>
    <row r="9" spans="1:12" x14ac:dyDescent="0.3">
      <c r="A9" t="s">
        <v>38</v>
      </c>
      <c r="B9" t="s">
        <v>9</v>
      </c>
      <c r="C9" s="15">
        <v>0.32</v>
      </c>
      <c r="D9" s="16">
        <f>C9/C$34</f>
        <v>0.30739673390970224</v>
      </c>
      <c r="E9" s="15">
        <v>8.7999999999999995E-2</v>
      </c>
      <c r="F9" s="16">
        <f>E9/E$34</f>
        <v>8.3729781160799224E-2</v>
      </c>
      <c r="G9" s="15">
        <v>0</v>
      </c>
      <c r="H9" s="16">
        <f>G9/G$34</f>
        <v>0</v>
      </c>
      <c r="K9" s="3" t="s">
        <v>42</v>
      </c>
      <c r="L9" t="s">
        <v>61</v>
      </c>
    </row>
    <row r="10" spans="1:12" x14ac:dyDescent="0.3">
      <c r="A10" t="s">
        <v>38</v>
      </c>
      <c r="B10" t="s">
        <v>10</v>
      </c>
      <c r="C10" s="15">
        <v>0</v>
      </c>
      <c r="D10" s="16">
        <f>C10/C$34</f>
        <v>0</v>
      </c>
      <c r="E10" s="15">
        <v>3.3000000000000002E-2</v>
      </c>
      <c r="F10" s="16">
        <f>E10/E$34</f>
        <v>3.1398667935299711E-2</v>
      </c>
      <c r="G10" s="15">
        <v>0.05</v>
      </c>
      <c r="H10" s="16">
        <f>G10/G$34</f>
        <v>4.7846889952153096E-2</v>
      </c>
      <c r="K10" s="4" t="s">
        <v>37</v>
      </c>
      <c r="L10" s="20">
        <v>9.5147478591817297E-3</v>
      </c>
    </row>
    <row r="11" spans="1:12" x14ac:dyDescent="0.3">
      <c r="A11" t="s">
        <v>38</v>
      </c>
      <c r="B11" t="s">
        <v>11</v>
      </c>
      <c r="C11" s="15">
        <v>0.23</v>
      </c>
      <c r="D11" s="16">
        <f>C11/C$34</f>
        <v>0.2209414024975985</v>
      </c>
      <c r="E11" s="15">
        <v>8.4000000000000005E-2</v>
      </c>
      <c r="F11" s="16">
        <f>E11/E$34</f>
        <v>7.9923882017126538E-2</v>
      </c>
      <c r="G11" s="15">
        <v>0.02</v>
      </c>
      <c r="H11" s="16">
        <f>G11/G$34</f>
        <v>1.9138755980861236E-2</v>
      </c>
      <c r="K11" s="4" t="s">
        <v>38</v>
      </c>
      <c r="L11" s="20">
        <v>0.2178877259752616</v>
      </c>
    </row>
    <row r="12" spans="1:12" x14ac:dyDescent="0.3">
      <c r="A12" t="s">
        <v>38</v>
      </c>
      <c r="B12" t="s">
        <v>12</v>
      </c>
      <c r="C12" s="15">
        <v>0</v>
      </c>
      <c r="D12" s="16">
        <f>C12/C$34</f>
        <v>0</v>
      </c>
      <c r="E12" s="15">
        <v>0.02</v>
      </c>
      <c r="F12" s="16">
        <f>E12/E$34</f>
        <v>1.9029495718363459E-2</v>
      </c>
      <c r="G12" s="15">
        <v>0.05</v>
      </c>
      <c r="H12" s="16">
        <f>G12/G$34</f>
        <v>4.7846889952153096E-2</v>
      </c>
      <c r="K12" s="4" t="s">
        <v>35</v>
      </c>
      <c r="L12" s="20">
        <v>0</v>
      </c>
    </row>
    <row r="13" spans="1:12" x14ac:dyDescent="0.3">
      <c r="A13" t="s">
        <v>36</v>
      </c>
      <c r="B13" t="s">
        <v>13</v>
      </c>
      <c r="C13" s="15">
        <v>0</v>
      </c>
      <c r="D13" s="16">
        <f>C13/C$34</f>
        <v>0</v>
      </c>
      <c r="E13" s="15">
        <v>4.2999999999999997E-2</v>
      </c>
      <c r="F13" s="16">
        <f>E13/E$34</f>
        <v>4.0913415794481434E-2</v>
      </c>
      <c r="G13" s="15">
        <v>0</v>
      </c>
      <c r="H13" s="16">
        <f>G13/G$34</f>
        <v>0</v>
      </c>
      <c r="K13" s="4" t="s">
        <v>39</v>
      </c>
      <c r="L13" s="20">
        <v>3.9010466222645097E-2</v>
      </c>
    </row>
    <row r="14" spans="1:12" x14ac:dyDescent="0.3">
      <c r="A14" t="s">
        <v>36</v>
      </c>
      <c r="B14" t="s">
        <v>49</v>
      </c>
      <c r="C14" s="15">
        <v>0</v>
      </c>
      <c r="D14" s="16">
        <f>C14/C$34</f>
        <v>0</v>
      </c>
      <c r="E14" s="15">
        <v>4.2999999999999997E-2</v>
      </c>
      <c r="F14" s="16">
        <f>E14/E$34</f>
        <v>4.0913415794481434E-2</v>
      </c>
      <c r="G14" s="15">
        <v>0</v>
      </c>
      <c r="H14" s="16">
        <f>G14/G$34</f>
        <v>0</v>
      </c>
      <c r="K14" s="4" t="s">
        <v>36</v>
      </c>
      <c r="L14" s="20">
        <v>0.73358705994291129</v>
      </c>
    </row>
    <row r="15" spans="1:12" x14ac:dyDescent="0.3">
      <c r="A15" t="s">
        <v>38</v>
      </c>
      <c r="B15" t="s">
        <v>14</v>
      </c>
      <c r="C15" s="15">
        <v>0</v>
      </c>
      <c r="D15" s="16">
        <f>C15/C$34</f>
        <v>0</v>
      </c>
      <c r="E15" s="15">
        <v>4.0000000000000001E-3</v>
      </c>
      <c r="F15" s="16">
        <f>E15/E$34</f>
        <v>3.805899143672692E-3</v>
      </c>
      <c r="G15" s="15">
        <v>0.02</v>
      </c>
      <c r="H15" s="16">
        <f>G15/G$34</f>
        <v>1.9138755980861236E-2</v>
      </c>
      <c r="K15" s="4" t="s">
        <v>43</v>
      </c>
      <c r="L15" s="20">
        <v>0.99999999999999978</v>
      </c>
    </row>
    <row r="16" spans="1:12" x14ac:dyDescent="0.3">
      <c r="A16" t="s">
        <v>36</v>
      </c>
      <c r="B16" t="s">
        <v>15</v>
      </c>
      <c r="C16" s="15">
        <v>0</v>
      </c>
      <c r="D16" s="16">
        <f>C16/C$34</f>
        <v>0</v>
      </c>
      <c r="E16" s="15">
        <v>1.2999999999999999E-2</v>
      </c>
      <c r="F16" s="16">
        <f>E16/E$34</f>
        <v>1.2369172216936248E-2</v>
      </c>
      <c r="G16" s="15">
        <v>0.03</v>
      </c>
      <c r="H16" s="16">
        <f>G16/G$34</f>
        <v>2.8708133971291856E-2</v>
      </c>
    </row>
    <row r="17" spans="1:12" x14ac:dyDescent="0.3">
      <c r="A17" t="s">
        <v>35</v>
      </c>
      <c r="B17" t="s">
        <v>16</v>
      </c>
      <c r="C17" s="15">
        <v>0</v>
      </c>
      <c r="D17" s="16">
        <f>C17/C$34</f>
        <v>0</v>
      </c>
      <c r="E17" s="15">
        <v>0</v>
      </c>
      <c r="F17" s="16">
        <f>E17/E$34</f>
        <v>0</v>
      </c>
      <c r="G17" s="15">
        <v>7.0000000000000007E-2</v>
      </c>
      <c r="H17" s="16">
        <f>G17/G$34</f>
        <v>6.6985645933014343E-2</v>
      </c>
      <c r="K17" s="3" t="s">
        <v>42</v>
      </c>
      <c r="L17" t="s">
        <v>62</v>
      </c>
    </row>
    <row r="18" spans="1:12" x14ac:dyDescent="0.3">
      <c r="A18" t="s">
        <v>39</v>
      </c>
      <c r="B18" t="s">
        <v>26</v>
      </c>
      <c r="C18" s="15">
        <v>4.1000000000000002E-2</v>
      </c>
      <c r="D18" s="16">
        <f>C18/C$34</f>
        <v>3.9385206532180597E-2</v>
      </c>
      <c r="E18" s="15">
        <v>4.1000000000000002E-2</v>
      </c>
      <c r="F18" s="16">
        <f>E18/E$34</f>
        <v>3.9010466222645097E-2</v>
      </c>
      <c r="G18" s="15">
        <v>4.4999999999999998E-2</v>
      </c>
      <c r="H18" s="16">
        <f>G18/G$34</f>
        <v>4.3062200956937781E-2</v>
      </c>
      <c r="K18" s="4" t="s">
        <v>37</v>
      </c>
      <c r="L18" s="20">
        <v>1.9138755980861236E-2</v>
      </c>
    </row>
    <row r="19" spans="1:12" x14ac:dyDescent="0.3">
      <c r="A19" t="s">
        <v>36</v>
      </c>
      <c r="B19" t="s">
        <v>17</v>
      </c>
      <c r="C19" s="15">
        <v>0</v>
      </c>
      <c r="D19" s="16">
        <f>C19/C$34</f>
        <v>0</v>
      </c>
      <c r="E19" s="15">
        <v>2.5000000000000001E-2</v>
      </c>
      <c r="F19" s="16">
        <f>E19/E$34</f>
        <v>2.3786869647954328E-2</v>
      </c>
      <c r="G19" s="15">
        <v>0</v>
      </c>
      <c r="H19" s="16">
        <f>G19/G$34</f>
        <v>0</v>
      </c>
      <c r="K19" s="4" t="s">
        <v>38</v>
      </c>
      <c r="L19" s="20">
        <v>0.13397129186602866</v>
      </c>
    </row>
    <row r="20" spans="1:12" x14ac:dyDescent="0.3">
      <c r="A20" t="s">
        <v>36</v>
      </c>
      <c r="B20" t="s">
        <v>18</v>
      </c>
      <c r="C20" s="15">
        <v>0</v>
      </c>
      <c r="D20" s="16">
        <f>C20/C$34</f>
        <v>0</v>
      </c>
      <c r="E20" s="15">
        <v>1.4E-2</v>
      </c>
      <c r="F20" s="16">
        <f>E20/E$34</f>
        <v>1.3320647002854423E-2</v>
      </c>
      <c r="G20" s="15">
        <v>0.05</v>
      </c>
      <c r="H20" s="16">
        <f>G20/G$34</f>
        <v>4.7846889952153096E-2</v>
      </c>
      <c r="K20" s="4" t="s">
        <v>35</v>
      </c>
      <c r="L20" s="20">
        <v>0.24880382775119611</v>
      </c>
    </row>
    <row r="21" spans="1:12" x14ac:dyDescent="0.3">
      <c r="A21" t="s">
        <v>36</v>
      </c>
      <c r="B21" t="s">
        <v>31</v>
      </c>
      <c r="C21" s="15">
        <v>0</v>
      </c>
      <c r="D21" s="16">
        <f>C21/C$34</f>
        <v>0</v>
      </c>
      <c r="E21" s="15">
        <v>0</v>
      </c>
      <c r="F21" s="16">
        <v>0</v>
      </c>
      <c r="G21" s="15">
        <v>0</v>
      </c>
      <c r="H21" s="16">
        <v>0</v>
      </c>
      <c r="K21" s="4" t="s">
        <v>39</v>
      </c>
      <c r="L21" s="20">
        <v>4.3062200956937781E-2</v>
      </c>
    </row>
    <row r="22" spans="1:12" x14ac:dyDescent="0.3">
      <c r="A22" t="s">
        <v>35</v>
      </c>
      <c r="B22" t="s">
        <v>33</v>
      </c>
      <c r="C22" s="15">
        <v>0</v>
      </c>
      <c r="D22" s="16">
        <f>C22/C$34</f>
        <v>0</v>
      </c>
      <c r="E22" s="15">
        <v>0</v>
      </c>
      <c r="F22" s="16">
        <v>0</v>
      </c>
      <c r="G22" s="15">
        <v>0</v>
      </c>
      <c r="H22" s="16">
        <v>0</v>
      </c>
      <c r="K22" s="4" t="s">
        <v>36</v>
      </c>
      <c r="L22" s="20">
        <v>0.55502392344497586</v>
      </c>
    </row>
    <row r="23" spans="1:12" x14ac:dyDescent="0.3">
      <c r="A23" t="s">
        <v>36</v>
      </c>
      <c r="B23" t="s">
        <v>19</v>
      </c>
      <c r="C23" s="15">
        <v>0.17</v>
      </c>
      <c r="D23" s="16">
        <f>C23/C$34</f>
        <v>0.16330451488952932</v>
      </c>
      <c r="E23" s="15">
        <v>0</v>
      </c>
      <c r="F23" s="16">
        <f>E23/E$34</f>
        <v>0</v>
      </c>
      <c r="G23" s="15">
        <v>0</v>
      </c>
      <c r="H23" s="16">
        <f>G23/G$34</f>
        <v>0</v>
      </c>
      <c r="K23" s="4" t="s">
        <v>43</v>
      </c>
      <c r="L23" s="20">
        <v>0.99999999999999967</v>
      </c>
    </row>
    <row r="24" spans="1:12" x14ac:dyDescent="0.3">
      <c r="A24" t="s">
        <v>36</v>
      </c>
      <c r="B24" t="s">
        <v>20</v>
      </c>
      <c r="C24" s="15">
        <v>0</v>
      </c>
      <c r="D24" s="16">
        <f>C24/C$34</f>
        <v>0</v>
      </c>
      <c r="E24" s="15">
        <v>4.0000000000000001E-3</v>
      </c>
      <c r="F24" s="16">
        <f>E24/E$34</f>
        <v>3.805899143672692E-3</v>
      </c>
      <c r="G24" s="15">
        <v>0.02</v>
      </c>
      <c r="H24" s="16">
        <f>G24/G$34</f>
        <v>1.9138755980861236E-2</v>
      </c>
    </row>
    <row r="25" spans="1:12" x14ac:dyDescent="0.3">
      <c r="A25" t="s">
        <v>36</v>
      </c>
      <c r="B25" t="s">
        <v>21</v>
      </c>
      <c r="C25" s="15">
        <v>0</v>
      </c>
      <c r="D25" s="16">
        <f>C25/C$34</f>
        <v>0</v>
      </c>
      <c r="E25" s="15">
        <v>0.20899999999999999</v>
      </c>
      <c r="F25" s="16">
        <f>E25/E$34</f>
        <v>0.19885823025689817</v>
      </c>
      <c r="G25" s="15">
        <v>0.15</v>
      </c>
      <c r="H25" s="16">
        <f>G25/G$34</f>
        <v>0.14354066985645927</v>
      </c>
    </row>
    <row r="26" spans="1:12" x14ac:dyDescent="0.3">
      <c r="A26" t="s">
        <v>35</v>
      </c>
      <c r="B26" t="s">
        <v>22</v>
      </c>
      <c r="C26" s="15">
        <v>0</v>
      </c>
      <c r="D26" s="16">
        <f>C26/C$34</f>
        <v>0</v>
      </c>
      <c r="E26" s="15">
        <v>0</v>
      </c>
      <c r="F26" s="16">
        <f>E26/E$34</f>
        <v>0</v>
      </c>
      <c r="G26" s="15">
        <v>7.0000000000000007E-2</v>
      </c>
      <c r="H26" s="16">
        <f>G26/G$34</f>
        <v>6.6985645933014343E-2</v>
      </c>
    </row>
    <row r="27" spans="1:12" x14ac:dyDescent="0.3">
      <c r="A27" t="s">
        <v>36</v>
      </c>
      <c r="B27" t="s">
        <v>23</v>
      </c>
      <c r="C27" s="15">
        <v>0</v>
      </c>
      <c r="D27" s="16">
        <f>C27/C$34</f>
        <v>0</v>
      </c>
      <c r="E27" s="15">
        <v>3.4000000000000002E-2</v>
      </c>
      <c r="F27" s="16">
        <f>E27/E$34</f>
        <v>3.2350142721217882E-2</v>
      </c>
      <c r="G27" s="15">
        <v>0</v>
      </c>
      <c r="H27" s="16">
        <f>G27/G$34</f>
        <v>0</v>
      </c>
    </row>
    <row r="28" spans="1:12" x14ac:dyDescent="0.3">
      <c r="A28" t="s">
        <v>36</v>
      </c>
      <c r="B28" t="s">
        <v>50</v>
      </c>
      <c r="C28" s="15">
        <v>0</v>
      </c>
      <c r="D28" s="16">
        <v>0</v>
      </c>
      <c r="E28" s="15">
        <v>0</v>
      </c>
      <c r="F28" s="16">
        <v>0</v>
      </c>
      <c r="G28" s="15">
        <v>0</v>
      </c>
      <c r="H28" s="16">
        <v>0</v>
      </c>
    </row>
    <row r="29" spans="1:12" x14ac:dyDescent="0.3">
      <c r="A29" t="s">
        <v>36</v>
      </c>
      <c r="B29" t="s">
        <v>41</v>
      </c>
      <c r="C29" s="15">
        <v>0</v>
      </c>
      <c r="D29" s="16">
        <v>0</v>
      </c>
      <c r="E29" s="15">
        <v>0</v>
      </c>
      <c r="F29" s="16">
        <v>0</v>
      </c>
      <c r="G29" s="15">
        <v>0</v>
      </c>
      <c r="H29" s="16">
        <v>0</v>
      </c>
    </row>
    <row r="30" spans="1:12" x14ac:dyDescent="0.3">
      <c r="A30" t="s">
        <v>36</v>
      </c>
      <c r="B30" t="s">
        <v>24</v>
      </c>
      <c r="C30" s="15">
        <v>7.0000000000000007E-2</v>
      </c>
      <c r="D30" s="16">
        <f>C30/C$34</f>
        <v>6.7243035542747367E-2</v>
      </c>
      <c r="E30" s="15">
        <v>6.5000000000000002E-2</v>
      </c>
      <c r="F30" s="16">
        <f>E30/E$34</f>
        <v>6.184586108468125E-2</v>
      </c>
      <c r="G30" s="15">
        <v>0</v>
      </c>
      <c r="H30" s="16">
        <f>G30/G$34</f>
        <v>0</v>
      </c>
    </row>
    <row r="31" spans="1:12" x14ac:dyDescent="0.3">
      <c r="A31" t="s">
        <v>36</v>
      </c>
      <c r="B31" t="s">
        <v>25</v>
      </c>
      <c r="C31" s="15">
        <v>0.15</v>
      </c>
      <c r="D31" s="16">
        <f>C31/C$34</f>
        <v>0.14409221902017291</v>
      </c>
      <c r="E31" s="15">
        <v>9.8000000000000004E-2</v>
      </c>
      <c r="F31" s="16">
        <f>E31/E$34</f>
        <v>9.3244529019980954E-2</v>
      </c>
      <c r="G31" s="15">
        <v>0</v>
      </c>
      <c r="H31" s="16">
        <f>G31/G$34</f>
        <v>0</v>
      </c>
    </row>
    <row r="32" spans="1:12" x14ac:dyDescent="0.3">
      <c r="A32" t="s">
        <v>35</v>
      </c>
      <c r="B32" s="19" t="s">
        <v>27</v>
      </c>
      <c r="C32" s="15">
        <v>0</v>
      </c>
      <c r="D32" s="16">
        <f>C32/C$34</f>
        <v>0</v>
      </c>
      <c r="E32" s="15">
        <v>0</v>
      </c>
      <c r="F32" s="16">
        <f>E32/E$34</f>
        <v>0</v>
      </c>
      <c r="G32" s="15">
        <v>7.0000000000000007E-2</v>
      </c>
      <c r="H32" s="16">
        <f>G32/G$34</f>
        <v>6.6985645933014343E-2</v>
      </c>
    </row>
    <row r="33" spans="2:8" ht="7.2" customHeight="1" x14ac:dyDescent="0.3">
      <c r="B33" s="19"/>
      <c r="C33" s="15"/>
      <c r="D33" s="16"/>
      <c r="E33" s="15"/>
      <c r="F33" s="16"/>
      <c r="G33" s="15"/>
      <c r="H33" s="16"/>
    </row>
    <row r="34" spans="2:8" ht="18" x14ac:dyDescent="0.35">
      <c r="B34" s="8" t="s">
        <v>58</v>
      </c>
      <c r="C34" s="17">
        <f>SUM(C3:C32)</f>
        <v>1.0409999999999999</v>
      </c>
      <c r="D34" s="18"/>
      <c r="E34" s="17">
        <f>SUM(E3:E32)</f>
        <v>1.0510000000000002</v>
      </c>
      <c r="F34" s="18"/>
      <c r="G34" s="17">
        <f>SUM(G3:G32)</f>
        <v>1.0450000000000004</v>
      </c>
      <c r="H34" s="18"/>
    </row>
  </sheetData>
  <autoFilter ref="B2:H32" xr:uid="{AE4C1296-1CD9-4FE1-A63A-0A0295BE2554}">
    <sortState xmlns:xlrd2="http://schemas.microsoft.com/office/spreadsheetml/2017/richdata2" ref="B3:H32">
      <sortCondition ref="B2:B32"/>
    </sortState>
  </autoFilter>
  <mergeCells count="3">
    <mergeCell ref="E1:F1"/>
    <mergeCell ref="G1:H1"/>
    <mergeCell ref="C1:D1"/>
  </mergeCells>
  <conditionalFormatting sqref="C3:H33">
    <cfRule type="cellIs" dxfId="0" priority="1" operator="equal">
      <formula>0</formula>
    </cfRule>
  </conditionalFormatting>
  <conditionalFormatting sqref="E3:E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F3:F33">
    <cfRule type="colorScale" priority="25">
      <colorScale>
        <cfvo type="min"/>
        <cfvo type="max"/>
        <color rgb="FFFCFCFF"/>
        <color rgb="FF63BE7B"/>
      </colorScale>
    </cfRule>
  </conditionalFormatting>
  <conditionalFormatting sqref="G3:G33">
    <cfRule type="colorScale" priority="27">
      <colorScale>
        <cfvo type="min"/>
        <cfvo type="max"/>
        <color rgb="FFFCFCFF"/>
        <color rgb="FF63BE7B"/>
      </colorScale>
    </cfRule>
  </conditionalFormatting>
  <conditionalFormatting sqref="H3:H33">
    <cfRule type="colorScale" priority="29">
      <colorScale>
        <cfvo type="min"/>
        <cfvo type="max"/>
        <color rgb="FFFCFCFF"/>
        <color rgb="FF63BE7B"/>
      </colorScale>
    </cfRule>
  </conditionalFormatting>
  <conditionalFormatting sqref="C3:C33">
    <cfRule type="colorScale" priority="31">
      <colorScale>
        <cfvo type="min"/>
        <cfvo type="max"/>
        <color rgb="FFFCFCFF"/>
        <color rgb="FF63BE7B"/>
      </colorScale>
    </cfRule>
  </conditionalFormatting>
  <conditionalFormatting sqref="D3:D33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5356-B323-4D16-82DC-0AC8D69C8CE8}">
  <dimension ref="A1:H33"/>
  <sheetViews>
    <sheetView workbookViewId="0">
      <selection activeCell="B30" sqref="B30"/>
    </sheetView>
  </sheetViews>
  <sheetFormatPr defaultRowHeight="14.4" x14ac:dyDescent="0.3"/>
  <cols>
    <col min="1" max="1" width="15.6640625" customWidth="1"/>
    <col min="2" max="2" width="27.33203125" customWidth="1"/>
    <col min="3" max="3" width="14.6640625" bestFit="1" customWidth="1"/>
    <col min="4" max="5" width="10.88671875" bestFit="1" customWidth="1"/>
    <col min="6" max="6" width="29.77734375" customWidth="1"/>
    <col min="7" max="7" width="20.33203125" bestFit="1" customWidth="1"/>
  </cols>
  <sheetData>
    <row r="1" spans="1:8" x14ac:dyDescent="0.3">
      <c r="A1" t="s">
        <v>34</v>
      </c>
      <c r="B1" t="s">
        <v>0</v>
      </c>
      <c r="C1" t="s">
        <v>28</v>
      </c>
      <c r="D1" t="s">
        <v>29</v>
      </c>
      <c r="E1" t="s">
        <v>30</v>
      </c>
    </row>
    <row r="2" spans="1:8" x14ac:dyDescent="0.3">
      <c r="A2" t="s">
        <v>35</v>
      </c>
      <c r="B2" t="s">
        <v>4</v>
      </c>
      <c r="C2" s="7">
        <v>0</v>
      </c>
      <c r="D2" s="7">
        <v>0</v>
      </c>
      <c r="E2" s="7">
        <v>8.2217463470849784E-4</v>
      </c>
    </row>
    <row r="3" spans="1:8" x14ac:dyDescent="0.3">
      <c r="A3" t="s">
        <v>36</v>
      </c>
      <c r="B3" t="s">
        <v>32</v>
      </c>
      <c r="C3" s="7">
        <v>0</v>
      </c>
      <c r="D3" s="7">
        <v>0</v>
      </c>
      <c r="E3" s="7">
        <v>3.5523691145231797E-3</v>
      </c>
    </row>
    <row r="4" spans="1:8" x14ac:dyDescent="0.3">
      <c r="A4" t="s">
        <v>36</v>
      </c>
      <c r="B4" t="s">
        <v>5</v>
      </c>
      <c r="C4" s="7">
        <v>0</v>
      </c>
      <c r="D4" s="7">
        <v>0</v>
      </c>
      <c r="E4" s="7">
        <v>0</v>
      </c>
    </row>
    <row r="5" spans="1:8" x14ac:dyDescent="0.3">
      <c r="A5" t="s">
        <v>37</v>
      </c>
      <c r="B5" t="s">
        <v>6</v>
      </c>
      <c r="C5" s="7">
        <v>0</v>
      </c>
      <c r="D5" s="7">
        <v>0</v>
      </c>
      <c r="E5" s="7">
        <v>0</v>
      </c>
    </row>
    <row r="6" spans="1:8" x14ac:dyDescent="0.3">
      <c r="A6" t="s">
        <v>36</v>
      </c>
      <c r="B6" t="s">
        <v>7</v>
      </c>
      <c r="C6" s="7">
        <v>0</v>
      </c>
      <c r="D6" s="7">
        <v>0</v>
      </c>
      <c r="E6" s="7">
        <v>5.0892670595418946E-4</v>
      </c>
    </row>
    <row r="7" spans="1:8" x14ac:dyDescent="0.3">
      <c r="A7" t="s">
        <v>36</v>
      </c>
      <c r="B7" t="s">
        <v>40</v>
      </c>
      <c r="C7" s="7">
        <v>7.6616313903328332E-3</v>
      </c>
      <c r="D7" s="7">
        <v>3.5621394342285638E-2</v>
      </c>
      <c r="E7" s="7">
        <v>6.5619168021190779E-3</v>
      </c>
    </row>
    <row r="8" spans="1:8" x14ac:dyDescent="0.3">
      <c r="A8" t="s">
        <v>36</v>
      </c>
      <c r="B8" t="s">
        <v>8</v>
      </c>
      <c r="C8" s="7">
        <v>2.1556568613219654E-2</v>
      </c>
      <c r="D8" s="7">
        <v>3.3643486205949452E-2</v>
      </c>
      <c r="E8" s="7">
        <v>3.5699741337748753E-2</v>
      </c>
    </row>
    <row r="9" spans="1:8" x14ac:dyDescent="0.3">
      <c r="A9" t="s">
        <v>38</v>
      </c>
      <c r="B9" t="s">
        <v>9</v>
      </c>
      <c r="C9" s="7">
        <v>0.14871006944806647</v>
      </c>
      <c r="D9" s="7">
        <v>0.11691532353452615</v>
      </c>
      <c r="E9" s="7">
        <f>(174172-8155)/1976709</f>
        <v>8.3986565549102069E-2</v>
      </c>
    </row>
    <row r="10" spans="1:8" x14ac:dyDescent="0.3">
      <c r="A10" t="s">
        <v>38</v>
      </c>
      <c r="B10" t="s">
        <v>10</v>
      </c>
      <c r="C10" s="7">
        <v>4.5596717977033734E-2</v>
      </c>
      <c r="D10" s="7">
        <v>2.8487038526504523E-2</v>
      </c>
      <c r="E10" s="7">
        <v>3.3155613699335611E-2</v>
      </c>
    </row>
    <row r="11" spans="1:8" x14ac:dyDescent="0.3">
      <c r="A11" t="s">
        <v>38</v>
      </c>
      <c r="B11" t="s">
        <v>11</v>
      </c>
      <c r="C11" s="7">
        <v>8.7076221638678522E-2</v>
      </c>
      <c r="D11" s="7">
        <v>7.7887429438326938E-2</v>
      </c>
      <c r="E11" s="7">
        <v>8.3275282300024941E-2</v>
      </c>
    </row>
    <row r="12" spans="1:8" x14ac:dyDescent="0.3">
      <c r="A12" t="s">
        <v>38</v>
      </c>
      <c r="B12" t="s">
        <v>12</v>
      </c>
      <c r="C12" s="7">
        <v>2.4751502209397133E-2</v>
      </c>
      <c r="D12" s="7">
        <v>2.6126943729465914E-2</v>
      </c>
      <c r="E12" s="7">
        <v>1.9722680475477171E-2</v>
      </c>
    </row>
    <row r="13" spans="1:8" x14ac:dyDescent="0.3">
      <c r="A13" t="s">
        <v>36</v>
      </c>
      <c r="B13" t="s">
        <v>51</v>
      </c>
      <c r="C13" s="7">
        <v>0</v>
      </c>
      <c r="D13" s="7">
        <v>3.2647465985694415E-2</v>
      </c>
      <c r="E13" s="7">
        <v>0</v>
      </c>
      <c r="G13" s="6"/>
    </row>
    <row r="14" spans="1:8" x14ac:dyDescent="0.3">
      <c r="A14" t="s">
        <v>36</v>
      </c>
      <c r="B14" t="s">
        <v>13</v>
      </c>
      <c r="C14" s="7">
        <v>0</v>
      </c>
      <c r="D14" s="7">
        <v>0</v>
      </c>
      <c r="E14" s="7">
        <v>0</v>
      </c>
    </row>
    <row r="15" spans="1:8" x14ac:dyDescent="0.3">
      <c r="A15" t="s">
        <v>36</v>
      </c>
      <c r="B15" t="s">
        <v>49</v>
      </c>
      <c r="C15" s="7">
        <v>0</v>
      </c>
      <c r="D15" s="7">
        <v>0</v>
      </c>
      <c r="E15" s="7">
        <v>4.2837362505052587E-2</v>
      </c>
      <c r="G15" s="1"/>
      <c r="H15" s="2"/>
    </row>
    <row r="16" spans="1:8" x14ac:dyDescent="0.3">
      <c r="A16" t="s">
        <v>38</v>
      </c>
      <c r="B16" t="s">
        <v>14</v>
      </c>
      <c r="C16" s="7">
        <v>0</v>
      </c>
      <c r="D16" s="7">
        <v>0</v>
      </c>
      <c r="E16" s="7">
        <f>8155/1976709</f>
        <v>4.1255440229189021E-3</v>
      </c>
    </row>
    <row r="17" spans="1:5" x14ac:dyDescent="0.3">
      <c r="A17" t="s">
        <v>36</v>
      </c>
      <c r="B17" t="s">
        <v>15</v>
      </c>
      <c r="C17" s="7">
        <v>0</v>
      </c>
      <c r="D17" s="7">
        <v>3.4562700425259467E-3</v>
      </c>
      <c r="E17" s="7">
        <v>1.3089432991907256E-2</v>
      </c>
    </row>
    <row r="18" spans="1:5" x14ac:dyDescent="0.3">
      <c r="A18" t="s">
        <v>35</v>
      </c>
      <c r="B18" t="s">
        <v>16</v>
      </c>
      <c r="C18" s="7">
        <v>0</v>
      </c>
      <c r="D18" s="7">
        <v>0</v>
      </c>
      <c r="E18" s="7">
        <v>8.2217463470849784E-4</v>
      </c>
    </row>
    <row r="19" spans="1:5" x14ac:dyDescent="0.3">
      <c r="A19" t="s">
        <v>39</v>
      </c>
      <c r="B19" t="s">
        <v>26</v>
      </c>
      <c r="C19" s="7">
        <v>3.1062405944578275E-2</v>
      </c>
      <c r="D19" s="7">
        <v>4.0198417550601329E-2</v>
      </c>
      <c r="E19" s="7">
        <v>4.0560851394919537E-2</v>
      </c>
    </row>
    <row r="20" spans="1:5" x14ac:dyDescent="0.3">
      <c r="A20" t="s">
        <v>36</v>
      </c>
      <c r="B20" t="s">
        <v>17</v>
      </c>
      <c r="C20" s="7">
        <v>1.0085252416118028E-2</v>
      </c>
      <c r="D20" s="7">
        <v>7.5589393890051907E-3</v>
      </c>
      <c r="E20" s="7">
        <v>2.458227285857453E-2</v>
      </c>
    </row>
    <row r="21" spans="1:5" x14ac:dyDescent="0.3">
      <c r="A21" t="s">
        <v>36</v>
      </c>
      <c r="B21" t="s">
        <v>18</v>
      </c>
      <c r="C21" s="7">
        <v>7.9231644148489502E-3</v>
      </c>
      <c r="D21" s="7">
        <v>1.3480374837862533E-2</v>
      </c>
      <c r="E21" s="7">
        <v>1.3813869416287374E-2</v>
      </c>
    </row>
    <row r="22" spans="1:5" x14ac:dyDescent="0.3">
      <c r="A22" t="s">
        <v>36</v>
      </c>
      <c r="B22" t="s">
        <v>31</v>
      </c>
      <c r="C22" s="7">
        <v>0.18312885370749094</v>
      </c>
      <c r="D22" s="7">
        <v>0.19820863827875909</v>
      </c>
      <c r="E22" s="7">
        <v>0.18034976316696083</v>
      </c>
    </row>
    <row r="23" spans="1:5" x14ac:dyDescent="0.3">
      <c r="A23" t="s">
        <v>35</v>
      </c>
      <c r="B23" t="s">
        <v>33</v>
      </c>
      <c r="C23" s="7">
        <v>0</v>
      </c>
      <c r="D23" s="7">
        <v>0</v>
      </c>
      <c r="E23" s="7">
        <v>8.2217463470849784E-4</v>
      </c>
    </row>
    <row r="24" spans="1:5" x14ac:dyDescent="0.3">
      <c r="A24" t="s">
        <v>36</v>
      </c>
      <c r="B24" t="s">
        <v>19</v>
      </c>
      <c r="C24" s="7">
        <v>0</v>
      </c>
      <c r="D24" s="7">
        <v>0</v>
      </c>
      <c r="E24" s="7">
        <v>0</v>
      </c>
    </row>
    <row r="25" spans="1:5" x14ac:dyDescent="0.3">
      <c r="A25" t="s">
        <v>36</v>
      </c>
      <c r="B25" t="s">
        <v>20</v>
      </c>
      <c r="C25" s="7">
        <v>0</v>
      </c>
      <c r="D25" s="7">
        <v>0</v>
      </c>
      <c r="E25" s="7">
        <v>3.7395489169118976E-3</v>
      </c>
    </row>
    <row r="26" spans="1:5" x14ac:dyDescent="0.3">
      <c r="A26" t="s">
        <v>36</v>
      </c>
      <c r="B26" t="s">
        <v>21</v>
      </c>
      <c r="C26" s="7">
        <v>0.21236849084420042</v>
      </c>
      <c r="D26" s="7">
        <v>0.19030130686946728</v>
      </c>
      <c r="E26" s="7">
        <v>0.20924223039405396</v>
      </c>
    </row>
    <row r="27" spans="1:5" x14ac:dyDescent="0.3">
      <c r="A27" t="s">
        <v>35</v>
      </c>
      <c r="B27" t="s">
        <v>22</v>
      </c>
      <c r="C27" s="7">
        <v>0</v>
      </c>
      <c r="D27" s="7">
        <v>0</v>
      </c>
      <c r="E27" s="7">
        <v>8.2217463470849784E-4</v>
      </c>
    </row>
    <row r="28" spans="1:5" x14ac:dyDescent="0.3">
      <c r="A28" t="s">
        <v>36</v>
      </c>
      <c r="B28" t="s">
        <v>23</v>
      </c>
      <c r="C28" s="7">
        <v>0</v>
      </c>
      <c r="D28" s="7">
        <v>1.1396781644226001E-2</v>
      </c>
      <c r="E28" s="7">
        <v>3.4298422276622408E-2</v>
      </c>
    </row>
    <row r="29" spans="1:5" x14ac:dyDescent="0.3">
      <c r="A29" t="s">
        <v>36</v>
      </c>
      <c r="B29" t="s">
        <v>50</v>
      </c>
      <c r="C29" s="7">
        <v>5.9628304610637353E-2</v>
      </c>
      <c r="D29" s="7">
        <v>5.3401676337054222E-3</v>
      </c>
      <c r="E29" s="7">
        <v>0</v>
      </c>
    </row>
    <row r="30" spans="1:5" x14ac:dyDescent="0.3">
      <c r="A30" t="s">
        <v>36</v>
      </c>
      <c r="B30" t="s">
        <v>41</v>
      </c>
      <c r="C30" s="7">
        <v>2.0800144057534814E-3</v>
      </c>
      <c r="D30" s="7">
        <v>0</v>
      </c>
      <c r="E30" s="7">
        <v>0</v>
      </c>
    </row>
    <row r="31" spans="1:5" x14ac:dyDescent="0.3">
      <c r="A31" t="s">
        <v>36</v>
      </c>
      <c r="B31" t="s">
        <v>24</v>
      </c>
      <c r="C31" s="7">
        <v>9.8875407994580694E-2</v>
      </c>
      <c r="D31" s="7">
        <v>8.8852254133238134E-2</v>
      </c>
      <c r="E31" s="7">
        <v>6.4692375053687717E-2</v>
      </c>
    </row>
    <row r="32" spans="1:5" x14ac:dyDescent="0.3">
      <c r="A32" t="s">
        <v>36</v>
      </c>
      <c r="B32" t="s">
        <v>25</v>
      </c>
      <c r="C32" s="7">
        <v>5.9495394385063585E-2</v>
      </c>
      <c r="D32" s="7">
        <v>8.9877767857856061E-2</v>
      </c>
      <c r="E32" s="7">
        <v>9.8094357844275504E-2</v>
      </c>
    </row>
    <row r="33" spans="1:5" x14ac:dyDescent="0.3">
      <c r="A33" t="s">
        <v>35</v>
      </c>
      <c r="B33" t="s">
        <v>27</v>
      </c>
      <c r="C33" s="7">
        <v>0</v>
      </c>
      <c r="D33" s="7">
        <v>0</v>
      </c>
      <c r="E33" s="7">
        <v>8.2217463470849784E-4</v>
      </c>
    </row>
  </sheetData>
  <autoFilter ref="A1:E32" xr:uid="{8E575356-B323-4D16-82DC-0AC8D69C8CE8}">
    <sortState xmlns:xlrd2="http://schemas.microsoft.com/office/spreadsheetml/2017/richdata2" ref="A2:E33">
      <sortCondition ref="B1:B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ED4D-9208-4D93-86CE-64F7610AA560}">
  <dimension ref="A3:F9"/>
  <sheetViews>
    <sheetView workbookViewId="0">
      <selection activeCell="H7" sqref="H7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4" width="14.77734375" bestFit="1" customWidth="1"/>
    <col min="5" max="6" width="21.77734375" bestFit="1" customWidth="1"/>
  </cols>
  <sheetData>
    <row r="3" spans="1:6" x14ac:dyDescent="0.3">
      <c r="A3" s="3" t="s">
        <v>42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s="4" t="s">
        <v>37</v>
      </c>
      <c r="B4">
        <v>0</v>
      </c>
      <c r="C4">
        <v>0</v>
      </c>
      <c r="D4">
        <v>0</v>
      </c>
      <c r="E4">
        <v>0.02</v>
      </c>
      <c r="F4" s="5">
        <v>0.04</v>
      </c>
    </row>
    <row r="5" spans="1:6" x14ac:dyDescent="0.3">
      <c r="A5" s="4" t="s">
        <v>38</v>
      </c>
      <c r="B5">
        <v>0.30613451127317587</v>
      </c>
      <c r="C5">
        <v>0.24941673522882354</v>
      </c>
      <c r="D5">
        <v>0.2242656860468587</v>
      </c>
      <c r="E5">
        <v>0.1960183244492972</v>
      </c>
      <c r="F5" s="5">
        <v>0.16784802632484755</v>
      </c>
    </row>
    <row r="6" spans="1:6" x14ac:dyDescent="0.3">
      <c r="A6" s="4" t="s">
        <v>35</v>
      </c>
      <c r="B6">
        <v>0</v>
      </c>
      <c r="C6">
        <v>0</v>
      </c>
      <c r="D6">
        <v>4.1108731735424895E-3</v>
      </c>
      <c r="E6">
        <v>0.1</v>
      </c>
      <c r="F6" s="5">
        <v>0.2</v>
      </c>
    </row>
    <row r="7" spans="1:6" x14ac:dyDescent="0.3">
      <c r="A7" s="4" t="s">
        <v>39</v>
      </c>
      <c r="B7">
        <v>3.1062405944578275E-2</v>
      </c>
      <c r="C7">
        <v>4.0198417550601329E-2</v>
      </c>
      <c r="D7">
        <v>4.0560851394919537E-2</v>
      </c>
      <c r="E7">
        <v>4.4999999999999998E-2</v>
      </c>
      <c r="F7" s="5">
        <v>4.4999999999999998E-2</v>
      </c>
    </row>
    <row r="8" spans="1:6" x14ac:dyDescent="0.3">
      <c r="A8" s="4" t="s">
        <v>36</v>
      </c>
      <c r="B8">
        <v>0.60317477817160847</v>
      </c>
      <c r="C8">
        <v>0.70504467958686978</v>
      </c>
      <c r="D8">
        <v>0.73106258938467905</v>
      </c>
      <c r="E8">
        <v>0.63898167555070173</v>
      </c>
      <c r="F8" s="5">
        <v>0.54715197367515267</v>
      </c>
    </row>
    <row r="9" spans="1:6" x14ac:dyDescent="0.3">
      <c r="A9" s="4" t="s">
        <v>43</v>
      </c>
      <c r="B9">
        <v>0.94037169538936261</v>
      </c>
      <c r="C9">
        <v>0.99465983236629463</v>
      </c>
      <c r="D9">
        <v>0.99999999999999978</v>
      </c>
      <c r="E9">
        <v>0.99999999999999889</v>
      </c>
      <c r="F9" s="5">
        <v>1.0000000000000002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all_feeds</vt:lpstr>
      <vt:lpstr>formulating</vt:lpstr>
      <vt:lpstr>testing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created xsi:type="dcterms:W3CDTF">2025-07-10T05:30:50Z</dcterms:created>
  <dcterms:modified xsi:type="dcterms:W3CDTF">2025-08-04T07:02:35Z</dcterms:modified>
</cp:coreProperties>
</file>