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gabriel_jesus_sptech_school/Documents/Sustenta Tech/SPRINT 2 - GRUPO 6/BACKLOG/"/>
    </mc:Choice>
  </mc:AlternateContent>
  <xr:revisionPtr revIDLastSave="1081" documentId="11_FE4855BF84DCCE436F107A399131F45B7AFB1D1F" xr6:coauthVersionLast="47" xr6:coauthVersionMax="47" xr10:uidLastSave="{072D768B-49F6-4449-B5E4-F9195772D607}"/>
  <bookViews>
    <workbookView xWindow="-120" yWindow="-120" windowWidth="20730" windowHeight="1176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2" i="1"/>
  <c r="M13" i="1"/>
  <c r="K6" i="1"/>
  <c r="L6" i="1" s="1"/>
  <c r="K7" i="1"/>
  <c r="L7" i="1" s="1"/>
  <c r="K5" i="1"/>
  <c r="L4" i="1"/>
  <c r="K4" i="1"/>
  <c r="L20" i="1"/>
  <c r="K20" i="1"/>
  <c r="L19" i="1"/>
  <c r="K19" i="1"/>
  <c r="M27" i="1"/>
  <c r="M28" i="1"/>
  <c r="M29" i="1"/>
  <c r="M26" i="1"/>
  <c r="M20" i="1"/>
  <c r="M6" i="1"/>
  <c r="N6" i="1"/>
  <c r="M19" i="1"/>
  <c r="M4" i="1"/>
  <c r="N4" i="1"/>
  <c r="L5" i="1" l="1"/>
  <c r="N5" i="1" s="1"/>
  <c r="K8" i="1"/>
</calcChain>
</file>

<file path=xl/sharedStrings.xml><?xml version="1.0" encoding="utf-8"?>
<sst xmlns="http://schemas.openxmlformats.org/spreadsheetml/2006/main" count="252" uniqueCount="122">
  <si>
    <t>PROJETO SUSTENTA TECH - BACKLOG</t>
  </si>
  <si>
    <t>id</t>
  </si>
  <si>
    <t>Requisito</t>
  </si>
  <si>
    <t>Descrição</t>
  </si>
  <si>
    <t>Classificação</t>
  </si>
  <si>
    <t>Tamanho</t>
  </si>
  <si>
    <t>Tam(#)</t>
  </si>
  <si>
    <t>Prioridade</t>
  </si>
  <si>
    <t>SPRINT</t>
  </si>
  <si>
    <t>Pontos Fibonacci</t>
  </si>
  <si>
    <t>Planejado</t>
  </si>
  <si>
    <t>Entregue</t>
  </si>
  <si>
    <t>Pendente</t>
  </si>
  <si>
    <t>1.Documentação</t>
  </si>
  <si>
    <t>Elaborar documentação do projeto descrevendo contexto, problemas a serem resolvidos, funcionalidades esperadas e benefícios para o negócio.</t>
  </si>
  <si>
    <t>Essencial</t>
  </si>
  <si>
    <t>G</t>
  </si>
  <si>
    <t>Sprint 1</t>
  </si>
  <si>
    <t>Total</t>
  </si>
  <si>
    <t>2.Diagrama</t>
  </si>
  <si>
    <t>Produzir um diagrama de visão de negócio , que apresente os problemas que o projeto irá resolver e como será essa resolução.</t>
  </si>
  <si>
    <t>M</t>
  </si>
  <si>
    <t>3.Ferramenta de Gestão</t>
  </si>
  <si>
    <t>Subir no Trello todos os requesitos do projeto, e separar qual tarefa cada membro da equipe ira fazer.</t>
  </si>
  <si>
    <t>P</t>
  </si>
  <si>
    <t>Sprint 2</t>
  </si>
  <si>
    <t>3.1Cadastrar  (Trello)</t>
  </si>
  <si>
    <t>Cada membro criar uma conta no Trello e se cadastrar no Trello do projeto.</t>
  </si>
  <si>
    <t>PP</t>
  </si>
  <si>
    <t>Sprint 3</t>
  </si>
  <si>
    <t>3.2Repositório no GitHub</t>
  </si>
  <si>
    <t>Criar um repositório no GitHub para que todos os membros da equipe possam subir a criação e as alterações feitas em cada requisito.</t>
  </si>
  <si>
    <t>Média</t>
  </si>
  <si>
    <t>4.Protótipo Site Institucional</t>
  </si>
  <si>
    <t>Desenvolver protótipo do site, destacando interface gráfica e funcionalidades principais.</t>
  </si>
  <si>
    <t>5.Banco de Dados</t>
  </si>
  <si>
    <t>Criar o banco de dados do projeto.</t>
  </si>
  <si>
    <t>SPRINT 1</t>
  </si>
  <si>
    <t>6.Arduino</t>
  </si>
  <si>
    <t>Interligar o Arduino e o sensor e construir o código que vai ser utilizado para a aplicação do projeto.</t>
  </si>
  <si>
    <t>7.Calculadora</t>
  </si>
  <si>
    <t>Construir uma calculadora que apresente os principais benefícios financeiros para o cliente, ajudando na finalização do contrato.</t>
  </si>
  <si>
    <t>Sprint 1.A</t>
  </si>
  <si>
    <t>8.Virtual Box</t>
  </si>
  <si>
    <t>Instalar o VirtualBox na máquina de apresentação e configurar um sistema operacional para demonstração das funcionalidades.</t>
  </si>
  <si>
    <t>Sprint 1.B</t>
  </si>
  <si>
    <t>9.Projetos atualizado no GitHub</t>
  </si>
  <si>
    <t>No GitHub, atualizar o código dos sistemas utilizados no projeto.</t>
  </si>
  <si>
    <t>Sprint 1.C</t>
  </si>
  <si>
    <t>9.1Atualizar membros da organização no GitHub</t>
  </si>
  <si>
    <t>Inserir os novos membros do grupo na organização da Sustenta Tech</t>
  </si>
  <si>
    <t>Desejavel</t>
  </si>
  <si>
    <t>Sprint 1.D</t>
  </si>
  <si>
    <t>9.2 Atualizar Repositórios</t>
  </si>
  <si>
    <t>Reorganizar os repositórios da organização Sustenta Tech</t>
  </si>
  <si>
    <t>Importante</t>
  </si>
  <si>
    <t>9.3 Arduino: Revisar e atualizar código</t>
  </si>
  <si>
    <t>Entender o código realizado pelo grupo anterior e realizar alterações se necessário.</t>
  </si>
  <si>
    <t>SPRINT 2</t>
  </si>
  <si>
    <t>9.4 Simulador financeiro: Revisar e atualizar código</t>
  </si>
  <si>
    <t>Entender o código realizado pelo grupo anterios e realizar alterações de acordo com a atualização da documentação</t>
  </si>
  <si>
    <t>10.Documentação do Projeto Atualizada</t>
  </si>
  <si>
    <t>Revisar a documentação realizada pelo grupo anterior, reformulando alguns tópicos.</t>
  </si>
  <si>
    <t>Sprint 2.A</t>
  </si>
  <si>
    <t>11.Planilha de Riscos do Projeto</t>
  </si>
  <si>
    <t>Realizar em conjunto com o grupo a planilha de riscos da equipe.</t>
  </si>
  <si>
    <t>Sprint 2.B</t>
  </si>
  <si>
    <t>12.Especificação da Dashboard</t>
  </si>
  <si>
    <t>Protótipo da dashboard / como ela vai funcionar / oque ela precisa conter.</t>
  </si>
  <si>
    <t>Sprint 2.C</t>
  </si>
  <si>
    <t>13.Site Estático Institucional – Local</t>
  </si>
  <si>
    <t>Realizar o site institucional da Sustenta Tech.</t>
  </si>
  <si>
    <t>Sprint 2.D</t>
  </si>
  <si>
    <t>13.1 Revisar e aprimorar o protótipo do site</t>
  </si>
  <si>
    <t>Revisar o protótipo do site em equipe e realizar algumas alterações no layout do site.</t>
  </si>
  <si>
    <t>14.Site Estático Dashboard – Local</t>
  </si>
  <si>
    <t>Desenvolver o site estático da dashboard.</t>
  </si>
  <si>
    <t>SPRINT 3</t>
  </si>
  <si>
    <t>15. Site Estático Cadastro e Login – Local</t>
  </si>
  <si>
    <t>Desenvolver o site de cadastro e login dos usuários.</t>
  </si>
  <si>
    <t>16. Diagrama de Solução</t>
  </si>
  <si>
    <t>Fazer o diagrama de solução do projeto.</t>
  </si>
  <si>
    <t>Sprint 3.A</t>
  </si>
  <si>
    <t>17. Atividades organizadas na ferramenta de gestão</t>
  </si>
  <si>
    <t>Organizar e passar todas as informações do backlog para o Trello.</t>
  </si>
  <si>
    <t>Sprint 3.B</t>
  </si>
  <si>
    <t>18.BackLog da Sprint</t>
  </si>
  <si>
    <t>Realizar o backlog da Sprint 2.</t>
  </si>
  <si>
    <t>Sprint 3.C</t>
  </si>
  <si>
    <t>18.1 Gráfico de BurnDown</t>
  </si>
  <si>
    <t>Criação do gráfico de BurnDown do backlog do projeto.</t>
  </si>
  <si>
    <t>Sprint 3.D</t>
  </si>
  <si>
    <t>19.Modelagem Lógica do Projeto v1</t>
  </si>
  <si>
    <t>Criar a modelagem de dados das tabelas presentes no banco de dados do projeto.</t>
  </si>
  <si>
    <t>20. Script de criação do Banco de Dados</t>
  </si>
  <si>
    <t>Criar o script do banco de dados do projeto.</t>
  </si>
  <si>
    <t>21. Teste com Sensor do Projeto + Gráficos Web</t>
  </si>
  <si>
    <t>Realizar os testes com o sensor utilizado no projeto e visualizar os dados captados pelo sensor no gráfico web.</t>
  </si>
  <si>
    <t>22. Usar API Local/Sensor</t>
  </si>
  <si>
    <t>Utilizar a API responsável por enviar os dados captados pelo sensor ao banco de dados.</t>
  </si>
  <si>
    <t>23. Instalar MySQL no servidor de dados da solução</t>
  </si>
  <si>
    <t>Instalar o MySQL na máquina virtual utilizada para realizar a aplicação do projeto.</t>
  </si>
  <si>
    <t>24. Inserção de dados do Arduino no MySQL</t>
  </si>
  <si>
    <t>Inserir os dados captados pelo sensor no banco de dados da máquina virtual.</t>
  </si>
  <si>
    <t>25. Validar a solução técnica + Diagrama da Solução</t>
  </si>
  <si>
    <t>Realizar a validaçaõ do diagrama de solução do projeto com os professores</t>
  </si>
  <si>
    <t>26. Fluxograma do suporte</t>
  </si>
  <si>
    <t>27. Ferramenta de Help Desk</t>
  </si>
  <si>
    <t>28. Documentação de mudança</t>
  </si>
  <si>
    <t>29. Modelagem Lógica v1</t>
  </si>
  <si>
    <t>30. Script MySQL Server</t>
  </si>
  <si>
    <t>Script do banco de dados do projeto criado e configurado.</t>
  </si>
  <si>
    <t>30.1. Visualização</t>
  </si>
  <si>
    <t>Visualização do script do banco de dados.</t>
  </si>
  <si>
    <t>31. Site institucional dinâmico (Tela inicial)</t>
  </si>
  <si>
    <t>Oferecer o site institucional de forma dinâmica.</t>
  </si>
  <si>
    <t>GG</t>
  </si>
  <si>
    <t>31.1 Tela de cadastro e login dinâmica</t>
  </si>
  <si>
    <t>Oferecer o site de cadastro e login de forma dinâmica.</t>
  </si>
  <si>
    <t xml:space="preserve">Sprint 3 </t>
  </si>
  <si>
    <t>31.2 Tela de dashboard dinâmica</t>
  </si>
  <si>
    <t>Oferecer o site da dashboard de forma dinâmica.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</si>
</sst>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charset val="1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C94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Folha1!$K$18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Folha1!$J$19:$J$22</c:f>
              <c:strCache>
                <c:ptCount val="4"/>
                <c:pt idx="0">
                  <c:v>Sprint 2.A</c:v>
                </c:pt>
                <c:pt idx="1">
                  <c:v>Sprint 2.B</c:v>
                </c:pt>
                <c:pt idx="2">
                  <c:v>Sprint 2.C</c:v>
                </c:pt>
                <c:pt idx="3">
                  <c:v>Sprint 2.D</c:v>
                </c:pt>
              </c:strCache>
            </c:strRef>
          </c:cat>
          <c:val>
            <c:numRef>
              <c:f>Folha1!$K$19:$K$22</c:f>
              <c:numCache>
                <c:formatCode>General</c:formatCode>
                <c:ptCount val="4"/>
                <c:pt idx="0">
                  <c:v>42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F-40B7-9286-585D6A4776E1}"/>
            </c:ext>
          </c:extLst>
        </c:ser>
        <c:ser>
          <c:idx val="1"/>
          <c:order val="1"/>
          <c:tx>
            <c:strRef>
              <c:f>Folha1!$L$18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Folha1!$J$19:$J$22</c:f>
              <c:strCache>
                <c:ptCount val="4"/>
                <c:pt idx="0">
                  <c:v>Sprint 2.A</c:v>
                </c:pt>
                <c:pt idx="1">
                  <c:v>Sprint 2.B</c:v>
                </c:pt>
                <c:pt idx="2">
                  <c:v>Sprint 2.C</c:v>
                </c:pt>
                <c:pt idx="3">
                  <c:v>Sprint 2.D</c:v>
                </c:pt>
              </c:strCache>
            </c:strRef>
          </c:cat>
          <c:val>
            <c:numRef>
              <c:f>Folha1!$L$19:$L$22</c:f>
              <c:numCache>
                <c:formatCode>General</c:formatCode>
                <c:ptCount val="4"/>
                <c:pt idx="0">
                  <c:v>29</c:v>
                </c:pt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F-40B7-9286-585D6A4776E1}"/>
            </c:ext>
          </c:extLst>
        </c:ser>
        <c:ser>
          <c:idx val="2"/>
          <c:order val="2"/>
          <c:tx>
            <c:strRef>
              <c:f>Folha1!$M$18</c:f>
              <c:strCache>
                <c:ptCount val="1"/>
                <c:pt idx="0">
                  <c:v>Pendente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EDF-40B7-9286-585D6A4776E1}"/>
              </c:ext>
            </c:extLst>
          </c:dPt>
          <c:cat>
            <c:strRef>
              <c:f>Folha1!$J$19:$J$22</c:f>
              <c:strCache>
                <c:ptCount val="4"/>
                <c:pt idx="0">
                  <c:v>Sprint 2.A</c:v>
                </c:pt>
                <c:pt idx="1">
                  <c:v>Sprint 2.B</c:v>
                </c:pt>
                <c:pt idx="2">
                  <c:v>Sprint 2.C</c:v>
                </c:pt>
                <c:pt idx="3">
                  <c:v>Sprint 2.D</c:v>
                </c:pt>
              </c:strCache>
            </c:strRef>
          </c:cat>
          <c:val>
            <c:numRef>
              <c:f>Folha1!$M$19:$M$22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F-40B7-9286-585D6A47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811952"/>
        <c:axId val="1824809072"/>
      </c:lineChart>
      <c:catAx>
        <c:axId val="1824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809072"/>
        <c:crosses val="autoZero"/>
        <c:auto val="1"/>
        <c:lblAlgn val="ctr"/>
        <c:lblOffset val="100"/>
        <c:noMultiLvlLbl val="0"/>
      </c:catAx>
      <c:valAx>
        <c:axId val="1824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8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Folha1!$L$3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Folha1!$J$4:$J$7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Folha1!$L$4:$L$7</c:f>
              <c:numCache>
                <c:formatCode>General</c:formatCode>
                <c:ptCount val="4"/>
                <c:pt idx="0">
                  <c:v>343</c:v>
                </c:pt>
                <c:pt idx="1">
                  <c:v>74</c:v>
                </c:pt>
                <c:pt idx="2">
                  <c:v>158</c:v>
                </c:pt>
                <c:pt idx="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2-4EE1-951C-13444C05799A}"/>
            </c:ext>
          </c:extLst>
        </c:ser>
        <c:ser>
          <c:idx val="1"/>
          <c:order val="1"/>
          <c:tx>
            <c:strRef>
              <c:f>Folha1!$M$3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Folha1!$J$4:$J$7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Folha1!$M$4:$M$7</c:f>
              <c:numCache>
                <c:formatCode>General</c:formatCode>
                <c:ptCount val="4"/>
                <c:pt idx="0">
                  <c:v>128</c:v>
                </c:pt>
                <c:pt idx="1">
                  <c:v>74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2-4EE1-951C-13444C05799A}"/>
            </c:ext>
          </c:extLst>
        </c:ser>
        <c:ser>
          <c:idx val="2"/>
          <c:order val="2"/>
          <c:tx>
            <c:strRef>
              <c:f>Folha1!$N$3</c:f>
              <c:strCache>
                <c:ptCount val="1"/>
                <c:pt idx="0">
                  <c:v>Pendente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Folha1!$J$4:$J$7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Folha1!$N$4:$N$7</c:f>
              <c:numCache>
                <c:formatCode>General</c:formatCode>
                <c:ptCount val="4"/>
                <c:pt idx="0">
                  <c:v>215</c:v>
                </c:pt>
                <c:pt idx="1">
                  <c:v>0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2-4EE1-951C-13444C057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773936"/>
        <c:axId val="2113796496"/>
      </c:lineChart>
      <c:catAx>
        <c:axId val="21137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796496"/>
        <c:crosses val="autoZero"/>
        <c:auto val="1"/>
        <c:lblAlgn val="ctr"/>
        <c:lblOffset val="100"/>
        <c:noMultiLvlLbl val="0"/>
      </c:catAx>
      <c:valAx>
        <c:axId val="2113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7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Folha1!$K$25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Folha1!$J$26:$J$29</c:f>
              <c:strCache>
                <c:ptCount val="4"/>
                <c:pt idx="0">
                  <c:v>Sprint 3.A</c:v>
                </c:pt>
                <c:pt idx="1">
                  <c:v>Sprint 3.B</c:v>
                </c:pt>
                <c:pt idx="2">
                  <c:v>Sprint 3.C</c:v>
                </c:pt>
                <c:pt idx="3">
                  <c:v>Sprint 3.D</c:v>
                </c:pt>
              </c:strCache>
            </c:strRef>
          </c:cat>
          <c:val>
            <c:numRef>
              <c:f>Folha1!$K$26:$K$29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D04-A27B-4B3F8A200DEE}"/>
            </c:ext>
          </c:extLst>
        </c:ser>
        <c:ser>
          <c:idx val="1"/>
          <c:order val="1"/>
          <c:tx>
            <c:strRef>
              <c:f>Folha1!$L$25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Folha1!$J$26:$J$29</c:f>
              <c:strCache>
                <c:ptCount val="4"/>
                <c:pt idx="0">
                  <c:v>Sprint 3.A</c:v>
                </c:pt>
                <c:pt idx="1">
                  <c:v>Sprint 3.B</c:v>
                </c:pt>
                <c:pt idx="2">
                  <c:v>Sprint 3.C</c:v>
                </c:pt>
                <c:pt idx="3">
                  <c:v>Sprint 3.D</c:v>
                </c:pt>
              </c:strCache>
            </c:strRef>
          </c:cat>
          <c:val>
            <c:numRef>
              <c:f>Folha1!$L$26:$L$29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D04-A27B-4B3F8A200DEE}"/>
            </c:ext>
          </c:extLst>
        </c:ser>
        <c:ser>
          <c:idx val="2"/>
          <c:order val="2"/>
          <c:tx>
            <c:strRef>
              <c:f>Folha1!$M$25</c:f>
              <c:strCache>
                <c:ptCount val="1"/>
                <c:pt idx="0">
                  <c:v>Pendente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Folha1!$J$26:$J$29</c:f>
              <c:strCache>
                <c:ptCount val="4"/>
                <c:pt idx="0">
                  <c:v>Sprint 3.A</c:v>
                </c:pt>
                <c:pt idx="1">
                  <c:v>Sprint 3.B</c:v>
                </c:pt>
                <c:pt idx="2">
                  <c:v>Sprint 3.C</c:v>
                </c:pt>
                <c:pt idx="3">
                  <c:v>Sprint 3.D</c:v>
                </c:pt>
              </c:strCache>
            </c:strRef>
          </c:cat>
          <c:val>
            <c:numRef>
              <c:f>Folha1!$M$26:$M$29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D04-A27B-4B3F8A20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190032"/>
        <c:axId val="1891199632"/>
      </c:lineChart>
      <c:catAx>
        <c:axId val="18911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199632"/>
        <c:crosses val="autoZero"/>
        <c:auto val="1"/>
        <c:lblAlgn val="ctr"/>
        <c:lblOffset val="100"/>
        <c:noMultiLvlLbl val="0"/>
      </c:catAx>
      <c:valAx>
        <c:axId val="18911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1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Folha1!$K$11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145F8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Folha1!$J$12:$J$15</c:f>
              <c:strCache>
                <c:ptCount val="4"/>
                <c:pt idx="0">
                  <c:v>Sprint 1.A</c:v>
                </c:pt>
                <c:pt idx="1">
                  <c:v>Sprint 1.B</c:v>
                </c:pt>
                <c:pt idx="2">
                  <c:v>Sprint 1.C</c:v>
                </c:pt>
                <c:pt idx="3">
                  <c:v>Sprint 1.D</c:v>
                </c:pt>
              </c:strCache>
            </c:strRef>
          </c:cat>
          <c:val>
            <c:numRef>
              <c:f>Folha1!$K$12:$K$15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9-4511-8966-FCCF5267C0A3}"/>
            </c:ext>
          </c:extLst>
        </c:ser>
        <c:ser>
          <c:idx val="1"/>
          <c:order val="1"/>
          <c:tx>
            <c:strRef>
              <c:f>Folha1!$L$11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rgbClr val="186C2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Folha1!$J$12:$J$15</c:f>
              <c:strCache>
                <c:ptCount val="4"/>
                <c:pt idx="0">
                  <c:v>Sprint 1.A</c:v>
                </c:pt>
                <c:pt idx="1">
                  <c:v>Sprint 1.B</c:v>
                </c:pt>
                <c:pt idx="2">
                  <c:v>Sprint 1.C</c:v>
                </c:pt>
                <c:pt idx="3">
                  <c:v>Sprint 1.D</c:v>
                </c:pt>
              </c:strCache>
            </c:strRef>
          </c:cat>
          <c:val>
            <c:numRef>
              <c:f>Folha1!$L$12:$L$15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9-4511-8966-FCCF5267C0A3}"/>
            </c:ext>
          </c:extLst>
        </c:ser>
        <c:ser>
          <c:idx val="2"/>
          <c:order val="2"/>
          <c:tx>
            <c:strRef>
              <c:f>Folha1!$M$11</c:f>
              <c:strCache>
                <c:ptCount val="1"/>
                <c:pt idx="0">
                  <c:v>Pendente</c:v>
                </c:pt>
              </c:strCache>
            </c:strRef>
          </c:tx>
          <c:spPr>
            <a:ln w="28575" cap="rnd">
              <a:solidFill>
                <a:srgbClr val="E8733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Folha1!$J$12:$J$15</c:f>
              <c:strCache>
                <c:ptCount val="4"/>
                <c:pt idx="0">
                  <c:v>Sprint 1.A</c:v>
                </c:pt>
                <c:pt idx="1">
                  <c:v>Sprint 1.B</c:v>
                </c:pt>
                <c:pt idx="2">
                  <c:v>Sprint 1.C</c:v>
                </c:pt>
                <c:pt idx="3">
                  <c:v>Sprint 1.D</c:v>
                </c:pt>
              </c:strCache>
            </c:strRef>
          </c:cat>
          <c:val>
            <c:numRef>
              <c:f>Folha1!$M$12:$M$15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59-4511-8966-FCCF5267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911432"/>
        <c:axId val="247913480"/>
      </c:lineChart>
      <c:catAx>
        <c:axId val="24791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3480"/>
        <c:crosses val="autoZero"/>
        <c:auto val="1"/>
        <c:lblAlgn val="ctr"/>
        <c:lblOffset val="100"/>
        <c:noMultiLvlLbl val="0"/>
      </c:catAx>
      <c:valAx>
        <c:axId val="2479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0409316549359"/>
          <c:y val="0.8982633420822399"/>
          <c:w val="0.5802513123359580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311524</xdr:colOff>
      <xdr:row>15</xdr:row>
      <xdr:rowOff>369795</xdr:rowOff>
    </xdr:from>
    <xdr:to>
      <xdr:col>22</xdr:col>
      <xdr:colOff>38100</xdr:colOff>
      <xdr:row>23</xdr:row>
      <xdr:rowOff>64995</xdr:rowOff>
    </xdr:to>
    <xdr:graphicFrame macro="">
      <xdr:nvGraphicFramePr>
        <xdr:cNvPr id="16" name="Gráfico 1">
          <a:extLst>
            <a:ext uri="{FF2B5EF4-FFF2-40B4-BE49-F238E27FC236}">
              <a16:creationId xmlns:a16="http://schemas.microsoft.com/office/drawing/2014/main" id="{A2A12B5E-F417-C7AF-0976-412BD07B9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336176</xdr:colOff>
      <xdr:row>0</xdr:row>
      <xdr:rowOff>346822</xdr:rowOff>
    </xdr:from>
    <xdr:to>
      <xdr:col>22</xdr:col>
      <xdr:colOff>62752</xdr:colOff>
      <xdr:row>8</xdr:row>
      <xdr:rowOff>22972</xdr:rowOff>
    </xdr:to>
    <xdr:graphicFrame macro="">
      <xdr:nvGraphicFramePr>
        <xdr:cNvPr id="11" name="Gráfico 3">
          <a:extLst>
            <a:ext uri="{FF2B5EF4-FFF2-40B4-BE49-F238E27FC236}">
              <a16:creationId xmlns:a16="http://schemas.microsoft.com/office/drawing/2014/main" id="{15852444-AACE-4BA2-940C-71EF39BA9288}"/>
            </a:ext>
            <a:ext uri="{147F2762-F138-4A5C-976F-8EAC2B608ADB}">
              <a16:predDERef xmlns:a16="http://schemas.microsoft.com/office/drawing/2014/main" pred="{A2A12B5E-F417-C7AF-0976-412BD07B9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328333</xdr:colOff>
      <xdr:row>23</xdr:row>
      <xdr:rowOff>160804</xdr:rowOff>
    </xdr:from>
    <xdr:to>
      <xdr:col>22</xdr:col>
      <xdr:colOff>54909</xdr:colOff>
      <xdr:row>30</xdr:row>
      <xdr:rowOff>237004</xdr:rowOff>
    </xdr:to>
    <xdr:graphicFrame macro="">
      <xdr:nvGraphicFramePr>
        <xdr:cNvPr id="17" name="Gráfico 4">
          <a:extLst>
            <a:ext uri="{FF2B5EF4-FFF2-40B4-BE49-F238E27FC236}">
              <a16:creationId xmlns:a16="http://schemas.microsoft.com/office/drawing/2014/main" id="{BB8DB5A1-C685-E5A3-78D5-407C39B627F9}"/>
            </a:ext>
            <a:ext uri="{147F2762-F138-4A5C-976F-8EAC2B608ADB}">
              <a16:predDERef xmlns:a16="http://schemas.microsoft.com/office/drawing/2014/main" pred="{15852444-AACE-4BA2-940C-71EF39BA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291354</xdr:colOff>
      <xdr:row>0</xdr:row>
      <xdr:rowOff>89647</xdr:rowOff>
    </xdr:from>
    <xdr:to>
      <xdr:col>1</xdr:col>
      <xdr:colOff>2947149</xdr:colOff>
      <xdr:row>1</xdr:row>
      <xdr:rowOff>320565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1132DE3-E193-5E23-F16A-29D6E28DD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4" y="89647"/>
          <a:ext cx="3104030" cy="634330"/>
        </a:xfrm>
        <a:prstGeom prst="rect">
          <a:avLst/>
        </a:prstGeom>
      </xdr:spPr>
    </xdr:pic>
    <xdr:clientData/>
  </xdr:twoCellAnchor>
  <xdr:twoCellAnchor>
    <xdr:from>
      <xdr:col>14</xdr:col>
      <xdr:colOff>333375</xdr:colOff>
      <xdr:row>8</xdr:row>
      <xdr:rowOff>161925</xdr:rowOff>
    </xdr:from>
    <xdr:to>
      <xdr:col>22</xdr:col>
      <xdr:colOff>28575</xdr:colOff>
      <xdr:row>15</xdr:row>
      <xdr:rowOff>238125</xdr:rowOff>
    </xdr:to>
    <xdr:graphicFrame macro="">
      <xdr:nvGraphicFramePr>
        <xdr:cNvPr id="26" name="Gráfico 2">
          <a:extLst>
            <a:ext uri="{FF2B5EF4-FFF2-40B4-BE49-F238E27FC236}">
              <a16:creationId xmlns:a16="http://schemas.microsoft.com/office/drawing/2014/main" id="{B28D543D-B29D-14BB-D444-5013A4E5DB9A}"/>
            </a:ext>
            <a:ext uri="{147F2762-F138-4A5C-976F-8EAC2B608ADB}">
              <a16:predDERef xmlns:a16="http://schemas.microsoft.com/office/drawing/2014/main" pred="{71132DE3-E193-5E23-F16A-29D6E28DD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showGridLines="0" tabSelected="1" topLeftCell="N13" zoomScale="85" workbookViewId="0">
      <selection activeCell="X17" sqref="X17"/>
    </sheetView>
  </sheetViews>
  <sheetFormatPr defaultColWidth="9.140625" defaultRowHeight="30" customHeight="1"/>
  <cols>
    <col min="1" max="1" width="6.7109375" style="1" customWidth="1"/>
    <col min="2" max="2" width="51.5703125" style="2" bestFit="1" customWidth="1"/>
    <col min="3" max="3" width="97" style="1" customWidth="1"/>
    <col min="4" max="4" width="14.42578125" style="1" customWidth="1"/>
    <col min="5" max="5" width="10.5703125" style="2" bestFit="1" customWidth="1"/>
    <col min="6" max="6" width="9.140625" style="2"/>
    <col min="7" max="7" width="11.5703125" style="2" bestFit="1" customWidth="1"/>
    <col min="8" max="9" width="9.140625" style="1"/>
    <col min="10" max="10" width="11" style="1" bestFit="1" customWidth="1"/>
    <col min="11" max="11" width="13" style="1" customWidth="1"/>
    <col min="12" max="12" width="11.140625" style="1" bestFit="1" customWidth="1"/>
    <col min="13" max="13" width="11.140625" style="1" customWidth="1"/>
    <col min="14" max="14" width="11.5703125" style="1" customWidth="1"/>
    <col min="15" max="16384" width="9.140625" style="1"/>
  </cols>
  <sheetData>
    <row r="1" spans="1:14" ht="31.5" customHeight="1">
      <c r="A1" s="26" t="s">
        <v>0</v>
      </c>
      <c r="B1" s="26"/>
      <c r="C1" s="26"/>
      <c r="D1" s="26"/>
      <c r="E1" s="26"/>
      <c r="F1" s="26"/>
      <c r="G1" s="26"/>
      <c r="H1" s="26"/>
    </row>
    <row r="2" spans="1:14" ht="31.5" customHeight="1">
      <c r="A2" s="27"/>
      <c r="B2" s="27"/>
      <c r="C2" s="27"/>
      <c r="D2" s="27"/>
      <c r="E2" s="27"/>
      <c r="F2" s="27"/>
      <c r="G2" s="27"/>
      <c r="H2" s="27"/>
    </row>
    <row r="3" spans="1:14" ht="26.25">
      <c r="A3" s="28" t="s">
        <v>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7</v>
      </c>
      <c r="H3" s="28" t="s">
        <v>8</v>
      </c>
      <c r="J3" s="6"/>
      <c r="K3" s="7" t="s">
        <v>9</v>
      </c>
      <c r="L3" s="8" t="s">
        <v>10</v>
      </c>
      <c r="M3" s="10" t="s">
        <v>11</v>
      </c>
      <c r="N3" s="9" t="s">
        <v>12</v>
      </c>
    </row>
    <row r="4" spans="1:14" ht="30" customHeight="1">
      <c r="A4" s="4">
        <v>1</v>
      </c>
      <c r="B4" s="11" t="s">
        <v>13</v>
      </c>
      <c r="C4" s="11" t="s">
        <v>14</v>
      </c>
      <c r="D4" s="4" t="s">
        <v>15</v>
      </c>
      <c r="E4" s="4" t="s">
        <v>16</v>
      </c>
      <c r="F4" s="4">
        <v>13</v>
      </c>
      <c r="G4" s="4">
        <v>1</v>
      </c>
      <c r="H4" s="4" t="s">
        <v>17</v>
      </c>
      <c r="J4" s="3" t="s">
        <v>18</v>
      </c>
      <c r="K4" s="4">
        <f>SUM(F:F)</f>
        <v>343</v>
      </c>
      <c r="L4" s="4">
        <f>SUM(F:F)</f>
        <v>343</v>
      </c>
      <c r="M4" s="4">
        <f>SUM(M5:M7)</f>
        <v>128</v>
      </c>
      <c r="N4" s="4">
        <f>L4-M4</f>
        <v>215</v>
      </c>
    </row>
    <row r="5" spans="1:14" ht="30" customHeight="1">
      <c r="A5" s="4">
        <v>2</v>
      </c>
      <c r="B5" s="4" t="s">
        <v>19</v>
      </c>
      <c r="C5" s="11" t="s">
        <v>20</v>
      </c>
      <c r="D5" s="4" t="s">
        <v>15</v>
      </c>
      <c r="E5" s="4" t="s">
        <v>21</v>
      </c>
      <c r="F5" s="4">
        <v>8</v>
      </c>
      <c r="G5" s="4">
        <v>2</v>
      </c>
      <c r="H5" s="4" t="s">
        <v>17</v>
      </c>
      <c r="J5" s="3" t="s">
        <v>17</v>
      </c>
      <c r="K5" s="4">
        <f>SUMIF(H:H,"Sprint 1",F:F)</f>
        <v>74</v>
      </c>
      <c r="L5" s="4">
        <f>K5</f>
        <v>74</v>
      </c>
      <c r="M5" s="4">
        <v>74</v>
      </c>
      <c r="N5" s="4">
        <f t="shared" ref="N5:N6" si="0">L5-M5</f>
        <v>0</v>
      </c>
    </row>
    <row r="6" spans="1:14" ht="30" customHeight="1">
      <c r="A6" s="4">
        <v>3</v>
      </c>
      <c r="B6" s="4" t="s">
        <v>22</v>
      </c>
      <c r="C6" s="11" t="s">
        <v>23</v>
      </c>
      <c r="D6" s="4" t="s">
        <v>15</v>
      </c>
      <c r="E6" s="4" t="s">
        <v>24</v>
      </c>
      <c r="F6" s="4">
        <v>5</v>
      </c>
      <c r="G6" s="4">
        <v>1</v>
      </c>
      <c r="H6" s="4" t="s">
        <v>17</v>
      </c>
      <c r="J6" s="3" t="s">
        <v>25</v>
      </c>
      <c r="K6" s="4">
        <f>SUMIF(H:H,"Sprint 2",F:F)</f>
        <v>158</v>
      </c>
      <c r="L6" s="4">
        <f>K6</f>
        <v>158</v>
      </c>
      <c r="M6" s="4">
        <f>SUM(L19:L22)</f>
        <v>54</v>
      </c>
      <c r="N6" s="4">
        <f t="shared" si="0"/>
        <v>104</v>
      </c>
    </row>
    <row r="7" spans="1:14" ht="30" customHeight="1">
      <c r="A7" s="4">
        <v>4</v>
      </c>
      <c r="B7" s="4" t="s">
        <v>26</v>
      </c>
      <c r="C7" s="11" t="s">
        <v>27</v>
      </c>
      <c r="D7" s="4" t="s">
        <v>15</v>
      </c>
      <c r="E7" s="4" t="s">
        <v>28</v>
      </c>
      <c r="F7" s="4">
        <v>3</v>
      </c>
      <c r="G7" s="4">
        <v>1</v>
      </c>
      <c r="H7" s="4" t="s">
        <v>17</v>
      </c>
      <c r="J7" s="3" t="s">
        <v>29</v>
      </c>
      <c r="K7" s="4">
        <f>SUMIF(H:H,"Sprint 3",F:F)</f>
        <v>69</v>
      </c>
      <c r="L7" s="4">
        <f>K7</f>
        <v>69</v>
      </c>
      <c r="M7" s="4"/>
      <c r="N7" s="4"/>
    </row>
    <row r="8" spans="1:14" ht="30" customHeight="1">
      <c r="A8" s="4">
        <v>5</v>
      </c>
      <c r="B8" s="4" t="s">
        <v>30</v>
      </c>
      <c r="C8" s="11" t="s">
        <v>31</v>
      </c>
      <c r="D8" s="4" t="s">
        <v>15</v>
      </c>
      <c r="E8" s="4" t="s">
        <v>21</v>
      </c>
      <c r="F8" s="4">
        <v>8</v>
      </c>
      <c r="G8" s="4">
        <v>1</v>
      </c>
      <c r="H8" s="4" t="s">
        <v>17</v>
      </c>
      <c r="J8" s="3" t="s">
        <v>32</v>
      </c>
      <c r="K8" s="5">
        <f>AVERAGE(K5:K7)</f>
        <v>100.33333333333333</v>
      </c>
      <c r="L8" s="6"/>
      <c r="M8" s="6"/>
      <c r="N8" s="6"/>
    </row>
    <row r="9" spans="1:14" ht="30" customHeight="1">
      <c r="A9" s="4">
        <v>6</v>
      </c>
      <c r="B9" s="4" t="s">
        <v>33</v>
      </c>
      <c r="C9" s="11" t="s">
        <v>34</v>
      </c>
      <c r="D9" s="4" t="s">
        <v>15</v>
      </c>
      <c r="E9" s="4" t="s">
        <v>16</v>
      </c>
      <c r="F9" s="4">
        <v>13</v>
      </c>
      <c r="G9" s="4">
        <v>2</v>
      </c>
      <c r="H9" s="4" t="s">
        <v>17</v>
      </c>
    </row>
    <row r="10" spans="1:14" ht="30" customHeight="1">
      <c r="A10" s="4">
        <v>7</v>
      </c>
      <c r="B10" s="11" t="s">
        <v>35</v>
      </c>
      <c r="C10" s="11" t="s">
        <v>36</v>
      </c>
      <c r="D10" s="4" t="s">
        <v>15</v>
      </c>
      <c r="E10" s="4" t="s">
        <v>21</v>
      </c>
      <c r="F10" s="4">
        <v>8</v>
      </c>
      <c r="G10" s="4">
        <v>2</v>
      </c>
      <c r="H10" s="4" t="s">
        <v>17</v>
      </c>
      <c r="J10" s="31" t="s">
        <v>37</v>
      </c>
      <c r="K10" s="31"/>
      <c r="L10" s="31"/>
      <c r="M10" s="31"/>
    </row>
    <row r="11" spans="1:14" ht="30" customHeight="1">
      <c r="A11" s="4">
        <v>8</v>
      </c>
      <c r="B11" s="4" t="s">
        <v>38</v>
      </c>
      <c r="C11" s="11" t="s">
        <v>39</v>
      </c>
      <c r="D11" s="4" t="s">
        <v>15</v>
      </c>
      <c r="E11" s="4" t="s">
        <v>24</v>
      </c>
      <c r="F11" s="4">
        <v>5</v>
      </c>
      <c r="G11" s="4">
        <v>1</v>
      </c>
      <c r="H11" s="4" t="s">
        <v>17</v>
      </c>
      <c r="J11" s="29" t="s">
        <v>37</v>
      </c>
      <c r="K11" s="35" t="s">
        <v>10</v>
      </c>
      <c r="L11" s="36" t="s">
        <v>11</v>
      </c>
      <c r="M11" s="37" t="s">
        <v>12</v>
      </c>
    </row>
    <row r="12" spans="1:14" ht="30" customHeight="1">
      <c r="A12" s="4">
        <v>9</v>
      </c>
      <c r="B12" s="4" t="s">
        <v>40</v>
      </c>
      <c r="C12" s="11" t="s">
        <v>41</v>
      </c>
      <c r="D12" s="4" t="s">
        <v>15</v>
      </c>
      <c r="E12" s="4" t="s">
        <v>21</v>
      </c>
      <c r="F12" s="4">
        <v>8</v>
      </c>
      <c r="G12" s="4">
        <v>2</v>
      </c>
      <c r="H12" s="4" t="s">
        <v>17</v>
      </c>
      <c r="J12" s="29" t="s">
        <v>42</v>
      </c>
      <c r="K12" s="30">
        <v>18</v>
      </c>
      <c r="L12" s="30">
        <v>18</v>
      </c>
      <c r="M12" s="30">
        <f>K12-L12</f>
        <v>0</v>
      </c>
    </row>
    <row r="13" spans="1:14" ht="30" customHeight="1">
      <c r="A13" s="18">
        <v>10</v>
      </c>
      <c r="B13" s="18" t="s">
        <v>43</v>
      </c>
      <c r="C13" s="19" t="s">
        <v>44</v>
      </c>
      <c r="D13" s="18" t="s">
        <v>15</v>
      </c>
      <c r="E13" s="18" t="s">
        <v>28</v>
      </c>
      <c r="F13" s="18">
        <v>3</v>
      </c>
      <c r="G13" s="18">
        <v>3</v>
      </c>
      <c r="H13" s="18" t="s">
        <v>17</v>
      </c>
      <c r="J13" s="29" t="s">
        <v>45</v>
      </c>
      <c r="K13" s="30">
        <v>18</v>
      </c>
      <c r="L13" s="30">
        <v>18</v>
      </c>
      <c r="M13" s="30">
        <f>K13-L13</f>
        <v>0</v>
      </c>
    </row>
    <row r="14" spans="1:14" ht="30" customHeight="1">
      <c r="A14" s="20">
        <v>11</v>
      </c>
      <c r="B14" s="20" t="s">
        <v>46</v>
      </c>
      <c r="C14" s="20" t="s">
        <v>47</v>
      </c>
      <c r="D14" s="20" t="s">
        <v>15</v>
      </c>
      <c r="E14" s="20" t="s">
        <v>24</v>
      </c>
      <c r="F14" s="20">
        <v>5</v>
      </c>
      <c r="G14" s="20">
        <v>1</v>
      </c>
      <c r="H14" s="20" t="s">
        <v>25</v>
      </c>
      <c r="J14" s="29" t="s">
        <v>48</v>
      </c>
      <c r="K14" s="30">
        <v>18</v>
      </c>
      <c r="L14" s="30">
        <v>18</v>
      </c>
      <c r="M14" s="30">
        <f>K14-L14</f>
        <v>0</v>
      </c>
    </row>
    <row r="15" spans="1:14" ht="30" customHeight="1">
      <c r="A15" s="21">
        <v>12</v>
      </c>
      <c r="B15" s="21" t="s">
        <v>49</v>
      </c>
      <c r="C15" s="21" t="s">
        <v>50</v>
      </c>
      <c r="D15" s="21" t="s">
        <v>51</v>
      </c>
      <c r="E15" s="21" t="s">
        <v>28</v>
      </c>
      <c r="F15" s="21">
        <v>3</v>
      </c>
      <c r="G15" s="21">
        <v>3</v>
      </c>
      <c r="H15" s="21" t="s">
        <v>25</v>
      </c>
      <c r="J15" s="29" t="s">
        <v>52</v>
      </c>
      <c r="K15" s="30">
        <v>20</v>
      </c>
      <c r="L15" s="30">
        <v>20</v>
      </c>
      <c r="M15" s="30">
        <f>K15-L15</f>
        <v>0</v>
      </c>
    </row>
    <row r="16" spans="1:14" ht="30" customHeight="1">
      <c r="A16" s="21">
        <v>13</v>
      </c>
      <c r="B16" s="21" t="s">
        <v>53</v>
      </c>
      <c r="C16" s="21" t="s">
        <v>54</v>
      </c>
      <c r="D16" s="21" t="s">
        <v>55</v>
      </c>
      <c r="E16" s="21" t="s">
        <v>24</v>
      </c>
      <c r="F16" s="21">
        <v>5</v>
      </c>
      <c r="G16" s="21">
        <v>2</v>
      </c>
      <c r="H16" s="21" t="s">
        <v>25</v>
      </c>
    </row>
    <row r="17" spans="1:13" ht="30" customHeight="1">
      <c r="A17" s="21">
        <v>14</v>
      </c>
      <c r="B17" s="21" t="s">
        <v>56</v>
      </c>
      <c r="C17" s="21" t="s">
        <v>57</v>
      </c>
      <c r="D17" s="21" t="s">
        <v>55</v>
      </c>
      <c r="E17" s="21" t="s">
        <v>21</v>
      </c>
      <c r="F17" s="21">
        <v>8</v>
      </c>
      <c r="G17" s="21">
        <v>2</v>
      </c>
      <c r="H17" s="21" t="s">
        <v>25</v>
      </c>
      <c r="J17" s="17" t="s">
        <v>58</v>
      </c>
      <c r="K17" s="17"/>
      <c r="L17" s="17"/>
      <c r="M17" s="17"/>
    </row>
    <row r="18" spans="1:13" ht="30" customHeight="1">
      <c r="A18" s="21">
        <v>15</v>
      </c>
      <c r="B18" s="21" t="s">
        <v>59</v>
      </c>
      <c r="C18" s="22" t="s">
        <v>60</v>
      </c>
      <c r="D18" s="21" t="s">
        <v>55</v>
      </c>
      <c r="E18" s="21" t="s">
        <v>16</v>
      </c>
      <c r="F18" s="21">
        <v>13</v>
      </c>
      <c r="G18" s="21">
        <v>1</v>
      </c>
      <c r="H18" s="21" t="s">
        <v>25</v>
      </c>
      <c r="J18" s="3" t="s">
        <v>58</v>
      </c>
      <c r="K18" s="33" t="s">
        <v>10</v>
      </c>
      <c r="L18" s="32" t="s">
        <v>11</v>
      </c>
      <c r="M18" s="34" t="s">
        <v>12</v>
      </c>
    </row>
    <row r="19" spans="1:13" ht="30" customHeight="1">
      <c r="A19" s="21">
        <v>16</v>
      </c>
      <c r="B19" s="21" t="s">
        <v>61</v>
      </c>
      <c r="C19" s="21" t="s">
        <v>62</v>
      </c>
      <c r="D19" s="21" t="s">
        <v>15</v>
      </c>
      <c r="E19" s="21" t="s">
        <v>21</v>
      </c>
      <c r="F19" s="21">
        <v>8</v>
      </c>
      <c r="G19" s="21">
        <v>1</v>
      </c>
      <c r="H19" s="21" t="s">
        <v>25</v>
      </c>
      <c r="J19" s="3" t="s">
        <v>63</v>
      </c>
      <c r="K19" s="4">
        <f>F14+F15+F16+F18+F19+F31</f>
        <v>42</v>
      </c>
      <c r="L19" s="4">
        <f>F14+F15+F16+F19+F31</f>
        <v>29</v>
      </c>
      <c r="M19" s="4">
        <f>K19-L19</f>
        <v>13</v>
      </c>
    </row>
    <row r="20" spans="1:13" ht="30" customHeight="1">
      <c r="A20" s="21">
        <v>17</v>
      </c>
      <c r="B20" s="21" t="s">
        <v>64</v>
      </c>
      <c r="C20" s="21" t="s">
        <v>65</v>
      </c>
      <c r="D20" s="21" t="s">
        <v>15</v>
      </c>
      <c r="E20" s="21" t="s">
        <v>24</v>
      </c>
      <c r="F20" s="21">
        <v>5</v>
      </c>
      <c r="G20" s="21">
        <v>3</v>
      </c>
      <c r="H20" s="21" t="s">
        <v>25</v>
      </c>
      <c r="J20" s="3" t="s">
        <v>66</v>
      </c>
      <c r="K20" s="4">
        <f>F20+F27+F28+F29+F30+F18</f>
        <v>38</v>
      </c>
      <c r="L20" s="4">
        <f>F20+F27+F28+F29+F30</f>
        <v>25</v>
      </c>
      <c r="M20" s="4">
        <f t="shared" ref="M20:M22" si="1">K20-L20</f>
        <v>13</v>
      </c>
    </row>
    <row r="21" spans="1:13" ht="30" customHeight="1">
      <c r="A21" s="21">
        <v>18</v>
      </c>
      <c r="B21" s="21" t="s">
        <v>67</v>
      </c>
      <c r="C21" s="21" t="s">
        <v>68</v>
      </c>
      <c r="D21" s="21" t="s">
        <v>15</v>
      </c>
      <c r="E21" s="21" t="s">
        <v>21</v>
      </c>
      <c r="F21" s="21">
        <v>8</v>
      </c>
      <c r="G21" s="21">
        <v>2</v>
      </c>
      <c r="H21" s="21" t="s">
        <v>25</v>
      </c>
      <c r="J21" s="3" t="s">
        <v>69</v>
      </c>
      <c r="K21" s="4"/>
      <c r="L21" s="4"/>
      <c r="M21" s="4"/>
    </row>
    <row r="22" spans="1:13" ht="30" customHeight="1">
      <c r="A22" s="21">
        <v>19</v>
      </c>
      <c r="B22" s="21" t="s">
        <v>70</v>
      </c>
      <c r="C22" s="21" t="s">
        <v>71</v>
      </c>
      <c r="D22" s="21" t="s">
        <v>15</v>
      </c>
      <c r="E22" s="21" t="s">
        <v>21</v>
      </c>
      <c r="F22" s="21">
        <v>8</v>
      </c>
      <c r="G22" s="21">
        <v>1</v>
      </c>
      <c r="H22" s="21" t="s">
        <v>25</v>
      </c>
      <c r="J22" s="3" t="s">
        <v>72</v>
      </c>
      <c r="K22" s="4"/>
      <c r="L22" s="4"/>
      <c r="M22" s="4"/>
    </row>
    <row r="23" spans="1:13" ht="30" customHeight="1">
      <c r="A23" s="21">
        <v>20</v>
      </c>
      <c r="B23" s="21" t="s">
        <v>73</v>
      </c>
      <c r="C23" s="21" t="s">
        <v>74</v>
      </c>
      <c r="D23" s="21" t="s">
        <v>55</v>
      </c>
      <c r="E23" s="21" t="s">
        <v>21</v>
      </c>
      <c r="F23" s="21">
        <v>8</v>
      </c>
      <c r="G23" s="21">
        <v>2</v>
      </c>
      <c r="H23" s="21" t="s">
        <v>25</v>
      </c>
    </row>
    <row r="24" spans="1:13" ht="30" customHeight="1">
      <c r="A24" s="21">
        <v>22</v>
      </c>
      <c r="B24" s="21" t="s">
        <v>75</v>
      </c>
      <c r="C24" s="21" t="s">
        <v>76</v>
      </c>
      <c r="D24" s="21" t="s">
        <v>15</v>
      </c>
      <c r="E24" s="21" t="s">
        <v>21</v>
      </c>
      <c r="F24" s="21">
        <v>8</v>
      </c>
      <c r="G24" s="21">
        <v>2</v>
      </c>
      <c r="H24" s="21" t="s">
        <v>25</v>
      </c>
      <c r="J24" s="16" t="s">
        <v>77</v>
      </c>
      <c r="K24" s="16"/>
      <c r="L24" s="16"/>
      <c r="M24" s="16"/>
    </row>
    <row r="25" spans="1:13" ht="30" customHeight="1">
      <c r="A25" s="21">
        <v>23</v>
      </c>
      <c r="B25" s="21" t="s">
        <v>78</v>
      </c>
      <c r="C25" s="21" t="s">
        <v>79</v>
      </c>
      <c r="D25" s="21" t="s">
        <v>15</v>
      </c>
      <c r="E25" s="21" t="s">
        <v>21</v>
      </c>
      <c r="F25" s="21">
        <v>8</v>
      </c>
      <c r="G25" s="21">
        <v>1</v>
      </c>
      <c r="H25" s="21" t="s">
        <v>25</v>
      </c>
      <c r="J25" s="3" t="s">
        <v>77</v>
      </c>
      <c r="K25" s="33" t="s">
        <v>10</v>
      </c>
      <c r="L25" s="32" t="s">
        <v>11</v>
      </c>
      <c r="M25" s="34" t="s">
        <v>12</v>
      </c>
    </row>
    <row r="26" spans="1:13" ht="30" customHeight="1">
      <c r="A26" s="21">
        <v>24</v>
      </c>
      <c r="B26" s="21" t="s">
        <v>80</v>
      </c>
      <c r="C26" s="21" t="s">
        <v>81</v>
      </c>
      <c r="D26" s="21" t="s">
        <v>15</v>
      </c>
      <c r="E26" s="21" t="s">
        <v>21</v>
      </c>
      <c r="F26" s="21">
        <v>8</v>
      </c>
      <c r="G26" s="21">
        <v>2</v>
      </c>
      <c r="H26" s="21" t="s">
        <v>25</v>
      </c>
      <c r="J26" s="3" t="s">
        <v>82</v>
      </c>
      <c r="K26" s="4">
        <v>0</v>
      </c>
      <c r="L26" s="4">
        <v>0</v>
      </c>
      <c r="M26" s="4">
        <f>K26-L26</f>
        <v>0</v>
      </c>
    </row>
    <row r="27" spans="1:13" ht="30" customHeight="1">
      <c r="A27" s="21">
        <v>25</v>
      </c>
      <c r="B27" s="21" t="s">
        <v>83</v>
      </c>
      <c r="C27" s="21" t="s">
        <v>84</v>
      </c>
      <c r="D27" s="21" t="s">
        <v>15</v>
      </c>
      <c r="E27" s="21" t="s">
        <v>24</v>
      </c>
      <c r="F27" s="21">
        <v>5</v>
      </c>
      <c r="G27" s="21">
        <v>1</v>
      </c>
      <c r="H27" s="21" t="s">
        <v>25</v>
      </c>
      <c r="J27" s="3" t="s">
        <v>85</v>
      </c>
      <c r="K27" s="4">
        <v>0</v>
      </c>
      <c r="L27" s="4">
        <v>0</v>
      </c>
      <c r="M27" s="4">
        <f t="shared" ref="M27:M29" si="2">K27-L27</f>
        <v>0</v>
      </c>
    </row>
    <row r="28" spans="1:13" ht="30" customHeight="1">
      <c r="A28" s="21">
        <v>26</v>
      </c>
      <c r="B28" s="21" t="s">
        <v>86</v>
      </c>
      <c r="C28" s="21" t="s">
        <v>87</v>
      </c>
      <c r="D28" s="21" t="s">
        <v>15</v>
      </c>
      <c r="E28" s="21" t="s">
        <v>24</v>
      </c>
      <c r="F28" s="21">
        <v>5</v>
      </c>
      <c r="G28" s="21">
        <v>1</v>
      </c>
      <c r="H28" s="21" t="s">
        <v>25</v>
      </c>
      <c r="J28" s="3" t="s">
        <v>88</v>
      </c>
      <c r="K28" s="4">
        <v>0</v>
      </c>
      <c r="L28" s="4">
        <v>0</v>
      </c>
      <c r="M28" s="4">
        <f t="shared" si="2"/>
        <v>0</v>
      </c>
    </row>
    <row r="29" spans="1:13" ht="30" customHeight="1">
      <c r="A29" s="21"/>
      <c r="B29" s="21" t="s">
        <v>89</v>
      </c>
      <c r="C29" s="21" t="s">
        <v>90</v>
      </c>
      <c r="D29" s="21" t="s">
        <v>55</v>
      </c>
      <c r="E29" s="21" t="s">
        <v>24</v>
      </c>
      <c r="F29" s="21">
        <v>5</v>
      </c>
      <c r="G29" s="21">
        <v>2</v>
      </c>
      <c r="H29" s="21" t="s">
        <v>25</v>
      </c>
      <c r="J29" s="3" t="s">
        <v>91</v>
      </c>
      <c r="K29" s="4">
        <v>0</v>
      </c>
      <c r="L29" s="4">
        <v>0</v>
      </c>
      <c r="M29" s="4">
        <f t="shared" si="2"/>
        <v>0</v>
      </c>
    </row>
    <row r="30" spans="1:13" ht="30" customHeight="1">
      <c r="A30" s="21">
        <v>27</v>
      </c>
      <c r="B30" s="21" t="s">
        <v>92</v>
      </c>
      <c r="C30" s="21" t="s">
        <v>93</v>
      </c>
      <c r="D30" s="21" t="s">
        <v>15</v>
      </c>
      <c r="E30" s="21" t="s">
        <v>24</v>
      </c>
      <c r="F30" s="21">
        <v>5</v>
      </c>
      <c r="G30" s="21">
        <v>2</v>
      </c>
      <c r="H30" s="21" t="s">
        <v>25</v>
      </c>
    </row>
    <row r="31" spans="1:13" ht="30" customHeight="1">
      <c r="A31" s="21">
        <v>28</v>
      </c>
      <c r="B31" s="21" t="s">
        <v>94</v>
      </c>
      <c r="C31" s="21" t="s">
        <v>95</v>
      </c>
      <c r="D31" s="21" t="s">
        <v>15</v>
      </c>
      <c r="E31" s="21" t="s">
        <v>21</v>
      </c>
      <c r="F31" s="21">
        <v>8</v>
      </c>
      <c r="G31" s="21">
        <v>1</v>
      </c>
      <c r="H31" s="21" t="s">
        <v>25</v>
      </c>
    </row>
    <row r="32" spans="1:13" ht="30" customHeight="1">
      <c r="A32" s="21">
        <v>30</v>
      </c>
      <c r="B32" s="21" t="s">
        <v>96</v>
      </c>
      <c r="C32" s="22" t="s">
        <v>97</v>
      </c>
      <c r="D32" s="21" t="s">
        <v>15</v>
      </c>
      <c r="E32" s="21" t="s">
        <v>21</v>
      </c>
      <c r="F32" s="21">
        <v>8</v>
      </c>
      <c r="G32" s="21">
        <v>2</v>
      </c>
      <c r="H32" s="21" t="s">
        <v>25</v>
      </c>
    </row>
    <row r="33" spans="1:8" ht="30" customHeight="1">
      <c r="A33" s="21">
        <v>31</v>
      </c>
      <c r="B33" s="21" t="s">
        <v>98</v>
      </c>
      <c r="C33" s="21" t="s">
        <v>99</v>
      </c>
      <c r="D33" s="21" t="s">
        <v>15</v>
      </c>
      <c r="E33" s="21" t="s">
        <v>21</v>
      </c>
      <c r="F33" s="21">
        <v>8</v>
      </c>
      <c r="G33" s="21">
        <v>2</v>
      </c>
      <c r="H33" s="21" t="s">
        <v>25</v>
      </c>
    </row>
    <row r="34" spans="1:8" ht="30" customHeight="1">
      <c r="A34" s="21">
        <v>32</v>
      </c>
      <c r="B34" s="21" t="s">
        <v>100</v>
      </c>
      <c r="C34" s="22" t="s">
        <v>101</v>
      </c>
      <c r="D34" s="21" t="s">
        <v>15</v>
      </c>
      <c r="E34" s="21" t="s">
        <v>28</v>
      </c>
      <c r="F34" s="21">
        <v>3</v>
      </c>
      <c r="G34" s="21">
        <v>2</v>
      </c>
      <c r="H34" s="21" t="s">
        <v>25</v>
      </c>
    </row>
    <row r="35" spans="1:8" ht="30" customHeight="1">
      <c r="A35" s="4">
        <v>33</v>
      </c>
      <c r="B35" s="4" t="s">
        <v>102</v>
      </c>
      <c r="C35" s="4" t="s">
        <v>103</v>
      </c>
      <c r="D35" s="4" t="s">
        <v>15</v>
      </c>
      <c r="E35" s="13" t="s">
        <v>21</v>
      </c>
      <c r="F35" s="13">
        <v>8</v>
      </c>
      <c r="G35" s="4">
        <v>3</v>
      </c>
      <c r="H35" s="4" t="s">
        <v>25</v>
      </c>
    </row>
    <row r="36" spans="1:8" ht="30" customHeight="1">
      <c r="A36" s="13">
        <v>34</v>
      </c>
      <c r="B36" s="13" t="s">
        <v>104</v>
      </c>
      <c r="C36" s="13" t="s">
        <v>105</v>
      </c>
      <c r="D36" s="13" t="s">
        <v>55</v>
      </c>
      <c r="E36" s="25" t="s">
        <v>21</v>
      </c>
      <c r="F36" s="25">
        <v>8</v>
      </c>
      <c r="G36" s="13">
        <v>3</v>
      </c>
      <c r="H36" s="13" t="s">
        <v>25</v>
      </c>
    </row>
    <row r="37" spans="1:8" ht="30" customHeight="1">
      <c r="A37" s="14">
        <v>35</v>
      </c>
      <c r="B37" s="14" t="s">
        <v>106</v>
      </c>
      <c r="C37" s="15"/>
      <c r="D37" s="14" t="s">
        <v>55</v>
      </c>
      <c r="E37" s="24" t="s">
        <v>21</v>
      </c>
      <c r="F37" s="24">
        <v>8</v>
      </c>
      <c r="G37" s="14"/>
      <c r="H37" s="14" t="s">
        <v>29</v>
      </c>
    </row>
    <row r="38" spans="1:8" ht="30" customHeight="1">
      <c r="A38" s="4">
        <v>36</v>
      </c>
      <c r="B38" s="4" t="s">
        <v>107</v>
      </c>
      <c r="C38" s="6"/>
      <c r="D38" s="4" t="s">
        <v>55</v>
      </c>
      <c r="E38" s="23" t="s">
        <v>21</v>
      </c>
      <c r="F38" s="23">
        <v>8</v>
      </c>
      <c r="G38" s="4"/>
      <c r="H38" s="4" t="s">
        <v>29</v>
      </c>
    </row>
    <row r="39" spans="1:8" ht="30" customHeight="1">
      <c r="A39" s="4">
        <v>37</v>
      </c>
      <c r="B39" s="4" t="s">
        <v>108</v>
      </c>
      <c r="C39" s="6"/>
      <c r="D39" s="4" t="s">
        <v>55</v>
      </c>
      <c r="E39" s="23" t="s">
        <v>21</v>
      </c>
      <c r="F39" s="23">
        <v>8</v>
      </c>
      <c r="G39" s="4"/>
      <c r="H39" s="4" t="s">
        <v>29</v>
      </c>
    </row>
    <row r="40" spans="1:8" ht="30" customHeight="1">
      <c r="A40" s="4">
        <v>38</v>
      </c>
      <c r="B40" s="4" t="s">
        <v>109</v>
      </c>
      <c r="C40" s="4" t="s">
        <v>93</v>
      </c>
      <c r="D40" s="4" t="s">
        <v>55</v>
      </c>
      <c r="E40" s="23" t="s">
        <v>21</v>
      </c>
      <c r="F40" s="23">
        <v>8</v>
      </c>
      <c r="G40" s="4"/>
      <c r="H40" s="4" t="s">
        <v>29</v>
      </c>
    </row>
    <row r="41" spans="1:8" ht="30" customHeight="1">
      <c r="A41" s="4">
        <v>39</v>
      </c>
      <c r="B41" s="4" t="s">
        <v>110</v>
      </c>
      <c r="C41" s="4" t="s">
        <v>111</v>
      </c>
      <c r="D41" s="4" t="s">
        <v>55</v>
      </c>
      <c r="E41" s="23" t="s">
        <v>21</v>
      </c>
      <c r="F41" s="23">
        <v>8</v>
      </c>
      <c r="G41" s="4"/>
      <c r="H41" s="4" t="s">
        <v>29</v>
      </c>
    </row>
    <row r="42" spans="1:8" ht="30" customHeight="1">
      <c r="A42" s="4">
        <v>40</v>
      </c>
      <c r="B42" s="4" t="s">
        <v>112</v>
      </c>
      <c r="C42" s="4" t="s">
        <v>113</v>
      </c>
      <c r="D42" s="4" t="s">
        <v>55</v>
      </c>
      <c r="E42" s="23" t="s">
        <v>21</v>
      </c>
      <c r="F42" s="23">
        <v>8</v>
      </c>
      <c r="G42" s="4"/>
      <c r="H42" s="4" t="s">
        <v>29</v>
      </c>
    </row>
    <row r="43" spans="1:8" ht="30" customHeight="1">
      <c r="A43" s="4">
        <v>41</v>
      </c>
      <c r="B43" s="4" t="s">
        <v>114</v>
      </c>
      <c r="C43" s="4" t="s">
        <v>115</v>
      </c>
      <c r="D43" s="4" t="s">
        <v>15</v>
      </c>
      <c r="E43" s="4" t="s">
        <v>116</v>
      </c>
      <c r="F43" s="4">
        <v>21</v>
      </c>
      <c r="G43" s="4"/>
      <c r="H43" s="4" t="s">
        <v>29</v>
      </c>
    </row>
    <row r="44" spans="1:8" ht="30" customHeight="1">
      <c r="A44" s="4">
        <v>42</v>
      </c>
      <c r="B44" s="4" t="s">
        <v>117</v>
      </c>
      <c r="C44" s="12" t="s">
        <v>118</v>
      </c>
      <c r="D44" s="4" t="s">
        <v>15</v>
      </c>
      <c r="E44" s="4" t="s">
        <v>116</v>
      </c>
      <c r="F44" s="4">
        <v>21</v>
      </c>
      <c r="G44" s="4"/>
      <c r="H44" s="4" t="s">
        <v>119</v>
      </c>
    </row>
    <row r="45" spans="1:8" ht="30" customHeight="1">
      <c r="A45" s="4">
        <v>43</v>
      </c>
      <c r="B45" s="4" t="s">
        <v>120</v>
      </c>
      <c r="C45" s="4" t="s">
        <v>121</v>
      </c>
      <c r="D45" s="4" t="s">
        <v>15</v>
      </c>
      <c r="E45" s="4" t="s">
        <v>116</v>
      </c>
      <c r="F45" s="4">
        <v>21</v>
      </c>
      <c r="G45" s="4"/>
      <c r="H45" s="4" t="s">
        <v>119</v>
      </c>
    </row>
    <row r="48" spans="1:8" ht="30" customHeight="1">
      <c r="E48" s="1"/>
      <c r="F48" s="1"/>
      <c r="G48" s="1"/>
    </row>
    <row r="49" spans="5:7" ht="30" customHeight="1">
      <c r="E49" s="1"/>
      <c r="F49" s="1"/>
      <c r="G49" s="1"/>
    </row>
    <row r="50" spans="5:7" ht="30" customHeight="1">
      <c r="E50" s="1"/>
      <c r="F50" s="1"/>
      <c r="G50" s="1"/>
    </row>
    <row r="51" spans="5:7" ht="30" customHeight="1">
      <c r="E51" s="1"/>
      <c r="F51" s="1"/>
      <c r="G51" s="1"/>
    </row>
    <row r="52" spans="5:7" ht="30" customHeight="1">
      <c r="E52" s="1"/>
      <c r="F52" s="1"/>
      <c r="G52" s="1"/>
    </row>
    <row r="53" spans="5:7" ht="30" customHeight="1">
      <c r="E53" s="1"/>
      <c r="F53" s="1"/>
      <c r="G53" s="1"/>
    </row>
  </sheetData>
  <mergeCells count="3">
    <mergeCell ref="J17:M17"/>
    <mergeCell ref="A1:H2"/>
    <mergeCell ref="J10:M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CIECZINSKI PERES .</cp:lastModifiedBy>
  <cp:revision/>
  <dcterms:created xsi:type="dcterms:W3CDTF">2025-09-10T22:12:33Z</dcterms:created>
  <dcterms:modified xsi:type="dcterms:W3CDTF">2025-10-02T01:36:51Z</dcterms:modified>
  <cp:category/>
  <cp:contentStatus/>
</cp:coreProperties>
</file>