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withgaddam/Documents/"/>
    </mc:Choice>
  </mc:AlternateContent>
  <xr:revisionPtr revIDLastSave="0" documentId="8_{6B88F397-EB4E-C642-B1B4-CB404FCAC266}" xr6:coauthVersionLast="32" xr6:coauthVersionMax="32" xr10:uidLastSave="{00000000-0000-0000-0000-000000000000}"/>
  <bookViews>
    <workbookView xWindow="0" yWindow="460" windowWidth="25600" windowHeight="154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79017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5" l="1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B5" i="5"/>
  <c r="C5" i="5"/>
  <c r="D5" i="5"/>
  <c r="D3" i="5"/>
  <c r="C3" i="5"/>
  <c r="B3" i="5"/>
  <c r="D4" i="5"/>
  <c r="C4" i="5"/>
  <c r="B4" i="5"/>
  <c r="D13" i="5" l="1"/>
  <c r="C13" i="5"/>
  <c r="B1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2" i="5" l="1"/>
  <c r="F2" i="5" s="1"/>
  <c r="E10" i="5"/>
  <c r="H10" i="5" s="1"/>
  <c r="E6" i="5"/>
  <c r="G6" i="5" s="1"/>
  <c r="E13" i="5"/>
  <c r="F13" i="5" s="1"/>
  <c r="E9" i="5"/>
  <c r="G9" i="5" s="1"/>
  <c r="E5" i="5"/>
  <c r="G5" i="5" s="1"/>
  <c r="E12" i="5"/>
  <c r="H12" i="5" s="1"/>
  <c r="E8" i="5"/>
  <c r="G8" i="5" s="1"/>
  <c r="E4" i="5"/>
  <c r="H4" i="5" s="1"/>
  <c r="E11" i="5"/>
  <c r="H11" i="5" s="1"/>
  <c r="E7" i="5"/>
  <c r="G7" i="5" s="1"/>
  <c r="E3" i="5"/>
  <c r="H3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5" l="1"/>
  <c r="F7" i="5"/>
  <c r="G11" i="5"/>
  <c r="G10" i="5"/>
  <c r="F5" i="5"/>
  <c r="H5" i="5"/>
  <c r="H9" i="5"/>
  <c r="G4" i="5"/>
  <c r="F4" i="5"/>
  <c r="H2" i="5"/>
  <c r="G12" i="5"/>
  <c r="F9" i="5"/>
  <c r="F10" i="5"/>
  <c r="F11" i="5"/>
  <c r="G2" i="5"/>
  <c r="H13" i="5"/>
  <c r="G3" i="5"/>
  <c r="F8" i="5"/>
  <c r="G13" i="5"/>
  <c r="F12" i="5"/>
  <c r="H6" i="5"/>
  <c r="F3" i="5"/>
  <c r="H7" i="5"/>
  <c r="H8" i="5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<sst xmlns="http://schemas.openxmlformats.org/spreadsheetml/2006/main" count="33049" uniqueCount="8403">
  <si>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</si>
  <si>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</si>
  <si>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</si>
  <si>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</si>
  <si>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</si>
  <si>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</si>
  <si>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</si>
  <si>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</si>
  <si>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</si>
  <si>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</si>
  <si>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</si>
  <si>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</si>
  <si>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</si>
  <si>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</si>
  <si>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</si>
  <si>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</si>
  <si>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</si>
  <si>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</si>
  <si>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</si>
  <si>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</si>
  <si>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</si>
  <si>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</si>
  <si>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</si>
  <si>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</si>
  <si>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</si>
  <si>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</si>
  <si>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</si>
  <si>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</si>
  <si>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</si>
  <si>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</si>
  <si>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</si>
  <si>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</si>
  <si>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</si>
  <si>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</si>
  <si>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</si>
  <si>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</si>
  <si>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</si>
  <si>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</si>
  <si>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</si>
  <si>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</si>
  <si>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</si>
  <si>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</si>
  <si>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</si>
  <si>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</si>
  <si>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</si>
  <si>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</si>
  <si>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</si>
  <si>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</si>
  <si>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</si>
  <si>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</si>
  <si>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</si>
  <si>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</si>
  <si>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</si>
  <si>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</si>
  <si>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</si>
  <si>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</si>
  <si>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</si>
  <si>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</si>
  <si>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</si>
  <si>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</si>
  <si>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</si>
  <si>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</si>
  <si>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</si>
  <si>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</si>
  <si>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</si>
  <si>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</si>
  <si>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</si>
  <si>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</si>
  <si>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</si>
  <si>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</si>
  <si>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</si>
  <si>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</si>
  <si>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</si>
  <si>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</si>
  <si>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</si>
  <si>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</si>
  <si>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</si>
  <si>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</si>
  <si>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</si>
  <si>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</si>
  <si>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</si>
  <si>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</si>
  <si>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</si>
  <si>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</si>
  <si>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</si>
  <si>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</si>
  <si>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</si>
  <si>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</si>
  <si>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</si>
  <si>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</si>
  <si>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</si>
  <si>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</si>
  <si>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</si>
  <si>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</si>
  <si>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</si>
  <si>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</si>
  <si>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</si>
  <si>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</si>
  <si>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</si>
  <si>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</si>
  <si>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</si>
  <si>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</si>
  <si>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</si>
  <si>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</si>
  <si>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</si>
  <si>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</si>
  <si>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</si>
  <si>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</si>
  <si>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</si>
  <si>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</si>
  <si>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</si>
  <si>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</si>
  <si>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</si>
  <si>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</si>
  <si>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</si>
  <si>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</si>
  <si>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</si>
  <si>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</si>
  <si>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</si>
  <si>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</si>
  <si>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</si>
  <si>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</si>
  <si>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</si>
  <si>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</si>
  <si>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</si>
  <si>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</si>
  <si>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</si>
  <si>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</si>
  <si>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</si>
  <si>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</si>
  <si>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</si>
  <si>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</si>
  <si>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</si>
  <si>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</si>
  <si>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</si>
  <si>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</si>
  <si>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</si>
  <si>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</si>
  <si>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</si>
  <si>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</si>
  <si>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</si>
  <si>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</si>
  <si>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</si>
  <si>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</si>
  <si>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</si>
  <si>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</si>
  <si>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</si>
  <si>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</si>
  <si>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</si>
  <si>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</si>
  <si>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</si>
  <si>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</si>
  <si>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</si>
  <si>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</si>
  <si>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</si>
  <si>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</si>
  <si>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</si>
  <si>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</si>
  <si>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</si>
  <si>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</si>
  <si>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</si>
  <si>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</si>
  <si>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</si>
  <si>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</si>
  <si>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</si>
  <si>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</si>
  <si>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</si>
  <si>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</si>
  <si>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</si>
  <si>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</si>
  <si>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</si>
  <si>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</si>
  <si>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</si>
  <si>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</si>
  <si>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</si>
  <si>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</si>
  <si>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</si>
  <si>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</si>
  <si>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</si>
  <si>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</si>
  <si>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</si>
  <si>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</si>
  <si>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</si>
  <si>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</si>
  <si>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</si>
  <si>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</si>
  <si>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</si>
  <si>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</si>
  <si>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</si>
  <si>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</si>
  <si>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</si>
  <si>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</si>
  <si>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</si>
  <si>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</si>
  <si>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</si>
  <si>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</si>
  <si>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</si>
  <si>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</si>
  <si>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</si>
  <si>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</si>
  <si>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</si>
  <si>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</si>
  <si>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</si>
  <si>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</si>
  <si>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</si>
  <si>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</si>
  <si>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</si>
  <si>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</si>
  <si>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</si>
  <si>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</si>
  <si>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</si>
  <si>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</si>
  <si>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</si>
  <si>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</si>
  <si>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</si>
  <si>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</si>
  <si>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</si>
  <si>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</si>
  <si>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</si>
  <si>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</si>
  <si>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</si>
  <si>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</si>
  <si>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</si>
  <si>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</si>
  <si>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</si>
  <si>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</si>
  <si>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</si>
  <si>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</si>
  <si>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</si>
  <si>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</si>
  <si>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</si>
  <si>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</si>
  <si>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</si>
  <si>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</si>
  <si>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</si>
  <si>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</si>
  <si>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</si>
  <si>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</si>
  <si>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</si>
  <si>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</si>
  <si>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</si>
  <si>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</si>
  <si>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</si>
  <si>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</si>
  <si>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</si>
  <si>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</si>
  <si>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</si>
  <si>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</si>
  <si>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</si>
  <si>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</si>
  <si>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</si>
  <si>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</si>
  <si>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</si>
  <si>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</si>
  <si>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</si>
  <si>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</si>
  <si>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</si>
  <si>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</si>
  <si>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</si>
  <si>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</si>
  <si>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</si>
  <si>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</si>
  <si>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</si>
  <si>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</si>
  <si>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</si>
  <si>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</si>
  <si>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</si>
  <si>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</si>
  <si>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</si>
  <si>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</si>
  <si>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</si>
  <si>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</si>
  <si>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</si>
  <si>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</si>
  <si>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</si>
  <si>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</si>
  <si>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</si>
  <si>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</si>
  <si>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</si>
  <si>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</si>
  <si>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</si>
  <si>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</si>
  <si>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</si>
  <si>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</si>
  <si>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</si>
  <si>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</si>
  <si>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</si>
  <si>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</si>
  <si>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</si>
  <si>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</si>
  <si>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</si>
  <si>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</si>
  <si>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</si>
  <si>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</si>
  <si>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</si>
  <si>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</si>
  <si>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</si>
  <si>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</si>
  <si>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</si>
  <si>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</si>
  <si>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</si>
  <si>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</si>
  <si>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</si>
  <si>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</si>
  <si>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</si>
  <si>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</si>
  <si>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</si>
  <si>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</si>
  <si>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</si>
  <si>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</si>
  <si>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</si>
  <si>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</si>
  <si>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</si>
  <si>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</si>
  <si>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</si>
  <si>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</si>
  <si>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</si>
  <si>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</si>
  <si>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</si>
  <si>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</si>
  <si>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</si>
  <si>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</si>
  <si>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</si>
  <si>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</si>
  <si>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</si>
  <si>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</si>
  <si>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</si>
  <si>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</si>
  <si>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</si>
  <si>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</si>
  <si>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</si>
  <si>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</si>
  <si>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</si>
  <si>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</si>
  <si>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</si>
  <si>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</si>
  <si>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</si>
  <si>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</si>
  <si>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</si>
  <si>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</si>
  <si>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</si>
  <si>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</si>
  <si>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</si>
  <si>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</si>
  <si>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</si>
  <si>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</si>
  <si>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</si>
  <si>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</si>
  <si>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</si>
  <si>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</si>
  <si>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</si>
  <si>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</si>
  <si>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</si>
  <si>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</si>
  <si>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</si>
  <si>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</si>
  <si>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</si>
  <si>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</si>
  <si>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</si>
  <si>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</si>
  <si>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</si>
  <si>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</si>
  <si>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</si>
  <si>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</si>
  <si>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</si>
  <si>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</si>
  <si>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</si>
  <si>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</si>
  <si>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</si>
  <si>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</si>
  <si>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</si>
  <si>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</si>
  <si>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</si>
  <si>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</si>
  <si>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</si>
  <si>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</si>
  <si>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</si>
  <si>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</si>
  <si>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</si>
  <si>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</si>
  <si>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</si>
  <si>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</si>
  <si>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</si>
  <si>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</si>
  <si>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</si>
  <si>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</si>
  <si>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</si>
  <si>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</si>
  <si>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</si>
  <si>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</si>
  <si>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</si>
  <si>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</si>
  <si>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</si>
  <si>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</si>
  <si>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</si>
  <si>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</si>
  <si>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</si>
  <si>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</si>
  <si>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</si>
  <si>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</si>
  <si>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</si>
  <si>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</si>
  <si>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</si>
  <si>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</si>
  <si>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</si>
  <si>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</si>
  <si>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</si>
  <si>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</si>
  <si>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</si>
  <si>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</si>
  <si>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</si>
  <si>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</si>
  <si>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</si>
  <si>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</si>
  <si>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</si>
  <si>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</si>
  <si>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</si>
  <si>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</si>
  <si>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</si>
  <si>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</si>
  <si>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</si>
  <si>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</si>
  <si>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</si>
  <si>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</si>
  <si>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</si>
  <si>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</si>
  <si>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</si>
  <si>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</si>
  <si>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</si>
  <si>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</si>
  <si>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</si>
  <si>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</si>
  <si>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</si>
  <si>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</si>
  <si>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</si>
  <si>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</si>
  <si>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</si>
  <si>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</si>
  <si>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</si>
  <si>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</si>
  <si>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</si>
  <si>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</si>
  <si>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</si>
  <si>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</si>
  <si>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</si>
  <si>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</si>
  <si>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</si>
  <si>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</si>
  <si>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</si>
  <si>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</si>
  <si>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</si>
  <si>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</si>
  <si>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</si>
  <si>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</si>
  <si>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</si>
  <si>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</si>
  <si>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</si>
  <si>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</si>
  <si>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</si>
  <si>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</si>
  <si>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</si>
  <si>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</si>
  <si>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</si>
  <si>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</si>
  <si>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</si>
  <si>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</si>
  <si>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</si>
  <si>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</si>
  <si>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</si>
  <si>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</si>
  <si>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</si>
  <si>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</si>
  <si>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</si>
  <si>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</si>
  <si>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</si>
  <si>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</si>
  <si>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</si>
  <si>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</si>
  <si>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</si>
  <si>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</si>
  <si>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</si>
  <si>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</si>
  <si>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</si>
  <si>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</si>
  <si>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</si>
  <si>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</si>
  <si>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</si>
  <si>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</si>
  <si>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</si>
  <si>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</si>
  <si>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</si>
  <si>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</si>
  <si>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</si>
  <si>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</si>
  <si>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</si>
  <si>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</si>
  <si>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</si>
  <si>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</si>
  <si>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</si>
  <si>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</si>
  <si>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</si>
  <si>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</si>
  <si>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</si>
  <si>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</si>
  <si>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</si>
  <si>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</si>
  <si>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</si>
  <si>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</si>
  <si>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</si>
  <si>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</si>
  <si>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</si>
  <si>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</si>
  <si>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</si>
  <si>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</si>
  <si>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</si>
  <si>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</si>
  <si>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</si>
  <si>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</si>
  <si>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</si>
  <si>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</si>
  <si>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</si>
  <si>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</si>
  <si>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</si>
  <si>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</si>
  <si>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</si>
  <si>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</si>
  <si>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</si>
  <si>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</si>
  <si>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</si>
  <si>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</si>
  <si>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</si>
  <si>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</si>
  <si>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</si>
  <si>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</si>
  <si>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</si>
  <si>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</si>
  <si>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</si>
  <si>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</si>
  <si>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</si>
  <si>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</si>
  <si>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</si>
  <si>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</si>
  <si>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</si>
  <si>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</si>
  <si>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</si>
  <si>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</si>
  <si>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</si>
  <si>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</si>
  <si>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</si>
  <si>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</si>
  <si>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</si>
  <si>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</si>
  <si>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</si>
  <si>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</si>
  <si>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</si>
  <si>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</si>
  <si>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</si>
  <si>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</si>
  <si>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</si>
  <si>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</si>
  <si>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</si>
  <si>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</si>
  <si>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</si>
  <si>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</si>
  <si>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</si>
  <si>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</si>
  <si>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</si>
  <si>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</si>
  <si>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</si>
  <si>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</si>
  <si>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</si>
  <si>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</si>
  <si>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</si>
  <si>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</si>
  <si>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</si>
  <si>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</si>
  <si>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</si>
  <si>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</si>
  <si>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</si>
  <si>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</si>
  <si>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</si>
  <si>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</si>
  <si>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</si>
  <si>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</si>
  <si>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</si>
  <si>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</si>
  <si>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</si>
  <si>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</si>
  <si>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</si>
  <si>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</si>
  <si>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</si>
  <si>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</si>
  <si>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</si>
  <si>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</si>
  <si>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</si>
  <si>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</si>
  <si>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</si>
  <si>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</si>
  <si>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</si>
  <si>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</si>
  <si>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</si>
  <si>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</si>
  <si>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</si>
  <si>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</si>
  <si>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</si>
  <si>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</si>
  <si>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</si>
  <si>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</si>
  <si>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</si>
  <si>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</si>
  <si>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</si>
  <si>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</si>
  <si>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</si>
  <si>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</si>
  <si>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</si>
  <si>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</si>
  <si>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</si>
  <si>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</si>
  <si>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</si>
  <si>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</si>
  <si>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</si>
  <si>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</si>
  <si>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</si>
  <si>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</si>
  <si>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</si>
  <si>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</si>
  <si>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</si>
  <si>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</si>
  <si>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</si>
  <si>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</si>
  <si>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</si>
  <si>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</si>
  <si>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</si>
  <si>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</si>
  <si>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</si>
  <si>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</si>
  <si>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</si>
  <si>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</si>
  <si>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</si>
  <si>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</si>
  <si>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</si>
  <si>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</si>
  <si>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</si>
  <si>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</si>
  <si>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</si>
  <si>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</si>
  <si>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</si>
  <si>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</si>
  <si>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</si>
  <si>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</si>
  <si>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</si>
  <si>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</si>
  <si>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</si>
  <si>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</si>
  <si>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</si>
  <si>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</si>
  <si>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</si>
  <si>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</si>
  <si>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</si>
  <si>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</si>
  <si>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</si>
  <si>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</si>
  <si>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</si>
  <si>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</si>
  <si>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</si>
  <si>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</si>
  <si>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</si>
  <si>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</si>
  <si>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</si>
  <si>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</si>
  <si>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</si>
  <si>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</si>
  <si>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</si>
  <si>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</si>
  <si>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</si>
  <si>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</si>
  <si>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</si>
  <si>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</si>
  <si>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</si>
  <si>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</si>
  <si>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</si>
  <si>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</si>
  <si>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</si>
  <si>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</si>
  <si>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</si>
  <si>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</si>
  <si>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</si>
  <si>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</si>
  <si>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</si>
  <si>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</si>
  <si>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</si>
  <si>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</si>
  <si>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</si>
  <si>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</si>
  <si>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</si>
  <si>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</si>
  <si>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</si>
  <si>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</si>
  <si>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</si>
  <si>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</si>
  <si>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</si>
  <si>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</si>
  <si>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</si>
  <si>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</si>
  <si>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</si>
  <si>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</si>
  <si>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</si>
  <si>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</si>
  <si>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</si>
  <si>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</si>
  <si>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</si>
  <si>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</si>
  <si>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</si>
  <si>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</si>
  <si>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</si>
  <si>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</si>
  <si>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</si>
  <si>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</si>
  <si>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</si>
  <si>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</si>
  <si>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</si>
  <si>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</si>
  <si>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</si>
  <si>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</si>
  <si>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</si>
  <si>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</si>
  <si>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</si>
  <si>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</si>
  <si>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</si>
  <si>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</si>
  <si>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</si>
  <si>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</si>
  <si>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</si>
  <si>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</si>
  <si>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</si>
  <si>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</si>
  <si>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</si>
  <si>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</si>
  <si>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</si>
  <si>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</si>
  <si>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</si>
  <si>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</si>
  <si>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</si>
  <si>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</si>
  <si>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</si>
  <si>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</si>
  <si>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</si>
  <si>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</si>
  <si>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</si>
  <si>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</si>
  <si>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</si>
  <si>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</si>
  <si>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</si>
  <si>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</si>
  <si>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</si>
  <si>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</si>
  <si>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</si>
  <si>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</si>
  <si>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</si>
  <si>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</si>
  <si>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</si>
  <si>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</si>
  <si>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</si>
  <si>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</si>
  <si>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</si>
  <si>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</si>
  <si>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</si>
  <si>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</si>
  <si>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</si>
  <si>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</si>
  <si>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</si>
  <si>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</si>
  <si>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</si>
  <si>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</si>
  <si>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</si>
  <si>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</si>
  <si>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</si>
  <si>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</si>
  <si>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</si>
  <si>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</si>
  <si>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</si>
  <si>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</si>
  <si>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</si>
  <si>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</si>
  <si>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</si>
  <si>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</si>
  <si>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</si>
  <si>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</si>
  <si>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</si>
  <si>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</si>
  <si>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</si>
  <si>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</si>
  <si>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</si>
  <si>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</si>
  <si>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</si>
  <si>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</si>
  <si>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</si>
  <si>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</si>
  <si>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</si>
  <si>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</si>
  <si>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</si>
  <si>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</si>
  <si>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</si>
  <si>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</si>
  <si>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</si>
  <si>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</si>
  <si>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</si>
  <si>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</si>
  <si>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</si>
  <si>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</si>
  <si>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</si>
  <si>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</si>
  <si>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</si>
  <si>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</si>
  <si>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</si>
  <si>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</si>
  <si>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</si>
  <si>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</si>
  <si>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</si>
  <si>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</si>
  <si>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</si>
  <si>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</si>
  <si>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</si>
  <si>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</si>
  <si>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</si>
  <si>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</si>
  <si>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</si>
  <si>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</si>
  <si>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</si>
  <si>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</si>
  <si>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</si>
  <si>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</si>
  <si>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</si>
  <si>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</si>
  <si>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</si>
  <si>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</si>
  <si>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</si>
  <si>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</si>
  <si>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</si>
  <si>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</si>
  <si>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</si>
  <si>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</si>
  <si>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</si>
  <si>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</si>
  <si>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</si>
  <si>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</si>
  <si>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</si>
  <si>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</si>
  <si>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</si>
  <si>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</si>
  <si>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</si>
  <si>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</si>
  <si>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</si>
  <si>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</si>
  <si>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</si>
  <si>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</si>
  <si>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</si>
  <si>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</si>
  <si>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</si>
  <si>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</si>
  <si>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</si>
  <si>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</si>
  <si>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</si>
  <si>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</si>
  <si>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</si>
  <si>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</si>
  <si>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</si>
  <si>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</si>
  <si>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</si>
  <si>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</si>
  <si>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</si>
  <si>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</si>
  <si>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</si>
  <si>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</si>
  <si>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</si>
  <si>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</si>
  <si>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</si>
  <si>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</si>
  <si>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</si>
  <si>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</si>
  <si>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</si>
  <si>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</si>
  <si>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</si>
  <si>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</si>
  <si>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</si>
  <si>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</si>
  <si>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</si>
  <si>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</si>
  <si>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</si>
  <si>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</si>
  <si>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</si>
  <si>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</si>
  <si>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</si>
  <si>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</si>
  <si>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</si>
  <si>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</si>
  <si>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</si>
  <si>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</si>
  <si>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</si>
  <si>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</si>
  <si>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</si>
  <si>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</si>
  <si>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</si>
  <si>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</si>
  <si>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</si>
  <si>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</si>
  <si>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</si>
  <si>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</si>
  <si>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</si>
  <si>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</si>
  <si>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</si>
  <si>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</si>
  <si>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</si>
  <si>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</si>
  <si>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</si>
  <si>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</si>
  <si>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</si>
  <si>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</si>
  <si>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</si>
  <si>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</si>
  <si>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</si>
  <si>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</si>
  <si>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</si>
  <si>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</si>
  <si>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</si>
  <si>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</si>
  <si>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</si>
  <si>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</si>
  <si>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</si>
  <si>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</si>
  <si>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</si>
  <si>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</si>
  <si>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</si>
  <si>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</si>
  <si>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</si>
  <si>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</si>
  <si>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</si>
  <si>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</si>
  <si>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</si>
  <si>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</si>
  <si>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</si>
  <si>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</si>
  <si>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</si>
  <si>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</si>
  <si>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</si>
  <si>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</si>
  <si>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</si>
  <si>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</si>
  <si>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</si>
  <si>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</si>
  <si>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</si>
  <si>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</si>
  <si>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</si>
  <si>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</si>
  <si>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</si>
  <si>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</si>
  <si>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</si>
  <si>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</si>
  <si>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</si>
  <si>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</si>
  <si>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</si>
  <si>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</si>
  <si>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</si>
  <si>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</si>
  <si>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</si>
  <si>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</si>
  <si>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</si>
  <si>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</si>
  <si>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</si>
  <si>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</si>
  <si>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</si>
  <si>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</si>
  <si>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</si>
  <si>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</si>
  <si>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</si>
  <si>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</si>
  <si>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</si>
  <si>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</si>
  <si>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</si>
  <si>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</si>
  <si>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</si>
  <si>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</si>
  <si>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</si>
  <si>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</si>
  <si>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</si>
  <si>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</si>
  <si>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</si>
  <si>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</si>
  <si>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</si>
  <si>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</si>
  <si>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</si>
  <si>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</si>
  <si>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</si>
  <si>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</si>
  <si>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</si>
  <si>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</si>
  <si>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</si>
  <si>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</si>
  <si>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</si>
  <si>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</si>
  <si>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</si>
  <si>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</si>
  <si>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</si>
  <si>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</si>
  <si>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</si>
  <si>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</si>
  <si>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</si>
  <si>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</si>
  <si>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</si>
  <si>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</si>
  <si>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</si>
  <si>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</si>
  <si>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</si>
  <si>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</si>
  <si>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</si>
  <si>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</si>
  <si>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</si>
  <si>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</si>
  <si>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</si>
  <si>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</si>
  <si>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</si>
  <si>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</si>
  <si>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</si>
  <si>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</si>
  <si>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</si>
  <si>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</si>
  <si>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</si>
  <si>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</si>
  <si>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</si>
  <si>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</si>
  <si>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</si>
  <si>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</si>
  <si>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</si>
  <si>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</si>
  <si>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</si>
  <si>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</si>
  <si>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</si>
  <si>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</si>
  <si>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</si>
  <si>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</si>
  <si>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</si>
  <si>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</si>
  <si>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</si>
  <si>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</si>
  <si>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</si>
  <si>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</si>
  <si>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</si>
  <si>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</si>
  <si>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</si>
  <si>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</si>
  <si>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</si>
  <si>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</si>
  <si>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</si>
  <si>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</si>
  <si>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</si>
  <si>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</si>
  <si>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</si>
  <si>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</si>
  <si>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</si>
  <si>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</si>
  <si>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</si>
  <si>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</si>
  <si>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</si>
  <si>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</si>
  <si>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</si>
  <si>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</si>
  <si>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</si>
  <si>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</si>
  <si>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</si>
  <si>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</si>
  <si>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</si>
  <si>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</si>
  <si>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</si>
  <si>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</si>
  <si>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</si>
  <si>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</si>
  <si>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</si>
  <si>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</si>
  <si>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</si>
  <si>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</si>
  <si>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</si>
  <si>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</si>
  <si>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</si>
  <si>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</si>
  <si>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</si>
  <si>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</si>
  <si>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</si>
  <si>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</si>
  <si>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</si>
  <si>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</si>
  <si>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</si>
  <si>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</si>
  <si>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</si>
  <si>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</si>
  <si>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</si>
  <si>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</si>
  <si>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</si>
  <si>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</si>
  <si>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</si>
  <si>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</si>
  <si>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</si>
  <si>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</si>
  <si>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</si>
  <si>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</si>
  <si>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</si>
  <si>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</si>
  <si>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</si>
  <si>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</si>
  <si>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</si>
  <si>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</si>
  <si>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</si>
  <si>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</si>
  <si>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</si>
  <si>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</si>
  <si>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</si>
  <si>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</si>
  <si>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</si>
  <si>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</si>
  <si>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</si>
  <si>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</si>
  <si>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</si>
  <si>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</si>
  <si>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</si>
  <si>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</si>
  <si>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</si>
  <si>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</si>
  <si>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</si>
  <si>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</si>
  <si>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</si>
  <si>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</si>
  <si>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</si>
  <si>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</si>
  <si>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</si>
  <si>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</si>
  <si>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</si>
  <si>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</si>
  <si>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</si>
  <si>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</si>
  <si>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</si>
  <si>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</si>
  <si>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</si>
  <si>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</si>
  <si>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</si>
  <si>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</si>
  <si>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</si>
  <si>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</si>
  <si>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</si>
  <si>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</si>
  <si>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</si>
  <si>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</si>
  <si>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</si>
  <si>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</si>
  <si>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</si>
  <si>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</si>
  <si>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</si>
  <si>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</si>
  <si>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</si>
  <si>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</si>
  <si>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</si>
  <si>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</si>
  <si>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</si>
  <si>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</si>
  <si>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</si>
  <si>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</si>
  <si>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</si>
  <si>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</si>
  <si>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</si>
  <si>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</si>
  <si>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</si>
  <si>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</si>
  <si>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</si>
  <si>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</si>
  <si>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</si>
  <si>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</si>
  <si>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</si>
  <si>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</si>
  <si>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</si>
  <si>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</si>
  <si>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</si>
  <si>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</si>
  <si>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</si>
  <si>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</si>
  <si>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</si>
  <si>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</si>
  <si>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</si>
  <si>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</si>
  <si>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</si>
  <si>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</si>
  <si>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</si>
  <si>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</si>
  <si>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</si>
  <si>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</si>
  <si>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</si>
  <si>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</si>
  <si>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</si>
  <si>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</si>
  <si>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</si>
  <si>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</si>
  <si>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</si>
  <si>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</si>
  <si>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</si>
  <si>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</si>
  <si>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</si>
  <si>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</si>
  <si>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</si>
  <si>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</si>
  <si>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</si>
  <si>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</si>
  <si>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</si>
  <si>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</si>
  <si>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</si>
  <si>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</si>
  <si>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</si>
  <si>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</si>
  <si>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</si>
  <si>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</si>
  <si>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</si>
  <si>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</si>
  <si>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</si>
  <si>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</si>
  <si>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</si>
  <si>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</si>
  <si>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</si>
  <si>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</si>
  <si>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</si>
  <si>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</si>
  <si>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</si>
  <si>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</si>
  <si>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</si>
  <si>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</si>
  <si>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</si>
  <si>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</si>
  <si>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</si>
  <si>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</si>
  <si>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</si>
  <si>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</si>
  <si>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</si>
  <si>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</si>
  <si>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</si>
  <si>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</si>
  <si>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</si>
  <si>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</si>
  <si>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</si>
  <si>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</si>
  <si>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</si>
  <si>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</si>
  <si>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</si>
  <si>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</si>
  <si>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</si>
  <si>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</si>
  <si>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</si>
  <si>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</si>
  <si>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</si>
  <si>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</si>
  <si>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</si>
  <si>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</si>
  <si>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</si>
  <si>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</si>
  <si>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</si>
  <si>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</si>
  <si>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</si>
  <si>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</si>
  <si>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</si>
  <si>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</si>
  <si>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</si>
  <si>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</si>
  <si>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</si>
  <si>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</si>
  <si>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</si>
  <si>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</si>
  <si>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</si>
  <si>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</si>
  <si>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</si>
  <si>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</si>
  <si>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</si>
  <si>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</si>
  <si>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</si>
  <si>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</si>
  <si>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</si>
  <si>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</si>
  <si>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</si>
  <si>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</si>
  <si>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</si>
  <si>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</si>
  <si>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</si>
  <si>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</si>
  <si>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</si>
  <si>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</si>
  <si>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</si>
  <si>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</si>
  <si>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</si>
  <si>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</si>
  <si>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</si>
  <si>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</si>
  <si>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</si>
  <si>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</si>
  <si>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</si>
  <si>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</si>
  <si>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</si>
  <si>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</si>
  <si>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</si>
  <si>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</si>
  <si>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</si>
  <si>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</si>
  <si>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</si>
  <si>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</si>
  <si>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</si>
  <si>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</si>
  <si>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</si>
  <si>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</si>
  <si>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</si>
  <si>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</si>
  <si>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</si>
  <si>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</si>
  <si>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</si>
  <si>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</si>
  <si>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</si>
  <si>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</si>
  <si>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</si>
  <si>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</si>
  <si>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</si>
  <si>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</si>
  <si>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</si>
  <si>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</si>
  <si>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</si>
  <si>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</si>
  <si>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</si>
  <si>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</si>
  <si>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</si>
  <si>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</si>
  <si>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</si>
  <si>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</si>
  <si>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</si>
  <si>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</si>
  <si>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</si>
  <si>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</si>
  <si>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</si>
  <si>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</si>
  <si>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</si>
  <si>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</si>
  <si>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</si>
  <si>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</si>
  <si>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</si>
  <si>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</si>
  <si>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</si>
  <si>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</si>
  <si>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</si>
  <si>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</si>
  <si>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</si>
  <si>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</si>
  <si>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</si>
  <si>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</si>
  <si>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</si>
  <si>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</si>
  <si>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</si>
  <si>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</si>
  <si>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</si>
  <si>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</si>
  <si>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</si>
  <si>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</si>
  <si>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</si>
  <si>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</si>
  <si>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</si>
  <si>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</si>
  <si>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</si>
  <si>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</si>
  <si>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</si>
  <si>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</si>
  <si>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</si>
  <si>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</si>
  <si>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</si>
  <si>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</si>
  <si>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</si>
  <si>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</si>
  <si>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</si>
  <si>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</si>
  <si>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</si>
  <si>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</si>
  <si>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</si>
  <si>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</si>
  <si>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</si>
  <si>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</si>
  <si>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</si>
  <si>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</si>
  <si>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</si>
  <si>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</si>
  <si>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</si>
  <si>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</si>
  <si>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</si>
  <si>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</si>
  <si>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</si>
  <si>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</si>
  <si>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</si>
  <si>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</si>
  <si>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</si>
  <si>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</si>
  <si>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</si>
  <si>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</si>
  <si>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</si>
  <si>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</si>
  <si>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</si>
  <si>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</si>
  <si>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</si>
  <si>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</si>
  <si>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</si>
  <si>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</si>
  <si>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</si>
  <si>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</si>
  <si>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</si>
  <si>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</si>
  <si>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</si>
  <si>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</si>
  <si>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</si>
  <si>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</si>
  <si>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</si>
  <si>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</si>
  <si>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</si>
  <si>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</si>
  <si>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</si>
  <si>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</si>
  <si>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</si>
  <si>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</si>
  <si>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</si>
  <si>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</si>
  <si>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</si>
  <si>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</si>
  <si>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</si>
  <si>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</si>
  <si>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</si>
  <si>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</si>
  <si>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</si>
  <si>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</si>
  <si>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</si>
  <si>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</si>
  <si>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</si>
  <si>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</si>
  <si>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</si>
  <si>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</si>
  <si>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</si>
  <si>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</si>
  <si>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</si>
  <si>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</si>
  <si>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</si>
  <si>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</si>
  <si>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</si>
  <si>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</si>
  <si>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</si>
  <si>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</si>
  <si>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</si>
  <si>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</si>
  <si>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</si>
  <si>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</si>
  <si>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</si>
  <si>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</si>
  <si>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</si>
  <si>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</si>
  <si>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</si>
  <si>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</si>
  <si>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</si>
  <si>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</si>
  <si>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</si>
  <si>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</si>
  <si>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</si>
  <si>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</si>
  <si>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</si>
  <si>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</si>
  <si>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</si>
  <si>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</si>
  <si>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</si>
  <si>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</si>
  <si>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</si>
  <si>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</si>
  <si>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</si>
  <si>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</si>
  <si>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</si>
  <si>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</si>
  <si>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</si>
  <si>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</si>
  <si>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</si>
  <si>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</si>
  <si>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</si>
  <si>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</si>
  <si>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</si>
  <si>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</si>
  <si>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</si>
  <si>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</si>
  <si>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</si>
  <si>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</si>
  <si>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</si>
  <si>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</si>
  <si>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</si>
  <si>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</si>
  <si>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</si>
  <si>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</si>
  <si>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</si>
  <si>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</si>
  <si>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</si>
  <si>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</si>
  <si>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</si>
  <si>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</si>
  <si>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</si>
  <si>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</si>
  <si>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</si>
  <si>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</si>
  <si>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</si>
  <si>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</si>
  <si>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</si>
  <si>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</si>
  <si>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</si>
  <si>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</si>
  <si>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</si>
  <si>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</si>
  <si>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</si>
  <si>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</si>
  <si>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</si>
  <si>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</si>
  <si>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</si>
  <si>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</si>
  <si>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</si>
  <si>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</si>
  <si>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</si>
  <si>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</si>
  <si>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</si>
  <si>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</si>
  <si>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</si>
  <si>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</si>
  <si>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</si>
  <si>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</si>
  <si>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</si>
  <si>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</si>
  <si>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</si>
  <si>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</si>
  <si>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</si>
  <si>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</si>
  <si>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</si>
  <si>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</si>
  <si>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</si>
  <si>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</si>
  <si>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</si>
  <si>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</si>
  <si>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</si>
  <si>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</si>
  <si>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</si>
  <si>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</si>
  <si>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</si>
  <si>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</si>
  <si>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</si>
  <si>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</si>
  <si>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</si>
  <si>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</si>
  <si>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</si>
  <si>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</si>
  <si>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</si>
  <si>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</si>
  <si>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</si>
  <si>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</si>
  <si>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</si>
  <si>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</si>
  <si>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</si>
  <si>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</si>
  <si>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</si>
  <si>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</si>
  <si>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</si>
  <si>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</si>
  <si>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</si>
  <si>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</si>
  <si>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</si>
  <si>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</si>
  <si>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</si>
  <si>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</si>
  <si>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</si>
  <si>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</si>
  <si>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</si>
  <si>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</si>
  <si>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</si>
  <si>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</si>
  <si>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</si>
  <si>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</si>
  <si>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</si>
  <si>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</si>
  <si>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</si>
  <si>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</si>
  <si>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</si>
  <si>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</si>
  <si>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</si>
  <si>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</si>
  <si>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</si>
  <si>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</si>
  <si>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</si>
  <si>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</si>
  <si>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</si>
  <si>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</si>
  <si>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</si>
  <si>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</si>
  <si>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</si>
  <si>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</si>
  <si>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</si>
  <si>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</si>
  <si>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</si>
  <si>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</si>
  <si>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</si>
  <si>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</si>
  <si>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</si>
  <si>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</si>
  <si>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</si>
  <si>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</si>
  <si>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</si>
  <si>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</si>
  <si>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</si>
  <si>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</si>
  <si>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</si>
  <si>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</si>
  <si>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</si>
  <si>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</si>
  <si>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</si>
  <si>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</si>
  <si>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</si>
  <si>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</si>
  <si>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</si>
  <si>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</si>
  <si>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</si>
  <si>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</si>
  <si>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</si>
  <si>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</si>
  <si>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</si>
  <si>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</si>
  <si>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</si>
  <si>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</si>
  <si>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</si>
  <si>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</si>
  <si>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</si>
  <si>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</si>
  <si>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</si>
  <si>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</si>
  <si>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</si>
  <si>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</si>
  <si>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</si>
  <si>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</si>
  <si>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</si>
  <si>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</si>
  <si>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</si>
  <si>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</si>
  <si>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</si>
  <si>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</si>
  <si>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</si>
  <si>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</si>
  <si>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</si>
  <si>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</si>
  <si>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</si>
  <si>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</si>
  <si>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</si>
  <si>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</si>
  <si>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</si>
  <si>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</si>
  <si>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</si>
  <si>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</si>
  <si>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</si>
  <si>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</si>
  <si>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</si>
  <si>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</si>
  <si>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</si>
  <si>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</si>
  <si>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</si>
  <si>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</si>
  <si>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</si>
  <si>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</si>
  <si>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</si>
  <si>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</si>
  <si>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</si>
  <si>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</si>
  <si>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</si>
  <si>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</si>
  <si>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</si>
  <si>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</si>
  <si>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</si>
  <si>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</si>
  <si>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</si>
  <si>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</si>
  <si>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</si>
  <si>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</si>
  <si>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</si>
  <si>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</si>
  <si>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</si>
  <si>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</si>
  <si>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</si>
  <si>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</si>
  <si>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</si>
  <si>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</si>
  <si>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</si>
  <si>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</si>
  <si>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</si>
  <si>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</si>
  <si>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</si>
  <si>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</si>
  <si>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</si>
  <si>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</si>
  <si>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</si>
  <si>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</si>
  <si>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</si>
  <si>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</si>
  <si>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</si>
  <si>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</si>
  <si>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</si>
  <si>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</si>
  <si>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</si>
  <si>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</si>
  <si>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</si>
  <si>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</si>
  <si>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</si>
  <si>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</si>
  <si>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</si>
  <si>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</si>
  <si>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</si>
  <si>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</si>
  <si>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</si>
  <si>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</si>
  <si>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</si>
  <si>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</si>
  <si>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</si>
  <si>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</si>
  <si>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</si>
  <si>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</si>
  <si>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</si>
  <si>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</si>
  <si>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</si>
  <si>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</si>
  <si>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</si>
  <si>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</si>
  <si>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</si>
  <si>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</si>
  <si>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</si>
  <si>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</si>
  <si>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</si>
  <si>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</si>
  <si>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</si>
  <si>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</si>
  <si>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</si>
  <si>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</si>
  <si>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</si>
  <si>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</si>
  <si>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</si>
  <si>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</si>
  <si>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</si>
  <si>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</si>
  <si>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</si>
  <si>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</si>
  <si>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</si>
  <si>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</si>
  <si>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</si>
  <si>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</si>
  <si>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</si>
  <si>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</si>
  <si>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</si>
  <si>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</si>
  <si>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</si>
  <si>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</si>
  <si>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</si>
  <si>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</si>
  <si>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</si>
  <si>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</si>
  <si>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</si>
  <si>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</si>
  <si>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</si>
  <si>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</si>
  <si>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</si>
  <si>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</si>
  <si>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</si>
  <si>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</si>
  <si>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</si>
  <si>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</si>
  <si>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</si>
  <si>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</si>
  <si>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</si>
  <si>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</si>
  <si>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</si>
  <si>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</si>
  <si>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</si>
  <si>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</si>
  <si>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</si>
  <si>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</si>
  <si>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</si>
  <si>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</si>
  <si>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</si>
  <si>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</si>
  <si>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</si>
  <si>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</si>
  <si>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</si>
  <si>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</si>
  <si>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</si>
  <si>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</si>
  <si>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</si>
  <si>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</si>
  <si>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</si>
  <si>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</si>
  <si>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</si>
  <si>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</si>
  <si>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</si>
  <si>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</si>
  <si>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</si>
  <si>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</si>
  <si>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</si>
  <si>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</si>
  <si>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</si>
  <si>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</si>
  <si>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</si>
  <si>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</si>
  <si>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</si>
  <si>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</si>
  <si>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</si>
  <si>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</si>
  <si>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</si>
  <si>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</si>
  <si>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</si>
  <si>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</si>
  <si>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</si>
  <si>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</si>
  <si>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</si>
  <si>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</si>
  <si>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</si>
  <si>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</si>
  <si>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</si>
  <si>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</si>
  <si>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</si>
  <si>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</si>
  <si>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</si>
  <si>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</si>
  <si>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</si>
  <si>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</si>
  <si>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</si>
  <si>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</si>
  <si>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</si>
  <si>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</si>
  <si>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</si>
  <si>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</si>
  <si>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</si>
  <si>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</si>
  <si>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</si>
  <si>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</si>
  <si>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</si>
  <si>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</si>
  <si>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</si>
  <si>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</si>
  <si>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</si>
  <si>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</si>
  <si>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</si>
  <si>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</si>
  <si>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</si>
  <si>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</si>
  <si>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</si>
  <si>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</si>
  <si>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</si>
  <si>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</si>
  <si>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</si>
  <si>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</si>
  <si>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</si>
  <si>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</si>
  <si>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</si>
  <si>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</si>
  <si>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</si>
  <si>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</si>
  <si>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</si>
  <si>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</si>
  <si>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</si>
  <si>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</si>
  <si>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</si>
  <si>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</si>
  <si>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</si>
  <si>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</si>
  <si>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</si>
  <si>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</si>
  <si>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</si>
  <si>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</si>
  <si>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</si>
  <si>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</si>
  <si>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</si>
  <si>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</si>
  <si>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</si>
  <si>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</si>
  <si>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</si>
  <si>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</si>
  <si>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</si>
  <si>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</si>
  <si>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</si>
  <si>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</si>
  <si>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</si>
  <si>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</si>
  <si>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</si>
  <si>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</si>
  <si>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</si>
  <si>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</si>
  <si>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</si>
  <si>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</si>
  <si>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</si>
  <si>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</si>
  <si>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</si>
  <si>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</si>
  <si>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</si>
  <si>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</si>
  <si>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</si>
  <si>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</si>
  <si>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</si>
  <si>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</si>
  <si>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</si>
  <si>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</si>
  <si>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</si>
  <si>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</si>
  <si>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</si>
  <si>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</si>
  <si>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</si>
  <si>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</si>
  <si>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</si>
  <si>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</si>
  <si>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</si>
  <si>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</si>
  <si>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</si>
  <si>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</si>
  <si>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</si>
  <si>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</si>
  <si>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</si>
  <si>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</si>
  <si>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</si>
  <si>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</si>
  <si>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</si>
  <si>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</si>
  <si>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</si>
  <si>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</si>
  <si>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</si>
  <si>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</si>
  <si>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</si>
  <si>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</si>
  <si>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</si>
  <si>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</si>
  <si>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</si>
  <si>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</si>
  <si>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</si>
  <si>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</si>
  <si>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</si>
  <si>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</si>
  <si>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</si>
  <si>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</si>
  <si>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</si>
  <si>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</si>
  <si>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</si>
  <si>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</si>
  <si>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</si>
  <si>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</si>
  <si>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</si>
  <si>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</si>
  <si>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</si>
  <si>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</si>
  <si>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</si>
  <si>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</si>
  <si>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</si>
  <si>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</si>
  <si>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</si>
  <si>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</si>
  <si>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</si>
  <si>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</si>
  <si>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</si>
  <si>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</si>
  <si>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</si>
  <si>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</si>
  <si>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</si>
  <si>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</si>
  <si>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</si>
  <si>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</si>
  <si>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</si>
  <si>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</si>
  <si>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</si>
  <si>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</si>
  <si>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</si>
  <si>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</si>
  <si>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</si>
  <si>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</si>
  <si>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</si>
  <si>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</si>
  <si>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</si>
  <si>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</si>
  <si>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</si>
  <si>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</si>
  <si>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</si>
  <si>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</si>
  <si>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</si>
  <si>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</si>
  <si>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</si>
  <si>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</si>
  <si>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</si>
  <si>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</si>
  <si>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</si>
  <si>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</si>
  <si>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</si>
  <si>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</si>
  <si>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</si>
  <si>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</si>
  <si>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</si>
  <si>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</si>
  <si>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</si>
  <si>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</si>
  <si>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</si>
  <si>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</si>
  <si>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</si>
  <si>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</si>
  <si>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</si>
  <si>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</si>
  <si>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</si>
  <si>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</si>
  <si>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</si>
  <si>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</si>
  <si>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</si>
  <si>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</si>
  <si>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</si>
  <si>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</si>
  <si>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</si>
  <si>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</si>
  <si>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</si>
  <si>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</si>
  <si>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</si>
  <si>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</si>
  <si>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</si>
  <si>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</si>
  <si>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</si>
  <si>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</si>
  <si>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</si>
  <si>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</si>
  <si>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</si>
  <si>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</si>
  <si>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</si>
  <si>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</si>
  <si>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</si>
  <si>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</si>
  <si>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</si>
  <si>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</si>
  <si>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</si>
  <si>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</si>
  <si>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</si>
  <si>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</si>
  <si>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</si>
  <si>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</si>
  <si>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</si>
  <si>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</si>
  <si>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</si>
  <si>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</si>
  <si>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</si>
  <si>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</si>
  <si>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</si>
  <si>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</si>
  <si>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</si>
  <si>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</si>
  <si>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</si>
  <si>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</si>
  <si>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</si>
  <si>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</si>
  <si>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</si>
  <si>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</si>
  <si>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</si>
  <si>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</si>
  <si>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</si>
  <si>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</si>
  <si>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</si>
  <si>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</si>
  <si>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</si>
  <si>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</si>
  <si>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</si>
  <si>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</si>
  <si>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</si>
  <si>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</si>
  <si>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</si>
  <si>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</si>
  <si>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</si>
  <si>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</si>
  <si>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</si>
  <si>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</si>
  <si>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</si>
  <si>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</si>
  <si>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</si>
  <si>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</si>
  <si>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</si>
  <si>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</si>
  <si>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</si>
  <si>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</si>
  <si>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</si>
  <si>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</si>
  <si>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</si>
  <si>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</si>
  <si>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</si>
  <si>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</si>
  <si>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</si>
  <si>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</si>
  <si>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</si>
  <si>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</si>
  <si>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</si>
  <si>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</si>
  <si>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</si>
  <si>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</si>
  <si>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</si>
  <si>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</si>
  <si>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</si>
  <si>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</si>
  <si>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</si>
  <si>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</si>
  <si>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</si>
  <si>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</si>
  <si>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</si>
  <si>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</si>
  <si>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</si>
  <si>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</si>
  <si>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</si>
  <si>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</si>
  <si>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</si>
  <si>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</si>
  <si>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</si>
  <si>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</si>
  <si>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</si>
  <si>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</si>
  <si>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</si>
  <si>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</si>
  <si>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</si>
  <si>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</si>
  <si>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</si>
  <si>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</si>
  <si>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</si>
  <si>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</si>
  <si>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</si>
  <si>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</si>
  <si>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</si>
  <si>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</si>
  <si>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</si>
  <si>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</si>
  <si>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</si>
  <si>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</si>
  <si>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</si>
  <si>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</si>
  <si>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</si>
  <si>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</si>
  <si>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</si>
  <si>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</si>
  <si>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</si>
  <si>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</si>
  <si>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</si>
  <si>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</si>
  <si>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</si>
  <si>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</si>
  <si>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</si>
  <si>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</si>
  <si>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</si>
  <si>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</si>
  <si>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</si>
  <si>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</si>
  <si>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</si>
  <si>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</si>
  <si>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</si>
  <si>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</si>
  <si>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</si>
  <si>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</si>
  <si>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</si>
  <si>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</si>
  <si>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</si>
  <si>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</si>
  <si>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</si>
  <si>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</si>
  <si>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</si>
  <si>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</si>
  <si>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</si>
  <si>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</si>
  <si>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</si>
  <si>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</si>
  <si>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</si>
  <si>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</si>
  <si>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</si>
  <si>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</si>
  <si>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</si>
  <si>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</si>
  <si>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</si>
  <si>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</si>
  <si>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</si>
  <si>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</si>
  <si>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</si>
  <si>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</si>
  <si>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</si>
  <si>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</si>
  <si>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</si>
  <si>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</si>
  <si>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</si>
  <si>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</si>
  <si>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</si>
  <si>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</si>
  <si>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</si>
  <si>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</si>
  <si>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</si>
  <si>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</si>
  <si>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</si>
  <si>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</si>
  <si>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</si>
  <si>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</si>
  <si>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</si>
  <si>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</si>
  <si>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</si>
  <si>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</si>
  <si>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</si>
  <si>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</si>
  <si>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</si>
  <si>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</si>
  <si>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</si>
  <si>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</si>
  <si>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</si>
  <si>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</si>
  <si>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</si>
  <si>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</si>
  <si>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</si>
  <si>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</si>
  <si>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</si>
  <si>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</si>
  <si>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</si>
  <si>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</si>
  <si>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</si>
  <si>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</si>
  <si>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</si>
  <si>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</si>
  <si>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</si>
  <si>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</si>
  <si>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</si>
  <si>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</si>
  <si>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</si>
  <si>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</si>
  <si>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</si>
  <si>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</si>
  <si>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</si>
  <si>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</si>
  <si>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</si>
  <si>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</si>
  <si>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</si>
  <si>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</si>
  <si>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</si>
  <si>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</si>
  <si>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</si>
  <si>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</si>
  <si>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</si>
  <si>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</si>
  <si>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</si>
  <si>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</si>
  <si>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</si>
  <si>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</si>
  <si>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</si>
  <si>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</si>
  <si>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</si>
  <si>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</si>
  <si>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</si>
  <si>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</si>
  <si>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</si>
  <si>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</si>
  <si>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</si>
  <si>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</si>
  <si>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</si>
  <si>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</si>
  <si>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</si>
  <si>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</si>
  <si>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</si>
  <si>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</si>
  <si>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</si>
  <si>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</si>
  <si>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</si>
  <si>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</si>
  <si>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</si>
  <si>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</si>
  <si>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</si>
  <si>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</si>
  <si>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</si>
  <si>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</si>
  <si>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</si>
  <si>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</si>
  <si>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</si>
  <si>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</si>
  <si>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</si>
  <si>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</si>
  <si>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</si>
  <si>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</si>
  <si>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</si>
  <si>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</si>
  <si>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</si>
  <si>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</si>
  <si>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</si>
  <si>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</si>
  <si>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</si>
  <si>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</si>
  <si>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</si>
  <si>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</si>
  <si>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</si>
  <si>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</si>
  <si>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</si>
  <si>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</si>
  <si>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</si>
  <si>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</si>
  <si>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</si>
  <si>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</si>
  <si>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</si>
  <si>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</si>
  <si>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</si>
  <si>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</si>
  <si>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</si>
  <si>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</si>
  <si>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</si>
  <si>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</si>
  <si>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</si>
  <si>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</si>
  <si>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</si>
  <si>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</si>
  <si>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</si>
  <si>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</si>
  <si>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</si>
  <si>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</si>
  <si>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</si>
  <si>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</si>
  <si>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</si>
  <si>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</si>
  <si>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</si>
  <si>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</si>
  <si>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</si>
  <si>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</si>
  <si>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</si>
  <si>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</si>
  <si>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</si>
  <si>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</si>
  <si>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</si>
  <si>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</si>
  <si>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</si>
  <si>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</si>
  <si>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</si>
  <si>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</si>
  <si>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</si>
  <si>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</si>
  <si>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</si>
  <si>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</si>
  <si>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</si>
  <si>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</si>
  <si>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</si>
  <si>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</si>
  <si>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</si>
  <si>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</si>
  <si>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</si>
  <si>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</si>
  <si>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</si>
  <si>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</si>
  <si>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</si>
  <si>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</si>
  <si>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</si>
  <si>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</si>
  <si>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</si>
  <si>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</si>
  <si>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</si>
  <si>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</si>
  <si>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</si>
  <si>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</si>
  <si>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</si>
  <si>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</si>
  <si>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</si>
  <si>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</si>
  <si>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</si>
  <si>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</si>
  <si>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</si>
  <si>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</si>
  <si>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</si>
  <si>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</si>
  <si>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</si>
  <si>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</si>
  <si>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</si>
  <si>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</si>
  <si>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</si>
  <si>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</si>
  <si>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</si>
  <si>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</si>
  <si>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</si>
  <si>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</si>
  <si>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</si>
  <si>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</si>
  <si>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</si>
  <si>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</si>
  <si>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</si>
  <si>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</si>
  <si>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</si>
  <si>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</si>
  <si>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</si>
  <si>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</si>
  <si>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</si>
  <si>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</si>
  <si>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</si>
  <si>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</si>
  <si>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</si>
  <si>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</si>
  <si>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</si>
  <si>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</si>
  <si>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</si>
  <si>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</si>
  <si>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</si>
  <si>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</si>
  <si>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</si>
  <si>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</si>
  <si>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</si>
  <si>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</si>
  <si>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</si>
  <si>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</si>
  <si>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</si>
  <si>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</si>
  <si>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</si>
  <si>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</si>
  <si>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</si>
  <si>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</si>
  <si>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</si>
  <si>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</si>
  <si>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</si>
  <si>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</si>
  <si>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</si>
  <si>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</si>
  <si>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</si>
  <si>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</si>
  <si>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</si>
  <si>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</si>
  <si>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</si>
  <si>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</si>
  <si>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</si>
  <si>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</si>
  <si>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</si>
  <si>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</si>
  <si>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</si>
  <si>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</si>
  <si>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</si>
  <si>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</si>
  <si>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</si>
  <si>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</si>
  <si>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</si>
  <si>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</si>
  <si>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</si>
  <si>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</si>
  <si>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</si>
  <si>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</si>
  <si>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</si>
  <si>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</si>
  <si>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</si>
  <si>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</si>
  <si>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</si>
  <si>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</si>
  <si>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</si>
  <si>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</si>
  <si>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</si>
  <si>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</si>
  <si>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</si>
  <si>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</si>
  <si>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</si>
  <si>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</si>
  <si>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</si>
  <si>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</si>
  <si>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</si>
  <si>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</si>
  <si>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</si>
  <si>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</si>
  <si>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</si>
  <si>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</si>
  <si>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</si>
  <si>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</si>
  <si>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</si>
  <si>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</si>
  <si>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</si>
  <si>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</si>
  <si>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</si>
  <si>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</si>
  <si>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</si>
  <si>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</si>
  <si>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</si>
  <si>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</si>
  <si>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</si>
  <si>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</si>
  <si>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</si>
  <si>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</si>
  <si>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</si>
  <si>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</si>
  <si>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</si>
  <si>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</si>
  <si>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</si>
  <si>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</si>
  <si>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</si>
  <si>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</si>
  <si>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</si>
  <si>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</si>
  <si>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</si>
  <si>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</si>
  <si>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</si>
  <si>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</si>
  <si>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</si>
  <si>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</si>
  <si>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</si>
  <si>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</si>
  <si>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</si>
  <si>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</si>
  <si>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</si>
  <si>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</si>
  <si>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</si>
  <si>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</si>
  <si>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</si>
  <si>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</si>
  <si>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</si>
  <si>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</si>
  <si>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</si>
  <si>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</si>
  <si>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</si>
  <si>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</si>
  <si>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</si>
  <si>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</si>
  <si>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</si>
  <si>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</si>
  <si>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</si>
  <si>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</si>
  <si>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</si>
  <si>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</si>
  <si>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</si>
  <si>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</si>
  <si>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</si>
  <si>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</si>
  <si>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</si>
  <si>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</si>
  <si>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</si>
  <si>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</si>
  <si>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</si>
  <si>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</si>
  <si>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</si>
  <si>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</si>
  <si>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</si>
  <si>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</si>
  <si>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</si>
  <si>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</si>
  <si>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</si>
  <si>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</si>
  <si>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</si>
  <si>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</si>
  <si>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</si>
  <si>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</si>
  <si>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</si>
  <si>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</si>
  <si>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</si>
  <si>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</si>
  <si>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</si>
  <si>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</si>
  <si>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</si>
  <si>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</si>
  <si>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</si>
  <si>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</si>
  <si>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</si>
  <si>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</si>
  <si>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</si>
  <si>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</si>
  <si>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</si>
  <si>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</si>
  <si>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</si>
  <si>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</si>
  <si>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</si>
  <si>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</si>
  <si>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</si>
  <si>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</si>
  <si>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</si>
  <si>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</si>
  <si>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</si>
  <si>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</si>
  <si>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</si>
  <si>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</si>
  <si>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</si>
  <si>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</si>
  <si>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</si>
  <si>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</si>
  <si>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</si>
  <si>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</si>
  <si>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</si>
  <si>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</si>
  <si>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</si>
  <si>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</si>
  <si>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</si>
  <si>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</si>
  <si>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</si>
  <si>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</si>
  <si>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</si>
  <si>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</si>
  <si>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</si>
  <si>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</si>
  <si>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</si>
  <si>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</si>
  <si>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</si>
  <si>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</si>
  <si>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</si>
  <si>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</si>
  <si>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</si>
  <si>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</si>
  <si>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</si>
  <si>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</si>
  <si>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</si>
  <si>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</si>
  <si>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</si>
  <si>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</si>
  <si>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</si>
  <si>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</si>
  <si>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</si>
  <si>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</si>
  <si>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</si>
  <si>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</si>
  <si>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</si>
  <si>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</si>
  <si>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</si>
  <si>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</si>
  <si>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</si>
  <si>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</si>
  <si>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</si>
  <si>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</si>
  <si>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</si>
  <si>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</si>
  <si>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</si>
  <si>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</si>
  <si>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</si>
  <si>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</si>
  <si>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</si>
  <si>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</si>
  <si>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</si>
  <si>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</si>
  <si>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</si>
  <si>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</si>
  <si>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</si>
  <si>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</si>
  <si>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</si>
  <si>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</si>
  <si>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</si>
  <si>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</si>
  <si>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</si>
  <si>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</si>
  <si>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</si>
  <si>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</si>
  <si>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</si>
  <si>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</si>
  <si>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</si>
  <si>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</si>
  <si>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</si>
  <si>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</si>
  <si>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</si>
  <si>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</si>
  <si>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</si>
  <si>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</si>
  <si>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</si>
  <si>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</si>
  <si>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</si>
  <si>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</si>
  <si>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</si>
  <si>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</si>
  <si>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</si>
  <si>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</si>
  <si>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</si>
  <si>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</si>
  <si>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</si>
  <si>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</si>
  <si>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</si>
  <si>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</si>
  <si>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</si>
  <si>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</si>
  <si>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</si>
  <si>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</si>
  <si>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</si>
  <si>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</si>
  <si>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</si>
  <si>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</si>
  <si>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</si>
  <si>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</si>
  <si>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</si>
  <si>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</si>
  <si>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</si>
  <si>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</si>
  <si>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</si>
  <si>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</si>
  <si>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</si>
  <si>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</si>
  <si>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</si>
  <si>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</si>
  <si>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</si>
  <si>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</si>
  <si>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</si>
  <si>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</si>
  <si>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</si>
  <si>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</si>
  <si>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</si>
  <si>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</si>
  <si>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</si>
  <si>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</si>
  <si>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</si>
  <si>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</si>
  <si>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</si>
  <si>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</si>
  <si>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</si>
  <si>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</si>
  <si>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</si>
  <si>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</si>
  <si>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</si>
  <si>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</si>
  <si>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</si>
  <si>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</si>
  <si>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</si>
  <si>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</si>
  <si>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</si>
  <si>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</si>
  <si>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</si>
  <si>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</si>
  <si>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</si>
  <si>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</si>
  <si>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</si>
  <si>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</si>
  <si>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</si>
  <si>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</si>
  <si>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</si>
  <si>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</si>
  <si>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</si>
  <si>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</si>
  <si>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</si>
  <si>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</si>
  <si>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</si>
  <si>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</si>
  <si>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</si>
  <si>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</si>
  <si>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</si>
  <si>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</si>
  <si>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</si>
  <si>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</si>
  <si>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</si>
  <si>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</si>
  <si>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</si>
  <si>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</si>
  <si>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</si>
  <si>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</si>
  <si>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</si>
  <si>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</si>
  <si>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</si>
  <si>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</si>
  <si>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</si>
  <si>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</si>
  <si>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</si>
  <si>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</si>
  <si>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</si>
  <si>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</si>
  <si>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</si>
  <si>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</si>
  <si>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</si>
  <si>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</si>
  <si>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</si>
  <si>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</si>
  <si>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</si>
  <si>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</si>
  <si>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</si>
  <si>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</si>
  <si>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</si>
  <si>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</si>
  <si>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</si>
  <si>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</si>
  <si>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</si>
  <si>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</si>
  <si>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</si>
  <si>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</si>
  <si>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</si>
  <si>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</si>
  <si>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</si>
  <si>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</si>
  <si>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</si>
  <si>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</si>
  <si>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</si>
  <si>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</si>
  <si>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</si>
  <si>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</si>
  <si>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</si>
  <si>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</si>
  <si>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</si>
  <si>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</si>
  <si>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</si>
  <si>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</si>
  <si>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</si>
  <si>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</si>
  <si>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</si>
  <si>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</si>
  <si>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</si>
  <si>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</si>
  <si>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</si>
  <si>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</si>
  <si>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</si>
  <si>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</si>
  <si>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</si>
  <si>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</si>
  <si>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</si>
  <si>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</si>
  <si>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</si>
  <si>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</si>
  <si>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</si>
  <si>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</si>
  <si>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</si>
  <si>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</si>
  <si>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</si>
  <si>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</si>
  <si>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</si>
  <si>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</si>
  <si>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</si>
  <si>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</si>
  <si>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</si>
  <si>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</si>
  <si>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</si>
  <si>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</si>
  <si>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</si>
  <si>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</si>
  <si>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</si>
  <si>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</si>
  <si>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</si>
  <si>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</si>
  <si>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</si>
  <si>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</si>
  <si>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</si>
  <si>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</si>
  <si>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</si>
  <si>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</si>
  <si>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</si>
  <si>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</si>
  <si>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</si>
  <si>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</si>
  <si>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</si>
  <si>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</si>
  <si>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</si>
  <si>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</si>
  <si>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</si>
  <si>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</si>
  <si>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</si>
  <si>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</si>
  <si>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</si>
  <si>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</si>
  <si>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</si>
  <si>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</si>
  <si>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</si>
  <si>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</si>
  <si>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</si>
  <si>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</si>
  <si>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</si>
  <si>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</si>
  <si>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</si>
  <si>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</si>
  <si>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</si>
  <si>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</si>
  <si>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</si>
  <si>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</si>
  <si>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</si>
  <si>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</si>
  <si>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</si>
  <si>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</si>
  <si>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</si>
  <si>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</si>
  <si>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</si>
  <si>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</si>
  <si>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</si>
  <si>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</si>
  <si>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</si>
  <si>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</si>
  <si>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</si>
  <si>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</si>
  <si>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</si>
  <si>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</si>
  <si>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</si>
  <si>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</si>
  <si>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</si>
  <si>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</si>
  <si>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</si>
  <si>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</si>
  <si>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</si>
  <si>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</si>
  <si>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</si>
  <si>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</si>
  <si>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</si>
  <si>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</si>
  <si>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</si>
  <si>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</si>
  <si>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</si>
  <si>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</si>
  <si>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</si>
  <si>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</si>
  <si>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</si>
  <si>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</si>
  <si>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</si>
  <si>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</si>
  <si>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</si>
  <si>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</si>
  <si>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</si>
  <si>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</si>
  <si>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</si>
  <si>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</si>
  <si>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</si>
  <si>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</si>
  <si>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</si>
  <si>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</si>
  <si>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</si>
  <si>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</si>
  <si>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</si>
  <si>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</si>
  <si>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</si>
  <si>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</si>
  <si>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</si>
  <si>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</si>
  <si>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</si>
  <si>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</si>
  <si>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</si>
  <si>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</si>
  <si>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</si>
  <si>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</si>
  <si>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</si>
  <si>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</si>
  <si>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</si>
  <si>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</si>
  <si>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</si>
  <si>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</si>
  <si>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</si>
  <si>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</si>
  <si>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</si>
  <si>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</si>
  <si>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</si>
  <si>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</si>
  <si>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</si>
  <si>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</si>
  <si>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</si>
  <si>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</si>
  <si>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</si>
  <si>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</si>
  <si>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</si>
  <si>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</si>
  <si>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</si>
  <si>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</si>
  <si>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</si>
  <si>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</si>
  <si>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</si>
  <si>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</si>
  <si>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</si>
  <si>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</si>
  <si>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</si>
  <si>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</si>
  <si>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</si>
  <si>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</si>
  <si>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</si>
  <si>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</si>
  <si>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</si>
  <si>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</si>
  <si>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</si>
  <si>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</si>
  <si>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</si>
  <si>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</si>
  <si>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</si>
  <si>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</si>
  <si>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</si>
  <si>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</si>
  <si>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</si>
  <si>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</si>
  <si>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</si>
  <si>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</si>
  <si>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</si>
  <si>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</si>
  <si>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</si>
  <si>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</si>
  <si>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</si>
  <si>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</si>
  <si>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</si>
  <si>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</si>
  <si>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</si>
  <si>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</si>
  <si>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</si>
  <si>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</si>
  <si>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</si>
  <si>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</si>
  <si>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</si>
  <si>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</si>
  <si>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</si>
  <si>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</si>
  <si>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</si>
  <si>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</si>
  <si>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</si>
  <si>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</si>
  <si>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</si>
  <si>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</si>
  <si>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</si>
  <si>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</si>
  <si>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</si>
  <si>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</si>
  <si>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</si>
  <si>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</si>
  <si>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</si>
  <si>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</si>
  <si>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</si>
  <si>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</si>
  <si>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</si>
  <si>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</si>
  <si>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</si>
  <si>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</si>
  <si>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</si>
  <si>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</si>
  <si>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</si>
  <si>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</si>
  <si>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</si>
  <si>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</si>
  <si>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</si>
  <si>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</si>
  <si>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</si>
  <si>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</si>
  <si>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</si>
  <si>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</si>
  <si>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</si>
  <si>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</si>
  <si>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</si>
  <si>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</si>
  <si>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</si>
  <si>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</si>
  <si>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</si>
  <si>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</si>
  <si>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</si>
  <si>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</si>
  <si>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</si>
  <si>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</si>
  <si>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</si>
  <si>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</si>
  <si>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</si>
  <si>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</si>
  <si>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</si>
  <si>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</si>
  <si>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</si>
  <si>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</si>
  <si>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</si>
  <si>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</si>
  <si>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</si>
  <si>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</si>
  <si>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</si>
  <si>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</si>
  <si>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</si>
  <si>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</si>
  <si>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</si>
  <si>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</si>
  <si>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</si>
  <si>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</si>
  <si>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</si>
  <si>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</si>
  <si>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</si>
  <si>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</si>
  <si>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</si>
  <si>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</si>
  <si>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</si>
  <si>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</si>
  <si>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</si>
  <si>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</si>
  <si>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</si>
  <si>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</si>
  <si>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</si>
  <si>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</si>
  <si>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</si>
  <si>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</si>
  <si>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</si>
  <si>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</si>
  <si>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</si>
  <si>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</si>
  <si>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</si>
  <si>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</si>
  <si>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</si>
  <si>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</si>
  <si>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</si>
  <si>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</si>
  <si>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</si>
  <si>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</si>
  <si>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</si>
  <si>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</si>
  <si>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</si>
  <si>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</si>
  <si>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</si>
  <si>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</si>
  <si>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</si>
  <si>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</si>
  <si>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</si>
  <si>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</si>
  <si>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</si>
  <si>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</si>
  <si>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</si>
  <si>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</si>
  <si>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</si>
  <si>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</si>
  <si>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</si>
  <si>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</si>
  <si>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</si>
  <si>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</si>
  <si>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</si>
  <si>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</si>
  <si>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</si>
  <si>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</si>
  <si>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</si>
  <si>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</si>
  <si>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</si>
  <si>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</si>
  <si>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</si>
  <si>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</si>
  <si>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</si>
  <si>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</si>
  <si>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</si>
  <si>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</si>
  <si>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</si>
  <si>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</si>
  <si>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</si>
  <si>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</si>
  <si>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</si>
  <si>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</si>
  <si>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</si>
  <si>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</si>
  <si>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</si>
  <si>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</si>
  <si>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</si>
  <si>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</si>
  <si>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</si>
  <si>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</si>
  <si>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</si>
  <si>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</si>
  <si>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</si>
  <si>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</si>
  <si>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</si>
  <si>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</si>
  <si>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</si>
  <si>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</si>
  <si>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</si>
  <si>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</si>
  <si>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</si>
  <si>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</si>
  <si>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</si>
  <si>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</si>
  <si>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</si>
  <si>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</si>
  <si>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</si>
  <si>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</si>
  <si>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</si>
  <si>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</si>
  <si>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</si>
  <si>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</si>
  <si>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</si>
  <si>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</si>
  <si>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</si>
  <si>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</si>
  <si>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</si>
  <si>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</si>
  <si>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</si>
  <si>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</si>
  <si>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</si>
  <si>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</si>
  <si>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</si>
  <si>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</si>
  <si>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</si>
  <si>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</si>
  <si>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</si>
  <si>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</si>
  <si>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</si>
  <si>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</si>
  <si>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</si>
  <si>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</si>
  <si>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</si>
  <si>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</si>
  <si>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</si>
  <si>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</si>
  <si>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</si>
  <si>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</si>
  <si>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</si>
  <si>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</si>
  <si>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</si>
  <si>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</si>
  <si>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</si>
  <si>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</si>
  <si>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</si>
  <si>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</si>
  <si>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</si>
  <si>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</si>
  <si>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</si>
  <si>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</si>
  <si>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</si>
  <si>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</si>
  <si>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</si>
  <si>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</si>
  <si>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</si>
  <si>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</si>
  <si>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</si>
  <si>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</si>
  <si>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</si>
  <si>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</si>
  <si>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</si>
  <si>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</si>
  <si>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</si>
  <si>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</si>
  <si>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</si>
  <si>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</si>
  <si>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</si>
  <si>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</si>
  <si>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</si>
  <si>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</si>
  <si>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</si>
  <si>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</si>
  <si>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</si>
  <si>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</si>
  <si>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</si>
  <si>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</si>
  <si>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</si>
  <si>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</si>
  <si>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</si>
  <si>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</si>
  <si>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</si>
  <si>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</si>
  <si>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</si>
  <si>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</si>
  <si>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</si>
  <si>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</si>
  <si>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</si>
  <si>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</si>
  <si>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</si>
  <si>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</si>
  <si>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</si>
  <si>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</si>
  <si>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</si>
  <si>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</si>
  <si>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</si>
  <si>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</si>
  <si>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</si>
  <si>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</si>
  <si>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</si>
  <si>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</si>
  <si>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</si>
  <si>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</si>
  <si>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</si>
  <si>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</si>
  <si>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</si>
  <si>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</si>
  <si>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</si>
  <si>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</si>
  <si>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</si>
  <si>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</si>
  <si>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</si>
  <si>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</si>
  <si>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</si>
  <si>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</si>
  <si>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</si>
  <si>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</si>
  <si>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</si>
  <si>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</si>
  <si>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</si>
  <si>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</si>
  <si>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</si>
  <si>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</si>
  <si>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</si>
  <si>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</si>
  <si>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</si>
  <si>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</si>
  <si>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</si>
  <si>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</si>
  <si>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</si>
  <si>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</si>
  <si>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</si>
  <si>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</si>
  <si>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</si>
  <si>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</si>
  <si>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</si>
  <si>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</si>
  <si>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</si>
  <si>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</si>
  <si>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</si>
  <si>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</si>
  <si>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</si>
  <si>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</si>
  <si>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</si>
  <si>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</si>
  <si>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</si>
  <si>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</si>
  <si>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</si>
  <si>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</si>
  <si>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</si>
  <si>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</si>
  <si>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</si>
  <si>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</si>
  <si>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</si>
  <si>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</si>
  <si>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</si>
  <si>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</si>
  <si>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</si>
  <si>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</si>
  <si>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</si>
  <si>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</si>
  <si>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</si>
  <si>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</si>
  <si>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</si>
  <si>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</si>
  <si>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</si>
  <si>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</si>
  <si>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</si>
  <si>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</si>
  <si>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</si>
  <si>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</si>
  <si>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</si>
  <si>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</si>
  <si>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</si>
  <si>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</si>
  <si>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</si>
  <si>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</si>
  <si>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</si>
  <si>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</si>
  <si>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</si>
  <si>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</si>
  <si>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</si>
  <si>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</si>
  <si>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</si>
  <si>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</si>
  <si>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</si>
  <si>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</si>
  <si>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</si>
  <si>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</si>
  <si>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</si>
  <si>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</si>
  <si>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</si>
  <si>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</si>
  <si>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</si>
  <si>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</si>
  <si>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</si>
  <si>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</si>
  <si>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</si>
  <si>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</si>
  <si>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</si>
  <si>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</si>
  <si>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</si>
  <si>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</si>
  <si>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</si>
  <si>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</si>
  <si>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</si>
  <si>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</si>
  <si>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</si>
  <si>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</si>
  <si>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</si>
  <si>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</si>
  <si>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</si>
  <si>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</si>
  <si>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</si>
  <si>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</si>
  <si>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</si>
  <si>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</si>
  <si>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</si>
  <si>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</si>
  <si>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</si>
  <si>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</si>
  <si>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</si>
  <si>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</si>
  <si>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</si>
  <si>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</si>
  <si>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</si>
  <si>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</si>
  <si>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</si>
  <si>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</si>
  <si>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</si>
  <si>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</si>
  <si>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</si>
  <si>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</si>
  <si>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</si>
  <si>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</si>
  <si>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</si>
  <si>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</si>
  <si>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</si>
  <si>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</si>
  <si>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</si>
  <si>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</si>
  <si>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</si>
  <si>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</si>
  <si>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</si>
  <si>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</si>
  <si>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</si>
  <si>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</si>
  <si>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</si>
  <si>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</si>
  <si>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</si>
  <si>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</si>
  <si>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</si>
  <si>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</si>
  <si>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</si>
  <si>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</si>
  <si>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</si>
  <si>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</si>
  <si>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</si>
  <si>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</si>
  <si>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</si>
  <si>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</si>
  <si>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</si>
  <si>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</si>
  <si>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</si>
  <si>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</si>
  <si>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</si>
  <si>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</si>
  <si>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</si>
  <si>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</si>
  <si>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</si>
  <si>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</si>
  <si>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</si>
  <si>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</si>
  <si>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</si>
  <si>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</si>
  <si>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</si>
  <si>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</si>
  <si>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</si>
  <si>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</si>
  <si>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</si>
  <si>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</si>
  <si>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</si>
  <si>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</si>
  <si>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</si>
  <si>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</si>
  <si>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</si>
  <si>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</si>
  <si>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</si>
  <si>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</si>
  <si>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</si>
  <si>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</si>
  <si>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</si>
  <si>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</si>
  <si>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</si>
  <si>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</si>
  <si>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</si>
  <si>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</si>
  <si>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</si>
  <si>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</si>
  <si>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</si>
  <si>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</si>
  <si>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</si>
  <si>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</si>
  <si>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</si>
  <si>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</si>
  <si>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</si>
  <si>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</si>
  <si>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</si>
  <si>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</si>
  <si>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</si>
  <si>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</si>
  <si>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</si>
  <si>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</si>
  <si>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</si>
  <si>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</si>
  <si>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</si>
  <si>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</si>
  <si>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</si>
  <si>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</si>
  <si>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</si>
  <si>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</si>
  <si>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</si>
  <si>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</si>
  <si>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</si>
  <si>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</si>
  <si>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</si>
  <si>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</si>
  <si>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</si>
  <si>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</si>
  <si>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</si>
  <si>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</si>
  <si>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</si>
  <si>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</si>
  <si>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</si>
  <si>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</si>
  <si>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</si>
  <si>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</si>
  <si>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</si>
  <si>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</si>
  <si>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</si>
  <si>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</si>
  <si>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</si>
  <si>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</si>
  <si>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</si>
  <si>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</si>
  <si>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</si>
  <si>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</si>
  <si>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</si>
  <si>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</si>
  <si>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</si>
  <si>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</si>
  <si>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</si>
  <si>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</si>
  <si>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</si>
  <si>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</si>
  <si>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</si>
  <si>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</si>
  <si>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</si>
  <si>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</si>
  <si>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</si>
  <si>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</si>
  <si>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</si>
  <si>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</si>
  <si>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</si>
  <si>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</si>
  <si>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</si>
  <si>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</si>
  <si>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</si>
  <si>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</si>
  <si>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</si>
  <si>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</si>
  <si>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</si>
  <si>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</si>
  <si>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</si>
  <si>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</si>
  <si>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</si>
  <si>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</si>
  <si>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</si>
  <si>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</si>
  <si>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</si>
  <si>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</si>
  <si>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</si>
  <si>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</si>
  <si>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</si>
  <si>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</si>
  <si>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</si>
  <si>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</si>
  <si>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</si>
  <si>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</si>
  <si>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</si>
  <si>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</si>
  <si>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</si>
  <si>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</si>
  <si>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</si>
  <si>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</si>
  <si>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</si>
  <si>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</si>
  <si>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</si>
  <si>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</si>
  <si>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</si>
  <si>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</si>
  <si>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</si>
  <si>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</si>
  <si>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</si>
  <si>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</si>
  <si>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</si>
  <si>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</si>
  <si>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</si>
  <si>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</si>
  <si>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</si>
  <si>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</si>
  <si>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</si>
  <si>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</si>
  <si>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</si>
  <si>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</si>
  <si>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</si>
  <si>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</si>
  <si>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</si>
  <si>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</si>
  <si>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</si>
  <si>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</si>
  <si>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</si>
  <si>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</si>
  <si>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</si>
  <si>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</si>
  <si>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</si>
  <si>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</si>
  <si>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</si>
  <si>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</si>
  <si>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</si>
  <si>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</si>
  <si>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</si>
  <si>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</si>
  <si>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</si>
  <si>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</si>
  <si>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</si>
  <si>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</si>
  <si>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</si>
  <si>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</si>
  <si>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</si>
  <si>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</si>
  <si>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</si>
  <si>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</si>
  <si>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</si>
  <si>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</si>
  <si>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</si>
  <si>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</si>
  <si>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</si>
  <si>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</si>
  <si>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</si>
  <si>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</si>
  <si>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</si>
  <si>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</si>
  <si>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</si>
  <si>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</si>
  <si>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</si>
  <si>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</si>
  <si>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</si>
  <si>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</si>
  <si>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</si>
  <si>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</si>
  <si>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</si>
  <si>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</si>
  <si>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</si>
  <si>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</si>
  <si>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</si>
  <si>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</si>
  <si>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</si>
  <si>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</si>
  <si>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</si>
  <si>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</si>
  <si>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</si>
  <si>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</si>
  <si>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</si>
  <si>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</si>
  <si>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</si>
  <si>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</si>
  <si>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</si>
  <si>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</si>
  <si>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</si>
  <si>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</si>
  <si>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</si>
  <si>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</si>
  <si>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</si>
  <si>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</si>
  <si>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</si>
  <si>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</si>
  <si>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</si>
  <si>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</si>
  <si>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</si>
  <si>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</si>
  <si>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</si>
  <si>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</si>
  <si>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</si>
  <si>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</si>
  <si>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</si>
  <si>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</si>
  <si>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</si>
  <si>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</si>
  <si>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</si>
  <si>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</si>
  <si>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</si>
  <si>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</si>
  <si>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</si>
  <si>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</si>
  <si>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</si>
  <si>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</si>
  <si>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</si>
  <si>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</si>
  <si>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</si>
  <si>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</si>
  <si>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</si>
  <si>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</si>
  <si>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</si>
  <si>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</si>
  <si>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</si>
  <si>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</si>
  <si>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</si>
  <si>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</si>
  <si>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</si>
  <si>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</si>
  <si>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</si>
  <si>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</si>
  <si>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</si>
  <si>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</si>
  <si>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</si>
  <si>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</si>
  <si>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</si>
  <si>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</si>
  <si>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</si>
  <si>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</si>
  <si>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</si>
  <si>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</si>
  <si>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</si>
  <si>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</si>
  <si>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</si>
  <si>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</si>
  <si>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</si>
  <si>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</si>
  <si>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</si>
  <si>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</si>
  <si>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</si>
  <si>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</si>
  <si>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</si>
  <si>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</si>
  <si>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</si>
  <si>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</si>
  <si>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</si>
  <si>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</si>
  <si>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</si>
  <si>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</si>
  <si>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</si>
  <si>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</si>
  <si>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</si>
  <si>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</si>
  <si>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</si>
  <si>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</si>
  <si>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</si>
  <si>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</si>
  <si>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</si>
  <si>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</si>
  <si>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</si>
  <si>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</si>
  <si>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</si>
  <si>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</si>
  <si>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</si>
  <si>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</si>
  <si>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</si>
  <si>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</si>
  <si>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</si>
  <si>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</si>
  <si>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</si>
  <si>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</si>
  <si>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</si>
  <si>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</si>
  <si>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</si>
  <si>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</si>
  <si>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</si>
  <si>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</si>
  <si>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</si>
  <si>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</si>
  <si>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</si>
  <si>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</si>
  <si>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</si>
  <si>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</si>
  <si>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</si>
  <si>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</si>
  <si>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</si>
  <si>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</si>
  <si>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</si>
  <si>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</si>
  <si>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</si>
  <si>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</si>
  <si>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</si>
  <si>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</si>
  <si>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</si>
  <si>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</si>
  <si>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</si>
  <si>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</si>
  <si>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</si>
  <si>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</si>
  <si>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</si>
  <si>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</si>
  <si>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</si>
  <si>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</si>
  <si>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</si>
  <si>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</si>
  <si>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</si>
  <si>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</si>
  <si>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</si>
  <si>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</si>
  <si>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</si>
  <si>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</si>
  <si>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</si>
  <si>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</si>
  <si>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</si>
  <si>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</si>
  <si>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</si>
  <si>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</si>
  <si>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</si>
  <si>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</si>
  <si>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</si>
  <si>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</si>
  <si>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</si>
  <si>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</si>
  <si>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</si>
  <si>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</si>
  <si>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</si>
  <si>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</si>
  <si>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</si>
  <si>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</si>
  <si>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</si>
  <si>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</si>
  <si>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</si>
  <si>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</si>
  <si>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</si>
  <si>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</si>
  <si>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</si>
  <si>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</si>
  <si>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</si>
  <si>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</si>
  <si>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</si>
  <si>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</si>
  <si>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</si>
  <si>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</si>
  <si>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</si>
  <si>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</si>
  <si>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</si>
  <si>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</si>
  <si>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</si>
  <si>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</si>
  <si>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</si>
  <si>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</si>
  <si>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</si>
  <si>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</si>
  <si>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</si>
  <si>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</si>
  <si>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</si>
  <si>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</si>
  <si>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</si>
  <si>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</si>
  <si>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</si>
  <si>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</si>
  <si>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</si>
  <si>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</si>
  <si>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</si>
  <si>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</si>
  <si>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</si>
  <si>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</si>
  <si>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</si>
  <si>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</si>
  <si>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</si>
  <si>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</si>
  <si>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</si>
  <si>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</si>
  <si>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</si>
  <si>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</si>
  <si>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</si>
  <si>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</si>
  <si>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</si>
  <si>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</si>
  <si>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</si>
  <si>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</si>
  <si>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</si>
  <si>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</si>
  <si>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</si>
  <si>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</si>
  <si>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</si>
  <si>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</si>
  <si>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</si>
  <si>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</si>
  <si>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</si>
  <si>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</si>
  <si>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</si>
  <si>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</si>
  <si>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</si>
  <si>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</si>
  <si>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</si>
  <si>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</si>
  <si>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</si>
  <si>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</si>
  <si>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</si>
  <si>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</si>
  <si>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</si>
  <si>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</si>
  <si>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</si>
  <si>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</si>
  <si>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</si>
  <si>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</si>
  <si>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</si>
  <si>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</si>
  <si>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</si>
  <si>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</si>
  <si>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</si>
  <si>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</si>
  <si>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</si>
  <si>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</si>
  <si>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</si>
  <si>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</si>
  <si>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</si>
  <si>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</si>
  <si>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</si>
  <si>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</si>
  <si>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</si>
  <si>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</si>
  <si>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</si>
  <si>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</si>
  <si>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</si>
  <si>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</si>
  <si>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</si>
  <si>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</si>
  <si>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</si>
  <si>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</si>
  <si>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</si>
  <si>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</si>
  <si>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</si>
  <si>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</si>
  <si>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</si>
  <si>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</si>
  <si>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</si>
  <si>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</si>
  <si>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</si>
  <si>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</si>
  <si>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</si>
  <si>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</si>
  <si>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</si>
  <si>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</si>
  <si>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</si>
  <si>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</si>
  <si>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</si>
  <si>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</si>
  <si>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</si>
  <si>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</si>
  <si>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</si>
  <si>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</si>
  <si>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</si>
  <si>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</si>
  <si>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</si>
  <si>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</si>
  <si>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</si>
  <si>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</si>
  <si>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</si>
  <si>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</si>
  <si>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</si>
  <si>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</si>
  <si>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</si>
  <si>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</si>
  <si>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</si>
  <si>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</si>
  <si>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</si>
  <si>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</si>
  <si>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</si>
  <si>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</si>
  <si>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</si>
  <si>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</si>
  <si>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</si>
  <si>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</si>
  <si>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</si>
  <si>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</si>
  <si>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</si>
  <si>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</si>
  <si>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</si>
  <si>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</si>
  <si>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</si>
  <si>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</si>
  <si>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</si>
  <si>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</si>
  <si>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</si>
  <si>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</si>
  <si>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</si>
  <si>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</si>
  <si>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</si>
  <si>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</si>
  <si>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</si>
  <si>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</si>
  <si>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</si>
  <si>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</si>
  <si>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</si>
  <si>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</si>
  <si>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</si>
  <si>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</si>
  <si>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</si>
  <si>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</si>
  <si>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</si>
  <si>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</si>
  <si>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</si>
  <si>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</si>
  <si>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</si>
  <si>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</si>
  <si>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</si>
  <si>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</si>
  <si>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</si>
  <si>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</si>
  <si>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</si>
  <si>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</si>
  <si>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</si>
  <si>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</si>
  <si>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</si>
  <si>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</si>
  <si>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</si>
  <si>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</si>
  <si>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</si>
  <si>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</si>
  <si>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</si>
  <si>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</si>
  <si>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</si>
  <si>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</si>
  <si>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</si>
  <si>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</si>
  <si>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</si>
  <si>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</si>
  <si>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</si>
  <si>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</si>
  <si>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</si>
  <si>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</si>
  <si>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</si>
  <si>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</si>
  <si>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</si>
  <si>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</si>
  <si>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</si>
  <si>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</si>
  <si>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</si>
  <si>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</si>
  <si>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</si>
  <si>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</si>
  <si>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</si>
  <si>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</si>
  <si>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</si>
  <si>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</si>
  <si>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</si>
  <si>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</si>
  <si>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</si>
  <si>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</si>
  <si>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</si>
  <si>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</si>
  <si>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</si>
  <si>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</si>
  <si>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</si>
  <si>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</si>
  <si>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</si>
  <si>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</si>
  <si>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</si>
  <si>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</si>
  <si>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</si>
  <si>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</si>
  <si>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</si>
  <si>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</si>
  <si>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</si>
  <si>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</si>
  <si>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</si>
  <si>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</si>
  <si>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</si>
  <si>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</si>
  <si>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</si>
  <si>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</si>
  <si>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</si>
  <si>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</si>
  <si>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</si>
  <si>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</si>
  <si>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</si>
  <si>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</si>
  <si>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</si>
  <si>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</si>
  <si>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</si>
  <si>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</si>
  <si>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</si>
  <si>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</si>
  <si>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</si>
  <si>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</si>
  <si>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</si>
  <si>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</si>
  <si>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</si>
  <si>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</si>
  <si>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</si>
  <si>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</si>
  <si>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</si>
  <si>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</si>
  <si>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</si>
  <si>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</si>
  <si>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</si>
  <si>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</si>
  <si>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</si>
  <si>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</si>
  <si>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</si>
  <si>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</si>
  <si>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</si>
  <si>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</si>
  <si>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</si>
  <si>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</si>
  <si>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</si>
  <si>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</si>
  <si>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</si>
  <si>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</si>
  <si>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</si>
  <si>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</si>
  <si>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</si>
  <si>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</si>
  <si>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</si>
  <si>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</si>
  <si>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</si>
  <si>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</si>
  <si>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</si>
  <si>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</si>
  <si>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</si>
  <si>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</si>
  <si>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</si>
  <si>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</si>
  <si>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</si>
  <si>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</si>
  <si>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</si>
  <si>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</si>
  <si>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</si>
  <si>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</si>
  <si>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</si>
  <si>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</si>
  <si>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</si>
  <si>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</si>
  <si>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</si>
  <si>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</si>
  <si>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</si>
  <si>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</si>
  <si>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</si>
  <si>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</si>
  <si>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</si>
  <si>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</si>
  <si>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</si>
  <si>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</si>
  <si>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</si>
  <si>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</si>
  <si>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</si>
  <si>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</si>
  <si>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</si>
  <si>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</si>
  <si>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</si>
  <si>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</si>
  <si>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</si>
  <si>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</si>
  <si>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</si>
  <si>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</si>
  <si>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</si>
  <si>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</si>
  <si>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</si>
  <si>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</si>
  <si>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</si>
  <si>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</si>
  <si>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</si>
  <si>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</si>
  <si>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</si>
  <si>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</si>
  <si>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</si>
  <si>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</si>
  <si>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</si>
  <si>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</si>
  <si>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</si>
  <si>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</si>
  <si>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</si>
  <si>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</si>
  <si>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</si>
  <si>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</si>
  <si>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</si>
  <si>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</si>
  <si>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</si>
  <si>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</si>
  <si>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</si>
  <si>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</si>
  <si>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</si>
  <si>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</si>
  <si>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</si>
  <si>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</si>
  <si>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</si>
  <si>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</si>
  <si>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</si>
  <si>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</si>
  <si>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</si>
  <si>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</si>
  <si>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</si>
  <si>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</si>
  <si>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</si>
  <si>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</si>
  <si>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</si>
  <si>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</si>
  <si>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</si>
  <si>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</si>
  <si>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</si>
  <si>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</si>
  <si>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</si>
  <si>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</si>
  <si>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</si>
  <si>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</si>
  <si>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</si>
  <si>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</si>
  <si>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</si>
  <si>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</si>
  <si>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</si>
  <si>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</si>
  <si>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</si>
  <si>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</si>
  <si>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</si>
  <si>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</si>
  <si>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</si>
  <si>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</si>
  <si>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</si>
  <si>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</si>
  <si>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</si>
  <si>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</si>
  <si>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</si>
  <si>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</si>
  <si>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</si>
  <si>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</si>
  <si>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</si>
  <si>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</si>
  <si>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</si>
  <si>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</si>
  <si>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</si>
  <si>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</si>
  <si>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</si>
  <si>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</si>
  <si>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</si>
  <si>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</si>
  <si>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</si>
  <si>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</si>
  <si>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</si>
  <si>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</si>
  <si>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</si>
  <si>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</si>
  <si>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</si>
  <si>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</si>
  <si>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</si>
  <si>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</si>
  <si>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</si>
  <si>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</si>
  <si>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</si>
  <si>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</si>
  <si>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</si>
  <si>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</si>
  <si>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</si>
  <si>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</si>
  <si>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</si>
  <si>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</si>
  <si>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</si>
  <si>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</si>
  <si>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</si>
  <si>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</si>
  <si>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</si>
  <si>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</si>
  <si>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</si>
  <si>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</si>
  <si>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</si>
  <si>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</si>
  <si>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</si>
  <si>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</si>
  <si>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</si>
  <si>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</si>
  <si>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</si>
  <si>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</si>
  <si>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</si>
  <si>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</si>
  <si>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</si>
  <si>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</si>
  <si>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</si>
  <si>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</si>
  <si>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</si>
  <si>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</si>
  <si>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</si>
  <si>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</si>
  <si>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</si>
  <si>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</si>
  <si>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</si>
  <si>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</si>
  <si>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</si>
  <si>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</si>
  <si>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</si>
  <si>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</si>
  <si>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</si>
  <si>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</si>
  <si>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</si>
  <si>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</si>
  <si>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</si>
  <si>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</si>
  <si>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</si>
  <si>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</si>
  <si>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</si>
  <si>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</si>
  <si>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</si>
  <si>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</si>
  <si>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</si>
  <si>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</si>
  <si>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</si>
  <si>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</si>
  <si>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</si>
  <si>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</si>
  <si>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</si>
  <si>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</si>
  <si>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</si>
  <si>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</si>
  <si>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</si>
  <si>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</si>
  <si>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</si>
  <si>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</si>
  <si>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</si>
  <si>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</si>
  <si>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</si>
  <si>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</si>
  <si>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</si>
  <si>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</si>
  <si>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</si>
  <si>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</si>
  <si>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</si>
  <si>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</si>
  <si>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</si>
  <si>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</si>
  <si>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</si>
  <si>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</si>
  <si>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</si>
  <si>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</si>
  <si>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</si>
  <si>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</si>
  <si>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</si>
  <si>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</si>
  <si>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</si>
  <si>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</si>
  <si>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</si>
  <si>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</si>
  <si>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</si>
  <si>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</si>
  <si>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</si>
  <si>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</si>
  <si>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</si>
  <si>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</si>
  <si>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</si>
  <si>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</si>
  <si>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</si>
  <si>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</si>
  <si>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</si>
  <si>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</si>
  <si>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</si>
  <si>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</si>
  <si>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</si>
  <si>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</si>
  <si>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</si>
  <si>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</si>
  <si>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</si>
  <si>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</si>
  <si>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</si>
  <si>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</si>
  <si>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</si>
  <si>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</si>
  <si>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</si>
  <si>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</si>
  <si>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</si>
  <si>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</si>
  <si>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</si>
  <si>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</si>
  <si>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</si>
  <si>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</si>
  <si>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</si>
  <si>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</si>
  <si>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</si>
  <si>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</si>
  <si>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</si>
  <si>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</si>
  <si>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</si>
  <si>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</si>
  <si>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</si>
  <si>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</si>
  <si>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</si>
  <si>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</si>
  <si>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</si>
  <si>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</si>
  <si>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</si>
  <si>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</si>
  <si>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</si>
  <si>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</si>
  <si>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</si>
  <si>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</si>
  <si>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</si>
  <si>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</si>
  <si>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</si>
  <si>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</si>
  <si>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</si>
  <si>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</si>
  <si>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</si>
  <si>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</si>
  <si>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</si>
  <si>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</si>
  <si>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</si>
  <si>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</si>
  <si>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</si>
  <si>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</si>
  <si>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</si>
  <si>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</si>
  <si>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</si>
  <si>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</si>
  <si>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</si>
  <si>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</si>
  <si>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</si>
  <si>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</si>
  <si>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</si>
  <si>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</si>
  <si>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</si>
  <si>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</si>
  <si>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</si>
  <si>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</si>
  <si>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</si>
  <si>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</si>
  <si>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</si>
  <si>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</si>
  <si>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</si>
  <si>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</si>
  <si>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</si>
  <si>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</si>
  <si>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</si>
  <si>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</si>
  <si>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</si>
  <si>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</si>
  <si>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</si>
  <si>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</si>
  <si>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</si>
  <si>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</si>
  <si>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</si>
  <si>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</si>
  <si>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</si>
  <si>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</si>
  <si>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</si>
  <si>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</si>
  <si>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</si>
  <si>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</si>
  <si>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</si>
  <si>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</si>
  <si>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</si>
  <si>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</si>
  <si>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</si>
  <si>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</si>
  <si>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</si>
  <si>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</si>
  <si>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</si>
  <si>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</si>
  <si>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</si>
  <si>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</si>
  <si>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</si>
  <si>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</si>
  <si>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</si>
  <si>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</si>
  <si>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</si>
  <si>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</si>
  <si>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</si>
  <si>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</si>
  <si>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</si>
  <si>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</si>
  <si>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</si>
  <si>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</si>
  <si>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</si>
  <si>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</si>
  <si>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</si>
  <si>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</si>
  <si>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</si>
  <si>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</si>
  <si>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</si>
  <si>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</si>
  <si>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</si>
  <si>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</si>
  <si>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</si>
  <si>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</si>
  <si>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</si>
  <si>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</si>
  <si>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</si>
  <si>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</si>
  <si>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</si>
  <si>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</si>
  <si>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</si>
  <si>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</si>
  <si>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</si>
  <si>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</si>
  <si>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</si>
  <si>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</si>
  <si>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</si>
  <si>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</si>
  <si>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</si>
  <si>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</si>
  <si>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</si>
  <si>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</si>
  <si>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</si>
  <si>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</si>
  <si>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</si>
  <si>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</si>
  <si>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</si>
  <si>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</si>
  <si>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</si>
  <si>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</si>
  <si>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</si>
  <si>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</si>
  <si>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</si>
  <si>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</si>
  <si>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</si>
  <si>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</si>
  <si>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</si>
  <si>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</si>
  <si>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</si>
  <si>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</si>
  <si>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</si>
  <si>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</si>
  <si>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</si>
  <si>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</si>
  <si>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</si>
  <si>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</si>
  <si>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</si>
  <si>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</si>
  <si>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</si>
  <si>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</si>
  <si>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</si>
  <si>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</si>
  <si>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</si>
  <si>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</si>
  <si>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</si>
  <si>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</si>
  <si>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</si>
  <si>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</si>
  <si>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</si>
  <si>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</si>
  <si>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</si>
  <si>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</si>
  <si>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</si>
  <si>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</si>
  <si>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</si>
  <si>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</si>
  <si>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</si>
  <si>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</si>
  <si>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</si>
  <si>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</si>
  <si>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</si>
  <si>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</si>
  <si>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</si>
  <si>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</si>
  <si>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</si>
  <si>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</si>
  <si>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</si>
  <si>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</si>
  <si>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</si>
  <si>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</si>
  <si>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</si>
  <si>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</si>
  <si>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</si>
  <si>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</si>
  <si>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</si>
  <si>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</si>
  <si>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</si>
  <si>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</si>
  <si>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</si>
  <si>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</si>
  <si>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</si>
  <si>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</si>
  <si>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</si>
  <si>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</si>
  <si>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</si>
  <si>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</si>
  <si>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</si>
  <si>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</si>
  <si>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</si>
  <si>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</si>
  <si>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</si>
  <si>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</si>
  <si>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</si>
  <si>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</si>
  <si>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</si>
  <si>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</si>
  <si>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</si>
  <si>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</si>
  <si>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</si>
  <si>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</si>
  <si>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</si>
  <si>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</si>
  <si>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</si>
  <si>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</si>
  <si>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</si>
  <si>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</si>
  <si>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</si>
  <si>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</si>
  <si>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</si>
  <si>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</si>
  <si>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</si>
  <si>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</si>
  <si>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</si>
  <si>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</si>
  <si>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</si>
  <si>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</si>
  <si>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</si>
  <si>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</si>
  <si>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</si>
  <si>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</si>
  <si>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</si>
  <si>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</si>
  <si>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</si>
  <si>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</si>
  <si>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</si>
  <si>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</si>
  <si>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</si>
  <si>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</si>
  <si>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</si>
  <si>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</si>
  <si>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</si>
  <si>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</si>
  <si>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</si>
  <si>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</si>
  <si>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</si>
  <si>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</si>
  <si>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</si>
  <si>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</si>
  <si>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</si>
  <si>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</si>
  <si>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</si>
  <si>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</si>
  <si>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</si>
  <si>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</si>
  <si>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</si>
  <si>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</si>
  <si>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</si>
  <si>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</si>
  <si>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</si>
  <si>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</si>
  <si>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</si>
  <si>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</si>
  <si>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</si>
  <si>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</si>
  <si>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</si>
  <si>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</si>
  <si>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</si>
  <si>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</si>
  <si>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</si>
  <si>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</si>
  <si>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</si>
  <si>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</si>
  <si>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</si>
  <si>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</si>
  <si>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</si>
  <si>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</si>
  <si>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</si>
  <si>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</si>
  <si>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</si>
  <si>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</si>
  <si>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</si>
  <si>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</si>
  <si>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</si>
  <si>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</si>
  <si>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</si>
  <si>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</si>
  <si>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</si>
  <si>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</si>
  <si>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</si>
  <si>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</si>
  <si>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</si>
  <si>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</si>
  <si>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</si>
  <si>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</si>
  <si>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</si>
  <si>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</si>
  <si>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</si>
  <si>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</si>
  <si>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</si>
  <si>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</si>
  <si>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</si>
  <si>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</si>
  <si>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</si>
  <si>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</si>
  <si>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</si>
  <si>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</si>
  <si>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</si>
  <si>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</si>
  <si>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</si>
  <si>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</si>
  <si>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</si>
  <si>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</si>
  <si>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</si>
  <si>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</si>
  <si>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</si>
  <si>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</si>
  <si>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</si>
  <si>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</si>
  <si>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</si>
  <si>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</si>
  <si>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</si>
  <si>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</si>
  <si>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</si>
  <si>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</si>
  <si>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</si>
  <si>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</si>
  <si>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</si>
  <si>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</si>
  <si>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</si>
  <si>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</si>
  <si>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</si>
  <si>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</si>
  <si>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</si>
  <si>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</si>
  <si>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</si>
  <si>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</si>
  <si>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</si>
  <si>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</si>
  <si>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</si>
  <si>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</si>
  <si>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</si>
  <si>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</si>
  <si>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</si>
  <si>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</si>
  <si>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</si>
  <si>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</si>
  <si>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</si>
  <si>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</si>
  <si>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</si>
  <si>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</si>
  <si>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</si>
  <si>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</si>
  <si>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</si>
  <si>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</si>
  <si>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</si>
  <si>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</si>
  <si>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</si>
  <si>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</si>
  <si>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</si>
  <si>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</si>
  <si>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</si>
  <si>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</si>
  <si>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</si>
  <si>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</si>
  <si>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</si>
  <si>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</si>
  <si>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</si>
  <si>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</si>
  <si>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</si>
  <si>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</si>
  <si>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</si>
  <si>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</si>
  <si>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</si>
  <si>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</si>
  <si>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</si>
  <si>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</si>
  <si>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</si>
  <si>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</si>
  <si>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</si>
  <si>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</si>
  <si>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</si>
  <si>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</si>
  <si>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</si>
  <si>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</si>
  <si>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</si>
  <si>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</si>
  <si>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</si>
  <si>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</si>
  <si>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</si>
  <si>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</si>
  <si>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</si>
  <si>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</si>
  <si>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</si>
  <si>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</si>
  <si>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</si>
  <si>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</si>
  <si>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</si>
  <si>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</si>
  <si>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</si>
  <si>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</si>
  <si>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</si>
  <si>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</si>
  <si>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</si>
  <si>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</si>
  <si>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</si>
  <si>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</si>
  <si>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</si>
  <si>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</si>
  <si>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</si>
  <si>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</si>
  <si>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</si>
  <si>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</si>
  <si>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</si>
  <si>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</si>
  <si>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</si>
  <si>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</si>
  <si>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</si>
  <si>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</si>
  <si>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</si>
  <si>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</si>
  <si>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</si>
  <si>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</si>
  <si>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</si>
  <si>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</si>
  <si>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</si>
  <si>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</si>
  <si>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</si>
  <si>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</si>
  <si>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</si>
  <si>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</si>
  <si>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</si>
  <si>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</si>
  <si>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</si>
  <si>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</si>
  <si>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</si>
  <si>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</si>
  <si>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</si>
  <si>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</si>
  <si>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</si>
  <si>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</si>
  <si>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</si>
  <si>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</si>
  <si>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</si>
  <si>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</si>
  <si>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</si>
  <si>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</si>
  <si>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</si>
  <si>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</si>
  <si>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</si>
  <si>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</si>
  <si>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</si>
  <si>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</si>
  <si>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</si>
  <si>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</si>
  <si>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</si>
  <si>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</si>
  <si>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</si>
  <si>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</si>
  <si>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</si>
  <si>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</si>
  <si>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</si>
  <si>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</si>
  <si>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</si>
  <si>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</si>
  <si>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</si>
  <si>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</si>
  <si>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</si>
  <si>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</si>
  <si>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</si>
  <si>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</si>
  <si>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</si>
  <si>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</si>
  <si>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</si>
  <si>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</si>
  <si>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</si>
  <si>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</si>
  <si>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</si>
  <si>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</si>
  <si>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</si>
  <si>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</si>
  <si>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</si>
  <si>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</si>
  <si>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</si>
  <si>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</si>
  <si>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</si>
  <si>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</si>
  <si>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</si>
  <si>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</si>
  <si>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</si>
  <si>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</si>
  <si>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</si>
  <si>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</si>
  <si>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</si>
  <si>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</si>
  <si>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</si>
  <si>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</si>
  <si>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</si>
  <si>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</si>
  <si>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</si>
  <si>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</si>
  <si>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</si>
  <si>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</si>
  <si>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</si>
  <si>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</si>
  <si>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</si>
  <si>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</si>
  <si>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</si>
  <si>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</si>
  <si>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</si>
  <si>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</si>
  <si>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</si>
  <si>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</si>
  <si>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</si>
  <si>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</si>
  <si>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</si>
  <si>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</si>
  <si>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</si>
  <si>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</si>
  <si>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</si>
  <si>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</si>
  <si>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</si>
  <si>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</si>
  <si>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</si>
  <si>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</si>
  <si>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</si>
  <si>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</si>
  <si>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</si>
  <si>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</si>
  <si>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</si>
  <si>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</si>
  <si>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</si>
  <si>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</si>
  <si>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</si>
  <si>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</si>
  <si>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</si>
  <si>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</si>
  <si>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</si>
  <si>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</si>
  <si>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</si>
  <si>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</si>
  <si>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</si>
  <si>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</si>
  <si>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</si>
  <si>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</si>
  <si>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</si>
  <si>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</si>
  <si>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</si>
  <si>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</si>
  <si>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</si>
  <si>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</si>
  <si>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</si>
  <si>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</si>
  <si>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</si>
  <si>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</si>
  <si>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</si>
  <si>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</si>
  <si>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</si>
  <si>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</si>
  <si>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</si>
  <si>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</si>
  <si>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</si>
  <si>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</si>
  <si>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</si>
  <si>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</si>
  <si>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</si>
  <si>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</si>
  <si>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</si>
  <si>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</si>
  <si>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</si>
  <si>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</si>
  <si>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</si>
  <si>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</si>
  <si>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</si>
  <si>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</si>
  <si>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</si>
  <si>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</si>
  <si>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</si>
  <si>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</si>
  <si>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</si>
  <si>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</si>
  <si>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</si>
  <si>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</si>
  <si>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</si>
  <si>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</si>
  <si>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</si>
  <si>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</si>
  <si>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</si>
  <si>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</si>
  <si>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</si>
  <si>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</si>
  <si>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</si>
  <si>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</si>
  <si>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</si>
  <si>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</si>
  <si>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</si>
  <si>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</si>
  <si>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</si>
  <si>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</si>
  <si>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</si>
  <si>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</si>
  <si>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</si>
  <si>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</si>
  <si>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</si>
  <si>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</si>
  <si>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</si>
  <si>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</si>
  <si>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</si>
  <si>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</si>
  <si>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</si>
  <si>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</si>
  <si>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</si>
  <si>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</si>
  <si>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</si>
  <si>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</si>
  <si>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</si>
  <si>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</si>
  <si>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</si>
  <si>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</si>
  <si>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</si>
  <si>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</si>
  <si>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</si>
  <si>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</si>
  <si>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</si>
  <si>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</si>
  <si>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</si>
  <si>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</si>
  <si>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</si>
  <si>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</si>
  <si>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</si>
  <si>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</si>
  <si>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</si>
  <si>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</si>
  <si>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</si>
  <si>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</si>
  <si>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</si>
  <si>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</si>
  <si>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</si>
  <si>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</si>
  <si>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</si>
  <si>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</si>
  <si>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</si>
  <si>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</si>
  <si>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</si>
  <si>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</si>
  <si>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</si>
  <si>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</si>
  <si>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</si>
  <si>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</si>
  <si>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</si>
  <si>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</si>
  <si>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</si>
  <si>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</si>
  <si>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</si>
  <si>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</si>
  <si>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</si>
  <si>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</si>
  <si>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</si>
  <si>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</si>
  <si>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</si>
  <si>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</si>
  <si>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</si>
  <si>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</si>
  <si>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</si>
  <si>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</si>
  <si>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</si>
  <si>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</si>
  <si>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</si>
  <si>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</si>
  <si>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</si>
  <si>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</si>
  <si>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</si>
  <si>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</si>
  <si>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</si>
  <si>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</si>
  <si>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</si>
  <si>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</si>
  <si>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</si>
  <si>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</si>
  <si>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</si>
  <si>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</si>
  <si>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</si>
  <si>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</si>
  <si>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</si>
  <si>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</si>
  <si>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</si>
  <si>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</si>
  <si>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</si>
  <si>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</si>
  <si>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</si>
  <si>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</si>
  <si>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</si>
  <si>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</si>
  <si>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</si>
  <si>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</si>
  <si>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</si>
  <si>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</si>
  <si>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</si>
  <si>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</si>
  <si>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</si>
  <si>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</si>
  <si>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</si>
  <si>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</si>
  <si>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</si>
  <si>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</si>
  <si>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</si>
  <si>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</si>
  <si>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</si>
  <si>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</si>
  <si>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</si>
  <si>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</si>
  <si>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</si>
  <si>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</si>
  <si>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</si>
  <si>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</si>
  <si>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</si>
  <si>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</si>
  <si>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</si>
  <si>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</si>
  <si>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</si>
  <si>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</si>
  <si>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</si>
  <si>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</si>
  <si>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</si>
  <si>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</si>
  <si>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</si>
  <si>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</si>
  <si>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</si>
  <si>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</si>
  <si>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</si>
  <si>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</si>
  <si>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</si>
  <si>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</si>
  <si>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</si>
  <si>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</si>
  <si>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</si>
  <si>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</si>
  <si>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</si>
  <si>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</si>
  <si>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</si>
  <si>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</si>
  <si>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</si>
  <si>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</si>
  <si>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</si>
  <si>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</si>
  <si>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</si>
  <si>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</si>
  <si>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</si>
  <si>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</si>
  <si>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</si>
  <si>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</si>
  <si>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</si>
  <si>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</si>
  <si>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</si>
  <si>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</si>
  <si>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</si>
  <si>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</si>
  <si>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</si>
  <si>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</si>
  <si>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</si>
  <si>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</si>
  <si>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</si>
  <si>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</si>
  <si>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</si>
  <si>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</si>
  <si>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</si>
  <si>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</si>
  <si>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</si>
  <si>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</si>
  <si>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</si>
  <si>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</si>
  <si>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</si>
  <si>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</si>
  <si>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</si>
  <si>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</si>
  <si>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</si>
  <si>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</si>
  <si>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</si>
  <si>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</si>
  <si>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</si>
  <si>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</si>
  <si>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</si>
  <si>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</si>
  <si>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</si>
  <si>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</si>
  <si>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</si>
  <si>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</si>
  <si>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</si>
  <si>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</si>
  <si>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</si>
  <si>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</si>
  <si>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</si>
  <si>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</si>
  <si>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</si>
  <si>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</si>
  <si>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</si>
  <si>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</si>
  <si>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</si>
  <si>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</si>
  <si>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</si>
  <si>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</si>
  <si>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</si>
  <si>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</si>
  <si>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</si>
  <si>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</si>
  <si>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</si>
  <si>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</si>
  <si>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</si>
  <si>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</si>
  <si>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</si>
  <si>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</si>
  <si>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</si>
  <si>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</si>
  <si>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</si>
  <si>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</si>
  <si>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</si>
  <si>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</si>
  <si>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</si>
  <si>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</si>
  <si>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</si>
  <si>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</si>
  <si>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</si>
  <si>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</si>
  <si>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</si>
  <si>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</si>
  <si>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</si>
  <si>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</si>
  <si>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</si>
  <si>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</si>
  <si>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</si>
  <si>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</si>
  <si>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</si>
  <si>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</si>
  <si>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</si>
  <si>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</si>
  <si>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</si>
  <si>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</si>
  <si>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</si>
  <si>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</si>
  <si>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</si>
  <si>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</si>
  <si>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</si>
  <si>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</si>
  <si>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</si>
  <si>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</si>
  <si>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</si>
  <si>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</si>
  <si>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</si>
  <si>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</si>
  <si>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</si>
  <si>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</si>
  <si>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</si>
  <si>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</si>
  <si>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</si>
  <si>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</si>
  <si>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</si>
  <si>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</si>
  <si>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</si>
  <si>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</si>
  <si>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</si>
  <si>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</si>
  <si>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</si>
  <si>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</si>
  <si>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</si>
  <si>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</si>
  <si>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</si>
  <si>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</si>
  <si>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</si>
  <si>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</si>
  <si>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</si>
  <si>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</si>
  <si>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</si>
  <si>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</si>
  <si>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</si>
  <si>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</si>
  <si>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</si>
  <si>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</si>
  <si>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</si>
  <si>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</si>
  <si>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</si>
  <si>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</si>
  <si>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</si>
  <si>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</si>
  <si>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</si>
  <si>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</si>
  <si>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</si>
  <si>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</si>
  <si>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</si>
  <si>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</si>
  <si>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</si>
  <si>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</si>
  <si>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</si>
  <si>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</si>
  <si>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</si>
  <si>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</si>
  <si>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</si>
  <si>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</si>
  <si>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</si>
  <si>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</si>
  <si>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</si>
  <si>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</si>
  <si>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</si>
  <si>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</si>
  <si>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</si>
  <si>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</si>
  <si>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</si>
  <si>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</si>
  <si>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</si>
  <si>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</si>
  <si>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</si>
  <si>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</si>
  <si>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</si>
  <si>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</si>
  <si>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</si>
  <si>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</si>
  <si>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</si>
  <si>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</si>
  <si>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</si>
  <si>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</si>
  <si>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</si>
  <si>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</si>
  <si>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</si>
  <si>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</si>
  <si>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</si>
  <si>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</si>
  <si>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</si>
  <si>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</si>
  <si>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</si>
  <si>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</si>
  <si>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</si>
  <si>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</si>
  <si>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</si>
  <si>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</si>
  <si>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</si>
  <si>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</si>
  <si>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</si>
  <si>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</si>
  <si>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</si>
  <si>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</si>
  <si>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</si>
  <si>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</si>
  <si>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</si>
  <si>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</si>
  <si>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</si>
  <si>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</si>
  <si>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</si>
  <si>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</si>
  <si>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</si>
  <si>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</si>
  <si>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</si>
  <si>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</si>
  <si>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</si>
  <si>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</si>
  <si>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</si>
  <si>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</si>
  <si>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</si>
  <si>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</si>
  <si>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</si>
  <si>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</si>
  <si>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</si>
  <si>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</si>
  <si>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</si>
  <si>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</si>
  <si>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</si>
  <si>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</si>
  <si>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</si>
  <si>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</si>
  <si>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</si>
  <si>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</si>
  <si>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</si>
  <si>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</si>
  <si>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</si>
  <si>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</si>
  <si>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</si>
  <si>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</si>
  <si>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</si>
  <si>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</si>
  <si>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</si>
  <si>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</si>
  <si>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</si>
  <si>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</si>
  <si>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</si>
  <si>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</si>
  <si>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</si>
  <si>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</si>
  <si>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</si>
  <si>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</si>
  <si>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</si>
  <si>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</si>
  <si>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</si>
  <si>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</si>
  <si>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</si>
  <si>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</si>
  <si>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</si>
  <si>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</si>
  <si>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</si>
  <si>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</si>
  <si>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</si>
  <si>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</si>
  <si>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</si>
  <si>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</si>
  <si>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</si>
  <si>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</si>
  <si>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</si>
  <si>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</si>
  <si>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</si>
  <si>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</si>
  <si>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</si>
  <si>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</si>
  <si>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</si>
  <si>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</si>
  <si>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</si>
  <si>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</si>
  <si>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</si>
  <si>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</si>
  <si>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</si>
  <si>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</si>
  <si>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</si>
  <si>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</si>
  <si>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</si>
  <si>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</si>
  <si>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</si>
  <si>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</si>
  <si>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</si>
  <si>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</si>
  <si>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</si>
  <si>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</si>
  <si>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</si>
  <si>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</si>
  <si>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</si>
  <si>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</si>
  <si>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</si>
  <si>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</si>
  <si>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</si>
  <si>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</si>
  <si>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</si>
  <si>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</si>
  <si>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</si>
  <si>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</si>
  <si>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</si>
  <si>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</si>
  <si>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</si>
  <si>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</si>
  <si>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</si>
  <si>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</si>
  <si>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</si>
  <si>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</si>
  <si>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</si>
  <si>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</si>
  <si>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</si>
  <si>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</si>
  <si>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</si>
  <si>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</si>
  <si>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</si>
  <si>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</si>
  <si>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</si>
  <si>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</si>
  <si>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</si>
  <si>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</si>
  <si>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</si>
  <si>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</si>
  <si>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</si>
  <si>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</si>
  <si>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</si>
  <si>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</si>
  <si>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</si>
  <si>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</si>
  <si>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</si>
  <si>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</si>
  <si>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</si>
  <si>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</si>
  <si>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</si>
  <si>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</si>
  <si>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</si>
  <si>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</si>
  <si>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</si>
  <si>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</si>
  <si>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</si>
  <si>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</si>
  <si>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</si>
  <si>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</si>
  <si>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</si>
  <si>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</si>
  <si>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</si>
  <si>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</si>
  <si>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</si>
  <si>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</si>
  <si>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</si>
  <si>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</si>
  <si>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</si>
  <si>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</si>
  <si>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</si>
  <si>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</si>
  <si>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</si>
  <si>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</si>
  <si>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</si>
  <si>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</si>
  <si>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</si>
  <si>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</si>
  <si>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</si>
  <si>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</si>
  <si>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</si>
  <si>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</si>
  <si>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</si>
  <si>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</si>
  <si>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</si>
  <si>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</si>
  <si>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</si>
  <si>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</si>
  <si>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</si>
  <si>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</si>
  <si>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</si>
  <si>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</si>
  <si>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</si>
  <si>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</si>
  <si>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</si>
  <si>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</si>
  <si>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</si>
  <si>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</si>
  <si>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</si>
  <si>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</si>
  <si>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</si>
  <si>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</si>
  <si>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</si>
  <si>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</si>
  <si>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</si>
  <si>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</si>
  <si>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</si>
  <si>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</si>
  <si>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</si>
  <si>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</si>
  <si>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</si>
  <si>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</si>
  <si>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</si>
  <si>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</si>
  <si>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</si>
  <si>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</si>
  <si>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</si>
  <si>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</si>
  <si>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</si>
  <si>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</si>
  <si>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</si>
  <si>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</si>
  <si>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</si>
  <si>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</si>
  <si>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</si>
  <si>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</si>
  <si>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</si>
  <si>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</si>
  <si>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</si>
  <si>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</si>
  <si>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</si>
  <si>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</si>
  <si>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</si>
  <si>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</si>
  <si>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</si>
  <si>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</si>
  <si>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</si>
  <si>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</si>
  <si>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</si>
  <si>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</si>
  <si>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</si>
  <si>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</si>
  <si>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</si>
  <si>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</si>
  <si>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</si>
  <si>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</si>
  <si>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</si>
  <si>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</si>
  <si>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</si>
  <si>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</si>
  <si>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</si>
  <si>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</si>
  <si>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</si>
  <si>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</si>
  <si>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</si>
  <si>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</si>
  <si>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</si>
  <si>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</si>
  <si>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</si>
  <si>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</si>
  <si>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</si>
  <si>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</si>
  <si>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</si>
  <si>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</si>
  <si>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</si>
  <si>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</si>
  <si>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</si>
  <si>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</si>
  <si>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</si>
  <si>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</si>
  <si>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</si>
  <si>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</si>
  <si>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</si>
  <si>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</si>
  <si>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</si>
  <si>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</si>
  <si>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</si>
  <si>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</si>
  <si>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</si>
  <si>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</si>
  <si>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</si>
  <si>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</si>
  <si>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</si>
  <si>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</si>
  <si>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</si>
  <si>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</si>
  <si>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</si>
  <si>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</si>
  <si>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</si>
  <si>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</si>
  <si>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</si>
  <si>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</si>
  <si>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</si>
  <si>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</si>
  <si>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</si>
  <si>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</si>
  <si>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</si>
  <si>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</si>
  <si>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</si>
  <si>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</si>
  <si>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</si>
  <si>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</si>
  <si>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</si>
  <si>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</si>
  <si>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</si>
  <si>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</si>
  <si>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</si>
  <si>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</si>
  <si>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</si>
  <si>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</si>
  <si>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</si>
  <si>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</si>
  <si>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</si>
  <si>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</si>
  <si>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</si>
  <si>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</si>
  <si>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</si>
  <si>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</si>
  <si>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</si>
  <si>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</si>
  <si>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</si>
  <si>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</si>
  <si>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</si>
  <si>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</si>
  <si>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</si>
  <si>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</si>
  <si>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</si>
  <si>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</si>
  <si>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</si>
  <si>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</si>
  <si>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</si>
  <si>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</si>
  <si>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</si>
  <si>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</si>
  <si>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</si>
  <si>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</si>
  <si>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</si>
  <si>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</si>
  <si>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</si>
  <si>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</si>
  <si>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</si>
  <si>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</si>
  <si>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</si>
  <si>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</si>
  <si>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</si>
  <si>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</si>
  <si>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</si>
  <si>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</si>
  <si>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</si>
  <si>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</si>
  <si>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</si>
  <si>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</si>
  <si>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</si>
  <si>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</si>
  <si>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</si>
  <si>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</si>
  <si>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</si>
  <si>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</si>
  <si>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</si>
  <si>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</si>
  <si>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</si>
  <si>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</si>
  <si>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</si>
  <si>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</si>
  <si>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</si>
  <si>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</si>
  <si>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</si>
  <si>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</si>
  <si>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</si>
  <si>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</si>
  <si>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</si>
  <si>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</si>
  <si>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</si>
  <si>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</si>
  <si>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</si>
  <si>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</si>
  <si>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</si>
  <si>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</si>
  <si>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</si>
  <si>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</si>
  <si>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</si>
  <si>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</si>
  <si>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</si>
  <si>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</si>
  <si>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</si>
  <si>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</si>
  <si>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</si>
  <si>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</si>
  <si>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</si>
  <si>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</si>
  <si>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</si>
  <si>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</si>
  <si>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</si>
  <si>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</si>
  <si>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</si>
  <si>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</si>
  <si>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</si>
  <si>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</si>
  <si>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</si>
  <si>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</si>
  <si>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</si>
  <si>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</si>
  <si>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</si>
  <si>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</si>
  <si>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</si>
  <si>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</si>
  <si>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</si>
  <si>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</si>
  <si>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</si>
  <si>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</si>
  <si>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</si>
  <si>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</si>
  <si>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</si>
  <si>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</si>
  <si>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</si>
  <si>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</si>
  <si>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</si>
  <si>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</si>
  <si>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</si>
  <si>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</si>
  <si>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</si>
  <si>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</si>
  <si>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</si>
  <si>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</si>
  <si>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</si>
  <si>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</si>
  <si>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</si>
  <si>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</si>
  <si>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</si>
  <si>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</si>
  <si>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</si>
  <si>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</si>
  <si>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</si>
  <si>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</si>
  <si>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</si>
  <si>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</si>
  <si>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</si>
  <si>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</si>
  <si>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</si>
  <si>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</si>
  <si>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</si>
  <si>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</si>
  <si>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</si>
  <si>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</si>
  <si>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</si>
  <si>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</si>
  <si>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</si>
  <si>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</si>
  <si>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</si>
  <si>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</si>
  <si>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</si>
  <si>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</si>
  <si>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</si>
  <si>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</si>
  <si>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</si>
  <si>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</si>
  <si>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</si>
  <si>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</si>
  <si>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</si>
  <si>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</si>
  <si>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</si>
  <si>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</si>
  <si>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</si>
  <si>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</si>
  <si>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</si>
  <si>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</si>
  <si>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</si>
  <si>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</si>
  <si>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</si>
  <si>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</si>
  <si>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</si>
  <si>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</si>
  <si>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</si>
  <si>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</si>
  <si>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</si>
  <si>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</si>
  <si>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</si>
  <si>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</si>
  <si>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</si>
  <si>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</si>
  <si>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</si>
  <si>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</si>
  <si>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</si>
  <si>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</si>
  <si>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</si>
  <si>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</si>
  <si>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</si>
  <si>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</si>
  <si>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</si>
  <si>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</si>
  <si>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</si>
  <si>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</si>
  <si>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</si>
  <si>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</si>
  <si>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</si>
  <si>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</si>
  <si>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</si>
  <si>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</si>
  <si>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</si>
  <si>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</si>
  <si>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</si>
  <si>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</si>
  <si>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</si>
  <si>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</si>
  <si>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</si>
  <si>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</si>
  <si>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</si>
  <si>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</si>
  <si>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</si>
  <si>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</si>
  <si>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</si>
  <si>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</si>
  <si>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</si>
  <si>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</si>
  <si>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</si>
  <si>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</si>
  <si>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</si>
  <si>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</si>
  <si>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</si>
  <si>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</si>
  <si>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</si>
  <si>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</si>
  <si>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</si>
  <si>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</si>
  <si>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</si>
  <si>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</si>
  <si>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</si>
  <si>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</si>
  <si>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</si>
  <si>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</si>
  <si>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</si>
  <si>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</si>
  <si>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</si>
  <si>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</si>
  <si>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</si>
  <si>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</si>
  <si>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</si>
  <si>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</si>
  <si>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</si>
  <si>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</si>
  <si>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</si>
  <si>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</si>
  <si>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</si>
  <si>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</si>
  <si>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</si>
  <si>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</si>
  <si>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</si>
  <si>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</si>
  <si>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</si>
  <si>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</si>
  <si>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</si>
  <si>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</si>
  <si>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</si>
  <si>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</si>
  <si>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</si>
  <si>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</si>
  <si>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</si>
  <si>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</si>
  <si>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</si>
  <si>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</si>
  <si>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</si>
  <si>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</si>
  <si>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</si>
  <si>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</si>
  <si>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</si>
  <si>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</si>
  <si>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</si>
  <si>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</si>
  <si>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</si>
  <si>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</si>
  <si>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</si>
  <si>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</si>
  <si>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</si>
  <si>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</si>
  <si>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</si>
  <si>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</si>
  <si>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</si>
  <si>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</si>
  <si>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</si>
  <si>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</si>
  <si>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</si>
  <si>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</si>
  <si>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</si>
  <si>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</si>
  <si>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</si>
  <si>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</si>
  <si>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</si>
  <si>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</si>
  <si>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</si>
  <si>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</si>
  <si>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</si>
  <si>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</si>
  <si>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</si>
  <si>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</si>
  <si>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</si>
  <si>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</si>
  <si>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</si>
  <si>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</si>
  <si>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</si>
  <si>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</si>
  <si>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</si>
  <si>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</si>
  <si>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</si>
  <si>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</si>
  <si>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</si>
  <si>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</si>
  <si>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</si>
  <si>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</si>
  <si>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</si>
  <si>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</si>
  <si>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</si>
  <si>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</si>
  <si>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</si>
  <si>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</si>
  <si>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</si>
  <si>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</si>
  <si>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</si>
  <si>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</si>
  <si>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</si>
  <si>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</si>
  <si>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</si>
  <si>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</si>
  <si>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</si>
  <si>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</si>
  <si>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</si>
  <si>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</si>
  <si>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</si>
  <si>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</si>
  <si>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</si>
  <si>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</si>
  <si>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</si>
  <si>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</si>
  <si>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</si>
  <si>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</si>
  <si>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</si>
  <si>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</si>
  <si>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</si>
  <si>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</si>
  <si>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</si>
  <si>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</si>
  <si>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</si>
  <si>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</si>
  <si>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</si>
  <si>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</si>
  <si>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</si>
  <si>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</si>
  <si>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</si>
  <si>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</si>
  <si>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</si>
  <si>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</si>
  <si>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</si>
  <si>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</si>
  <si>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</si>
  <si>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</si>
  <si>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</si>
  <si>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</si>
  <si>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</si>
  <si>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</si>
  <si>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</si>
  <si>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</si>
  <si>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</si>
  <si>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</si>
  <si>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</si>
  <si>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</si>
  <si>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</si>
  <si>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</si>
  <si>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</si>
  <si>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</si>
  <si>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</si>
  <si>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</si>
  <si>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</si>
  <si>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</si>
  <si>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</si>
  <si>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</si>
  <si>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</si>
  <si>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</si>
  <si>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</si>
  <si>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</si>
  <si>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</si>
  <si>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</si>
  <si>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</si>
  <si>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</si>
  <si>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</si>
  <si>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</si>
  <si>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</si>
  <si>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</si>
  <si>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</si>
  <si>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</si>
  <si>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</si>
  <si>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</si>
  <si>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</si>
  <si>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</si>
  <si>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</si>
  <si>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</si>
  <si>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</si>
  <si>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</si>
  <si>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</si>
  <si>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</si>
  <si>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</si>
  <si>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</si>
  <si>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</si>
  <si>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</si>
  <si>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</si>
  <si>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</si>
  <si>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</si>
  <si>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</si>
  <si>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</si>
  <si>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</si>
  <si>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</si>
  <si>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</si>
  <si>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</si>
  <si>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</si>
  <si>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</si>
  <si>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</si>
  <si>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</si>
  <si>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</si>
  <si>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</si>
  <si>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</si>
  <si>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</si>
  <si>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</si>
  <si>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</si>
  <si>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</si>
  <si>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</si>
  <si>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</si>
  <si>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</si>
  <si>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</si>
  <si>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</si>
  <si>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</si>
  <si>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</si>
  <si>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</si>
  <si>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</si>
  <si>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</si>
  <si>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</si>
  <si>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</si>
  <si>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</si>
  <si>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</si>
  <si>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</si>
  <si>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</si>
  <si>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</si>
  <si>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</si>
  <si>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</si>
  <si>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</si>
  <si>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</si>
  <si>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</si>
  <si>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</si>
  <si>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</si>
  <si>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</si>
  <si>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</si>
  <si>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</si>
  <si>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</si>
  <si>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</si>
  <si>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</si>
  <si>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</si>
  <si>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</si>
  <si>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</si>
  <si>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</si>
  <si>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</si>
  <si>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</si>
  <si>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</si>
  <si>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</si>
  <si>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</si>
  <si>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</si>
  <si>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</si>
  <si>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</si>
  <si>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</si>
  <si>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</si>
  <si>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</si>
  <si>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</si>
  <si>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</si>
  <si>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</si>
  <si>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</si>
  <si>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</si>
  <si>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</si>
  <si>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</si>
  <si>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</si>
  <si>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</si>
  <si>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</si>
  <si>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</si>
  <si>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</si>
  <si>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</si>
  <si>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</si>
  <si>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</si>
  <si>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</si>
  <si>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</si>
  <si>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</si>
  <si>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</si>
  <si>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</si>
  <si>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</si>
  <si>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</si>
  <si>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</si>
  <si>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</si>
  <si>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</si>
  <si>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</si>
  <si>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</si>
  <si>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</si>
  <si>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</si>
  <si>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</si>
  <si>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</si>
  <si>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</si>
  <si>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</si>
  <si>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</si>
  <si>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</si>
  <si>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</si>
  <si>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</si>
  <si>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</si>
  <si>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</si>
  <si>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</si>
  <si>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</si>
  <si>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</si>
  <si>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</si>
  <si>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</si>
  <si>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</si>
  <si>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</si>
  <si>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</si>
  <si>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</si>
  <si>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</si>
  <si>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</si>
  <si>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</si>
  <si>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</si>
  <si>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</si>
  <si>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</si>
  <si>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</si>
  <si>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</si>
  <si>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</si>
  <si>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</si>
  <si>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</si>
  <si>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</si>
  <si>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</si>
  <si>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</si>
  <si>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</si>
  <si>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</si>
  <si>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</si>
  <si>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</si>
  <si>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</si>
  <si>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</si>
  <si>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</si>
  <si>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</si>
  <si>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</si>
  <si>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</si>
  <si>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</si>
  <si>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</si>
  <si>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</si>
  <si>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</si>
  <si>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</si>
  <si>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</si>
  <si>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</si>
  <si>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</si>
  <si>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</si>
  <si>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</si>
  <si>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</si>
  <si>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</si>
  <si>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</si>
  <si>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</si>
  <si>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</si>
  <si>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</si>
  <si>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</si>
  <si>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</si>
  <si>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</si>
  <si>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</si>
  <si>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</si>
  <si>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</si>
  <si>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</si>
  <si>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</si>
  <si>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</si>
  <si>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</si>
  <si>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</si>
  <si>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</si>
  <si>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</si>
  <si>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</si>
  <si>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</si>
  <si>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</si>
  <si>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</si>
  <si>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</si>
  <si>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</si>
  <si>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</si>
  <si>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</si>
  <si>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</si>
  <si>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</si>
  <si>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</si>
  <si>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</si>
  <si>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</si>
  <si>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</si>
  <si>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</si>
  <si>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</si>
  <si>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</si>
  <si>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</si>
  <si>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</si>
  <si>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</si>
  <si>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</si>
  <si>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</si>
  <si>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</si>
  <si>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</si>
  <si>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</si>
  <si>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</si>
  <si>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</si>
  <si>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</si>
  <si>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</si>
  <si>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</si>
  <si>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</si>
  <si>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</si>
  <si>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</si>
  <si>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</si>
  <si>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</si>
  <si>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</si>
  <si>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</si>
  <si>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</si>
  <si>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</si>
  <si>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</si>
  <si>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</si>
  <si>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</si>
  <si>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</si>
  <si>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</si>
  <si>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</si>
  <si>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</si>
  <si>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</si>
  <si>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</si>
  <si>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</si>
  <si>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</si>
  <si>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</si>
  <si>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</si>
  <si>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</si>
  <si>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</si>
  <si>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</si>
  <si>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</si>
  <si>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</si>
  <si>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</si>
  <si>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</si>
  <si>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</si>
  <si>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</si>
  <si>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</si>
  <si>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</si>
  <si>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</si>
  <si>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</si>
  <si>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</si>
  <si>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</si>
  <si>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</si>
  <si>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</si>
  <si>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</si>
  <si>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</si>
  <si>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</si>
  <si>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</si>
  <si>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</si>
  <si>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</si>
  <si>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</si>
  <si>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</si>
  <si>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</si>
  <si>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</si>
  <si>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</si>
  <si>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</si>
  <si>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</si>
  <si>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</si>
  <si>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</si>
  <si>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</si>
  <si>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</si>
  <si>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</si>
  <si>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</si>
  <si>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</si>
  <si>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</si>
  <si>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</si>
  <si>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</si>
  <si>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</si>
  <si>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</si>
  <si>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</si>
  <si>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</si>
  <si>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</si>
  <si>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</si>
  <si>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</si>
  <si>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</si>
  <si>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</si>
  <si>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</si>
  <si>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</si>
  <si>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</si>
  <si>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</si>
  <si>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</si>
  <si>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</si>
  <si>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</si>
  <si>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</si>
  <si>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</si>
  <si>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</si>
  <si>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</si>
  <si>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</si>
  <si>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</si>
  <si>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</si>
  <si>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</si>
  <si>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</si>
  <si>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</si>
  <si>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</si>
  <si>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</si>
  <si>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</si>
  <si>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</si>
  <si>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</si>
  <si>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</si>
  <si>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</si>
  <si>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</si>
  <si>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</si>
  <si>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</si>
  <si>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</si>
  <si>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</si>
  <si>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</si>
  <si>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</si>
  <si>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</si>
  <si>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</si>
  <si>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</si>
  <si>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</si>
  <si>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</si>
  <si>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</si>
  <si>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</si>
  <si>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</si>
  <si>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</si>
  <si>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</si>
  <si>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</si>
  <si>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</si>
  <si>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</si>
  <si>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</si>
  <si>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</si>
  <si>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</si>
  <si>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</si>
  <si>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</si>
  <si>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</si>
  <si>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</si>
  <si>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</si>
  <si>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</si>
  <si>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</si>
  <si>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</si>
  <si>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</si>
  <si>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</si>
  <si>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</si>
  <si>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</si>
  <si>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</si>
  <si>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</si>
  <si>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</si>
  <si>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</si>
  <si>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</si>
  <si>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</si>
  <si>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</si>
  <si>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</si>
  <si>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</si>
  <si>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</si>
  <si>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</si>
  <si>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</si>
  <si>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</si>
  <si>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</si>
  <si>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</si>
  <si>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</si>
  <si>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</si>
  <si>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</si>
  <si>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</si>
  <si>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</si>
  <si>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</si>
  <si>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</si>
  <si>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</si>
  <si>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</si>
  <si>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</si>
  <si>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</si>
  <si>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</si>
  <si>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</si>
  <si>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</si>
  <si>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</si>
  <si>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</si>
  <si>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</si>
  <si>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</si>
  <si>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</si>
  <si>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</si>
  <si>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</si>
  <si>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</si>
  <si>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</si>
  <si>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</si>
  <si>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</si>
  <si>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</si>
  <si>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</si>
  <si>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</si>
  <si>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</si>
  <si>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</si>
  <si>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</si>
  <si>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</si>
  <si>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</si>
  <si>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</si>
  <si>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</si>
  <si>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</si>
  <si>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</si>
  <si>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</si>
  <si>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</si>
  <si>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</si>
  <si>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</si>
  <si>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</si>
  <si>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</si>
  <si>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</si>
  <si>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</si>
  <si>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</si>
  <si>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</si>
  <si>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</si>
  <si>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</si>
  <si>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</si>
  <si>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</si>
  <si>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</si>
  <si>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</si>
  <si>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</si>
  <si>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</si>
  <si>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</si>
  <si>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</si>
  <si>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</si>
  <si>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</si>
  <si>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</si>
  <si>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</si>
  <si>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</si>
  <si>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</si>
  <si>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</si>
  <si>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</si>
  <si>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</si>
  <si>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</si>
  <si>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</si>
  <si>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</si>
  <si>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</si>
  <si>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</si>
  <si>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</si>
  <si>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</si>
  <si>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</si>
  <si>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</si>
  <si>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</si>
  <si>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</si>
  <si>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</si>
  <si>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</si>
  <si>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</si>
  <si>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</si>
  <si>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</si>
  <si>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</si>
  <si>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</si>
  <si>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</si>
  <si>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</si>
  <si>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</si>
  <si>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</si>
  <si>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</si>
  <si>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</si>
  <si>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</si>
  <si>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</si>
  <si>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</si>
  <si>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</si>
  <si>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</si>
  <si>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</si>
  <si>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</si>
  <si>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</si>
  <si>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</si>
  <si>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</si>
  <si>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</si>
  <si>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</si>
  <si>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</si>
  <si>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</si>
  <si>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</si>
  <si>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</si>
  <si>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</si>
  <si>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</si>
  <si>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</si>
  <si>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</si>
  <si>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</si>
  <si>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</si>
  <si>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</si>
  <si>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</si>
  <si>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</si>
  <si>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</si>
  <si>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</si>
  <si>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</si>
  <si>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</si>
  <si>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</si>
  <si>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</si>
  <si>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</si>
  <si>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</si>
  <si>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</si>
  <si>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</si>
  <si>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</si>
  <si>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</si>
  <si>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</si>
  <si>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</si>
  <si>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</si>
  <si>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</si>
  <si>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</si>
  <si>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</si>
  <si>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</si>
  <si>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</si>
  <si>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</si>
  <si>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</si>
  <si>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</si>
  <si>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</si>
  <si>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</si>
  <si>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</si>
  <si>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</si>
  <si>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</si>
  <si>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</si>
  <si>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</si>
  <si>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</si>
  <si>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</si>
  <si>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</si>
  <si>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</si>
  <si>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</si>
  <si>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</si>
  <si>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</si>
  <si>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</si>
  <si>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</si>
  <si>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</si>
  <si>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</si>
  <si>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</si>
  <si>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</si>
  <si>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</si>
  <si>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</si>
  <si>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</si>
  <si>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</si>
  <si>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</si>
  <si>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</si>
  <si>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</si>
  <si>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</si>
  <si>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</si>
  <si>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</si>
  <si>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</si>
  <si>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</si>
  <si>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</si>
  <si>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</si>
  <si>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</si>
  <si>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</si>
  <si>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</si>
  <si>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</si>
  <si>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</si>
  <si>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</si>
  <si>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</si>
  <si>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</si>
  <si>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</si>
  <si>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</si>
  <si>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</si>
  <si>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</si>
  <si>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</si>
  <si>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</si>
  <si>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</si>
  <si>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</si>
  <si>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</si>
  <si>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</si>
  <si>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</si>
  <si>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</si>
  <si>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</si>
  <si>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</si>
  <si>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</si>
  <si>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</si>
  <si>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</si>
  <si>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</si>
  <si>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</si>
  <si>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</si>
  <si>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</si>
  <si>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</si>
  <si>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</si>
  <si>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</si>
  <si>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</si>
  <si>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</si>
  <si>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</si>
  <si>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</si>
  <si>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</si>
  <si>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</si>
  <si>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</si>
  <si>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</si>
  <si>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</si>
  <si>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</si>
  <si>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</si>
  <si>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</si>
  <si>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</si>
  <si>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</si>
  <si>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</si>
  <si>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</si>
  <si>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</si>
  <si>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</si>
  <si>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</si>
  <si>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</si>
  <si>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</si>
  <si>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</si>
  <si>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</si>
  <si>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</si>
  <si>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</si>
  <si>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</si>
  <si>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</si>
  <si>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</si>
  <si>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</si>
  <si>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</si>
  <si>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</si>
  <si>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</si>
  <si>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</si>
  <si>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</si>
  <si>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</si>
  <si>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</si>
  <si>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</si>
  <si>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</si>
  <si>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</si>
  <si>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</si>
  <si>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</si>
  <si>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</si>
  <si>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</si>
  <si>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</si>
  <si>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</si>
  <si>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</si>
  <si>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</si>
  <si>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</si>
  <si>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</si>
  <si>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</si>
  <si>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</si>
  <si>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</si>
  <si>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</si>
  <si>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</si>
  <si>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</si>
  <si>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</si>
  <si>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</si>
  <si>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</si>
  <si>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</si>
  <si>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</si>
  <si>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</si>
  <si>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</si>
  <si>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</si>
  <si>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</si>
  <si>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</si>
  <si>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</si>
  <si>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</si>
  <si>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</si>
  <si>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</si>
  <si>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</si>
  <si>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</si>
  <si>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</si>
  <si>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</si>
  <si>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</si>
  <si>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</si>
  <si>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</si>
  <si>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</si>
  <si>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</si>
  <si>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</si>
  <si>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</si>
  <si>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</si>
  <si>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</si>
  <si>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</si>
  <si>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</si>
  <si>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</si>
  <si>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</si>
  <si>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</si>
  <si>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</si>
  <si>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</si>
  <si>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</si>
  <si>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</si>
  <si>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</si>
  <si>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</si>
  <si>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</si>
  <si>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</si>
  <si>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</si>
  <si>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</si>
  <si>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</si>
  <si>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</si>
  <si>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</si>
  <si>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</si>
  <si>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</si>
  <si>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</si>
  <si>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</si>
  <si>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</si>
  <si>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</si>
  <si>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</si>
  <si>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</si>
  <si>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</si>
  <si>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</si>
  <si>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</si>
  <si>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</si>
  <si>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</si>
  <si>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</si>
  <si>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</si>
  <si>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</si>
  <si>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</si>
  <si>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</si>
  <si>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</si>
  <si>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</si>
  <si>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</si>
  <si>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</si>
  <si>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</si>
  <si>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</si>
  <si>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</si>
  <si>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</si>
  <si>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</si>
  <si>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</si>
  <si>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</si>
  <si>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</si>
  <si>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</si>
  <si>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</si>
  <si>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</si>
  <si>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</si>
  <si>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</si>
  <si>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</si>
  <si>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</si>
  <si>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</si>
  <si>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</si>
  <si>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</si>
  <si>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</si>
  <si>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</si>
  <si>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</si>
  <si>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</si>
  <si>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</si>
  <si>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</si>
  <si>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</si>
  <si>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</si>
  <si>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</si>
  <si>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</si>
  <si>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</si>
  <si>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</si>
  <si>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</si>
  <si>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</si>
  <si>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</si>
  <si>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</si>
  <si>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</si>
  <si>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</si>
  <si>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</si>
  <si>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</si>
  <si>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</si>
  <si>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</si>
  <si>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</si>
  <si>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</si>
  <si>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</si>
  <si>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</si>
  <si>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</si>
  <si>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</si>
  <si>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</si>
  <si>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</si>
  <si>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</si>
  <si>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</si>
  <si>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</si>
  <si>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</si>
  <si>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</si>
  <si>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</si>
  <si>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</si>
  <si>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</si>
  <si>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</si>
  <si>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</si>
  <si>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</si>
  <si>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</si>
  <si>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</si>
  <si>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</si>
  <si>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</si>
  <si>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</si>
  <si>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</si>
  <si>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</si>
  <si>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</si>
  <si>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</si>
  <si>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</si>
  <si>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</si>
  <si>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</si>
  <si>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</si>
  <si>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</si>
  <si>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</si>
  <si>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</si>
  <si>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</si>
  <si>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</si>
  <si>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</si>
  <si>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</si>
  <si>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</si>
  <si>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</si>
  <si>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</si>
  <si>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</si>
  <si>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</si>
  <si>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</si>
  <si>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</si>
  <si>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</si>
  <si>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</si>
  <si>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</si>
  <si>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</si>
  <si>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</si>
  <si>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</si>
  <si>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</si>
  <si>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</si>
  <si>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</si>
  <si>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</si>
  <si>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</si>
  <si>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</si>
  <si>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</si>
  <si>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</si>
  <si>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</si>
  <si>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</si>
  <si>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</si>
  <si>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</si>
  <si>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</si>
  <si>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</si>
  <si>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</si>
  <si>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</si>
  <si>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</si>
  <si>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</si>
  <si>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</si>
  <si>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</si>
  <si>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</si>
  <si>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</si>
  <si>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</si>
  <si>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</si>
  <si>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</si>
  <si>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</si>
  <si>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</si>
  <si>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</si>
  <si>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</si>
  <si>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</si>
  <si>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</si>
  <si>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</si>
  <si>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</si>
  <si>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</si>
  <si>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</si>
  <si>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</si>
  <si>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</si>
  <si>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</si>
  <si>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</si>
  <si>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</si>
  <si>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</si>
  <si>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</si>
  <si>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</si>
  <si>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</si>
  <si>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</si>
  <si>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</si>
  <si>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</si>
  <si>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</si>
  <si>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</si>
  <si>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</si>
  <si>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</si>
  <si>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</si>
  <si>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</si>
  <si>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</si>
  <si>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</si>
  <si>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</si>
  <si>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</si>
  <si>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</si>
  <si>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</si>
  <si>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</si>
  <si>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</si>
  <si>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</si>
  <si>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</si>
  <si>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</si>
  <si>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</si>
  <si>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</si>
  <si>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</si>
  <si>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</si>
  <si>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</si>
  <si>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</si>
  <si>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</si>
  <si>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</si>
  <si>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</si>
  <si>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</si>
  <si>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</si>
  <si>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</si>
  <si>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</si>
  <si>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</si>
  <si>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</si>
  <si>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</si>
  <si>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</si>
  <si>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</si>
  <si>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</si>
  <si>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</si>
  <si>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</si>
  <si>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</si>
  <si>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</si>
  <si>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</si>
  <si>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</si>
  <si>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</si>
  <si>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</si>
  <si>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</si>
  <si>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</si>
  <si>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</si>
  <si>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</si>
  <si>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</si>
  <si>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</si>
  <si>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</si>
  <si>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</si>
  <si>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</si>
  <si>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</si>
  <si>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</si>
  <si>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</si>
  <si>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</si>
  <si>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</si>
  <si>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</si>
  <si>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</si>
  <si>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</si>
  <si>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</si>
  <si>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</si>
  <si>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</si>
  <si>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</si>
  <si>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</si>
  <si>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</si>
  <si>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</si>
  <si>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</si>
  <si>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</si>
  <si>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</si>
  <si>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</si>
  <si>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</si>
  <si>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</si>
  <si>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</si>
  <si>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</si>
  <si>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</si>
  <si>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</si>
  <si>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</si>
  <si>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</si>
  <si>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</si>
  <si>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</si>
  <si>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</si>
  <si>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</si>
  <si>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</si>
  <si>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</si>
  <si>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</si>
  <si>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</si>
  <si>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</si>
  <si>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</si>
  <si>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</si>
  <si>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</si>
  <si>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</si>
  <si>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</si>
  <si>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</si>
  <si>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</si>
  <si>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</si>
  <si>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</si>
  <si>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</si>
  <si>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</si>
  <si>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</si>
  <si>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</si>
  <si>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</si>
  <si>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</si>
  <si>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</si>
  <si>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</si>
  <si>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</si>
  <si>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</si>
  <si>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</si>
  <si>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</si>
  <si>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</si>
  <si>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</si>
  <si>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</si>
  <si>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</si>
  <si>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</si>
  <si>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</si>
  <si>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</si>
  <si>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</si>
  <si>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</si>
  <si>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</si>
  <si>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</si>
  <si>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</si>
  <si>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</si>
  <si>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</si>
  <si>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</si>
  <si>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</si>
  <si>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</si>
  <si>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</si>
  <si>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</si>
  <si>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</si>
  <si>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</si>
  <si>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</si>
  <si>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</si>
  <si>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</si>
  <si>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</si>
  <si>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</si>
  <si>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</si>
  <si>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</si>
  <si>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</si>
  <si>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</si>
  <si>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</si>
  <si>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</si>
  <si>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</si>
  <si>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</si>
  <si>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</si>
  <si>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</si>
  <si>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</si>
  <si>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</si>
  <si>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</si>
  <si>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</si>
  <si>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</si>
  <si>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</si>
  <si>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</si>
  <si>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</si>
  <si>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</si>
  <si>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</si>
  <si>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</si>
  <si>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</si>
  <si>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</si>
  <si>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</si>
  <si>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</si>
  <si>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</si>
  <si>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</si>
  <si>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</si>
  <si>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</si>
  <si>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</si>
  <si>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</si>
  <si>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</si>
  <si>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</si>
  <si>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</si>
  <si>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</si>
  <si>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</si>
  <si>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</si>
  <si>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</si>
  <si>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</si>
  <si>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</si>
  <si>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</si>
  <si>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</si>
  <si>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</si>
  <si>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</si>
  <si>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</si>
  <si>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</si>
  <si>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</si>
  <si>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</si>
  <si>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</si>
  <si>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</si>
  <si>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</si>
  <si>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</si>
  <si>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</si>
  <si>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</si>
  <si>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</si>
  <si>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</si>
  <si>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</si>
  <si>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</si>
  <si>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</si>
  <si>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</si>
  <si>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</si>
  <si>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</si>
  <si>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</si>
  <si>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</si>
  <si>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</si>
  <si>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</si>
  <si>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</si>
  <si>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</si>
  <si>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</si>
  <si>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</si>
  <si>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</si>
  <si>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</si>
  <si>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</si>
  <si>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</si>
  <si>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</si>
  <si>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</si>
  <si>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</si>
  <si>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</si>
  <si>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</si>
  <si>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</si>
  <si>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</si>
  <si>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</si>
  <si>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</si>
  <si>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</si>
  <si>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</si>
  <si>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</si>
  <si>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</si>
  <si>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</si>
  <si>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</si>
  <si>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</si>
  <si>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</si>
  <si>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</si>
  <si>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</si>
  <si>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</si>
  <si>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</si>
  <si>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</si>
  <si>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</si>
  <si>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</si>
  <si>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</si>
  <si>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</si>
  <si>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</si>
  <si>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</si>
  <si>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</si>
  <si>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</si>
  <si>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</si>
  <si>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</si>
  <si>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</si>
  <si>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</si>
  <si>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</si>
  <si>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</si>
  <si>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</si>
  <si>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</si>
  <si>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</si>
  <si>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</si>
  <si>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</si>
  <si>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</si>
  <si>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</si>
  <si>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</si>
  <si>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</si>
  <si>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</si>
  <si>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</si>
  <si>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</si>
  <si>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</si>
  <si>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</si>
  <si>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</si>
  <si>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</si>
  <si>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</si>
  <si>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</si>
  <si>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</si>
  <si>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</si>
  <si>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</si>
  <si>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</si>
  <si>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</si>
  <si>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</si>
  <si>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</si>
  <si>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</si>
  <si>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</si>
  <si>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</si>
  <si>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</si>
  <si>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</si>
  <si>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</si>
  <si>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</si>
  <si>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</si>
  <si>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</si>
  <si>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</si>
  <si>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</si>
  <si>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</si>
  <si>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</si>
  <si>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</si>
  <si>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</si>
  <si>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</si>
  <si>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</si>
  <si>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</si>
  <si>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</si>
  <si>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</si>
  <si>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</si>
  <si>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</si>
  <si>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</si>
  <si>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</si>
  <si>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</si>
  <si>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</si>
  <si>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</si>
  <si>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</si>
  <si>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</si>
  <si>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</si>
  <si>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</si>
  <si>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</si>
  <si>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</si>
  <si>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</si>
  <si>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</si>
  <si>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</si>
  <si>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</si>
  <si>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</si>
  <si>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</si>
  <si>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</si>
  <si>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</si>
  <si>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</si>
  <si>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</si>
  <si>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</si>
  <si>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</si>
  <si>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</si>
  <si>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</si>
  <si>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</si>
  <si>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</si>
  <si>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</si>
  <si>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</si>
  <si>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</si>
  <si>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</si>
  <si>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</si>
  <si>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</si>
  <si>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</si>
  <si>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</si>
  <si>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</si>
  <si>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</si>
  <si>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</si>
  <si>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</si>
  <si>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</si>
  <si>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</si>
  <si>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</si>
  <si>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</si>
  <si>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</si>
  <si>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</si>
  <si>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</si>
  <si>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</si>
  <si>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</si>
  <si>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</si>
  <si>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</si>
  <si>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</si>
  <si>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</si>
  <si>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</si>
  <si>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</si>
  <si>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</si>
  <si>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</si>
  <si>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</si>
  <si>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</si>
  <si>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</si>
  <si>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</si>
  <si>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</si>
  <si>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</si>
  <si>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</si>
  <si>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</si>
  <si>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</si>
  <si>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</si>
  <si>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</si>
  <si>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</si>
  <si>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</si>
  <si>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</si>
  <si>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</si>
  <si>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</si>
  <si>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</si>
  <si>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</si>
  <si>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</si>
  <si>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</si>
  <si>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</si>
  <si>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</si>
  <si>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</si>
  <si>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</si>
  <si>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</si>
  <si>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</si>
  <si>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</si>
  <si>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</si>
  <si>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</si>
  <si>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</si>
  <si>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</si>
  <si>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</si>
  <si>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</si>
  <si>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</si>
  <si>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</si>
  <si>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</si>
  <si>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</si>
  <si>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</si>
  <si>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</si>
  <si>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</si>
  <si>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</si>
  <si>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</si>
  <si>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</si>
  <si>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</si>
  <si>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</si>
  <si>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</si>
  <si>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</si>
  <si>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</si>
  <si>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</si>
  <si>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</si>
  <si>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</si>
  <si>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</si>
  <si>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</si>
  <si>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</si>
  <si>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</si>
  <si>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</si>
  <si>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</si>
  <si>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</si>
  <si>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</si>
  <si>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</si>
  <si>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</si>
  <si>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</si>
  <si>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</si>
  <si>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</si>
  <si>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</si>
  <si>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</si>
  <si>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</si>
  <si>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</si>
  <si>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</si>
  <si>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</si>
  <si>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</si>
  <si>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</si>
  <si>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</si>
  <si>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</si>
  <si>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</si>
  <si>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</si>
  <si>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</si>
  <si>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</si>
  <si>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</si>
  <si>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</si>
  <si>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</si>
  <si>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</si>
  <si>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</si>
  <si>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</si>
  <si>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</si>
  <si>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</si>
  <si>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</si>
  <si>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</si>
  <si>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</si>
  <si>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</si>
  <si>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</si>
  <si>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</si>
  <si>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</si>
  <si>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</si>
  <si>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</si>
  <si>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</si>
  <si>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</si>
  <si>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</si>
  <si>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</si>
  <si>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</si>
  <si>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</si>
  <si>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</si>
  <si>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</si>
  <si>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</si>
  <si>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</si>
  <si>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</si>
  <si>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</si>
  <si>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</si>
  <si>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</si>
  <si>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</si>
  <si>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</si>
  <si>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</si>
  <si>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</si>
  <si>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</si>
  <si>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</si>
  <si>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</si>
  <si>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</si>
  <si>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</si>
  <si>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</si>
  <si>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</si>
  <si>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</si>
  <si>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</si>
  <si>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</si>
  <si>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</si>
  <si>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</si>
  <si>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</si>
  <si>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</si>
  <si>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</si>
  <si>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</si>
  <si>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</si>
  <si>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</si>
  <si>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</si>
  <si>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</si>
  <si>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</si>
  <si>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</si>
  <si>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</si>
  <si>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</si>
  <si>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</si>
  <si>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</si>
  <si>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</si>
  <si>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</si>
  <si>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</si>
  <si>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</si>
  <si>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</si>
  <si>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</si>
  <si>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</si>
  <si>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</si>
  <si>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</si>
  <si>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</si>
  <si>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</si>
  <si>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</si>
  <si>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</si>
  <si>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</si>
  <si>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</si>
  <si>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</si>
  <si>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</si>
  <si>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</si>
  <si>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</si>
  <si>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</si>
  <si>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</si>
  <si>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</si>
  <si>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</si>
  <si>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</si>
  <si>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</si>
  <si>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</si>
  <si>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</si>
  <si>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</si>
  <si>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</si>
  <si>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</si>
  <si>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</si>
  <si>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</si>
  <si>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</si>
  <si>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</si>
  <si>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</si>
  <si>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</si>
  <si>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</si>
  <si>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</si>
  <si>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</si>
  <si>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</si>
  <si>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</si>
  <si>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</si>
  <si>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</si>
  <si>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</si>
  <si>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</si>
  <si>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</si>
  <si>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</si>
  <si>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</si>
  <si>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</si>
  <si>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</si>
  <si>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</si>
  <si>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</si>
  <si>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</si>
  <si>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</si>
  <si>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</si>
  <si>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</si>
  <si>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</si>
  <si>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</si>
  <si>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</si>
  <si>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</si>
  <si>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</si>
  <si>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</si>
  <si>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</si>
  <si>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</si>
  <si>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</si>
  <si>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</si>
  <si>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</si>
  <si>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</si>
  <si>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</si>
  <si>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</si>
  <si>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</si>
  <si>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</si>
  <si>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</si>
  <si>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</si>
  <si>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</si>
  <si>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</si>
  <si>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</si>
  <si>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</si>
  <si>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</si>
  <si>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</si>
  <si>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</si>
  <si>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</si>
  <si>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</si>
  <si>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</si>
  <si>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</si>
  <si>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</si>
  <si>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</si>
  <si>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</si>
  <si>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</si>
  <si>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</si>
  <si>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</si>
  <si>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</si>
  <si>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</si>
  <si>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</si>
  <si>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</si>
  <si>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</si>
  <si>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</si>
  <si>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</si>
  <si>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</si>
  <si>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</si>
  <si>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</si>
  <si>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</si>
  <si>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</si>
  <si>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</si>
  <si>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</si>
  <si>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</si>
  <si>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</si>
  <si>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</si>
  <si>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</si>
  <si>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</si>
  <si>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</si>
  <si>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</si>
  <si>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</si>
  <si>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</si>
  <si>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</si>
  <si>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</si>
  <si>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</si>
  <si>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</si>
  <si>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</si>
  <si>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</si>
  <si>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</si>
  <si>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</si>
  <si>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</si>
  <si>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</si>
  <si>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</si>
  <si>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</si>
  <si>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</si>
  <si>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</si>
  <si>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</si>
  <si>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</si>
  <si>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</si>
  <si>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</si>
  <si>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</si>
  <si>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</si>
  <si>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</si>
  <si>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</si>
  <si>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</si>
  <si>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</si>
  <si>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</si>
  <si>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</si>
  <si>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</si>
  <si>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</si>
  <si>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</si>
  <si>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</si>
  <si>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</si>
  <si>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</si>
  <si>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</si>
  <si>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</si>
  <si>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</si>
  <si>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</si>
  <si>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</si>
  <si>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</si>
  <si>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</si>
  <si>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</si>
  <si>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</si>
  <si>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</si>
  <si>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</si>
  <si>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</si>
  <si>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</si>
  <si>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</si>
  <si>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</si>
  <si>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</si>
  <si>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</si>
  <si>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</si>
  <si>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</si>
  <si>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</si>
  <si>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</si>
  <si>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</si>
  <si>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</si>
  <si>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</si>
  <si>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</si>
  <si>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</si>
  <si>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</si>
  <si>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</si>
  <si>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</si>
  <si>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</si>
  <si>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</si>
  <si>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</si>
  <si>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</si>
  <si>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</si>
  <si>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</si>
  <si>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</si>
  <si>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</si>
  <si>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</si>
  <si>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</si>
  <si>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</si>
  <si>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</si>
  <si>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</si>
  <si>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</si>
  <si>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</si>
  <si>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</si>
  <si>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</si>
  <si>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</si>
  <si>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</si>
  <si>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</si>
  <si>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</si>
  <si>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</si>
  <si>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</si>
  <si>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</si>
  <si>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</si>
  <si>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</si>
  <si>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</si>
  <si>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</si>
  <si>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</si>
  <si>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</si>
  <si>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</si>
  <si>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</si>
  <si>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</si>
  <si>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</si>
  <si>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</si>
  <si>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</si>
  <si>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</si>
  <si>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</si>
  <si>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</si>
  <si>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</si>
  <si>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</si>
  <si>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</si>
  <si>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</si>
  <si>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</si>
  <si>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</si>
  <si>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</si>
  <si>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</si>
  <si>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</si>
  <si>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</si>
  <si>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</si>
  <si>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</si>
  <si>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</si>
  <si>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</si>
  <si>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</si>
  <si>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</si>
  <si>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</si>
  <si>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</si>
  <si>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</si>
  <si>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</si>
  <si>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</si>
  <si>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</si>
  <si>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</si>
  <si>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</si>
  <si>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</si>
  <si>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</si>
  <si>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</si>
  <si>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</si>
  <si>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</si>
  <si>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</si>
  <si>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</si>
  <si>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</si>
  <si>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</si>
  <si>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</si>
  <si>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</si>
  <si>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</si>
  <si>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</si>
  <si>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</si>
  <si>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</si>
  <si>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</si>
  <si>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</si>
  <si>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</si>
  <si>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</si>
  <si>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</si>
  <si>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</si>
  <si>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</si>
  <si>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</si>
  <si>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</si>
  <si>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</si>
  <si>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</si>
  <si>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</si>
  <si>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</si>
  <si>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</si>
  <si>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</si>
  <si>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</si>
  <si>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</si>
  <si>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</si>
  <si>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</si>
  <si>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</si>
  <si>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</si>
  <si>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</si>
  <si>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</si>
  <si>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</si>
  <si>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</si>
  <si>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</si>
  <si>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</si>
  <si>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</si>
  <si>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</si>
  <si>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</si>
  <si>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</si>
  <si>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</si>
  <si>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</si>
  <si>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</si>
  <si>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</si>
  <si>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</si>
  <si>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</si>
  <si>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</si>
  <si>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</si>
  <si>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</si>
  <si>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</si>
  <si>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</si>
  <si>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</si>
  <si>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</si>
  <si>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</si>
  <si>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</si>
  <si>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</si>
  <si>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</si>
  <si>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</si>
  <si>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</si>
  <si>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</si>
  <si>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</si>
  <si>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</si>
  <si>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</si>
  <si>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</si>
  <si>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</si>
  <si>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</si>
  <si>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</si>
  <si>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</si>
  <si>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</si>
  <si>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</si>
  <si>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</si>
  <si>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</si>
  <si>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</si>
  <si>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</si>
  <si>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</si>
  <si>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</si>
  <si>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</si>
  <si>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</si>
  <si>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</si>
  <si>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</si>
  <si>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</si>
  <si>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</si>
  <si>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</si>
  <si>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</si>
  <si>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</si>
  <si>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</si>
  <si>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</si>
  <si>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</si>
  <si>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</si>
  <si>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</si>
  <si>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</si>
  <si>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</si>
  <si>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</si>
  <si>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</si>
  <si>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</si>
  <si>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</si>
  <si>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</si>
  <si>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</si>
  <si>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</si>
  <si>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</si>
  <si>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</si>
  <si>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</si>
  <si>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</si>
  <si>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</si>
  <si>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</si>
  <si>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</si>
  <si>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</si>
  <si>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</si>
  <si>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</si>
  <si>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</si>
  <si>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</si>
  <si>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</si>
  <si>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</si>
  <si>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</si>
  <si>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</si>
  <si>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</si>
  <si>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</si>
  <si>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</si>
  <si>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</si>
  <si>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</si>
  <si>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</si>
  <si>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</si>
  <si>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</si>
  <si>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</si>
  <si>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</si>
  <si>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</si>
  <si>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</si>
  <si>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</si>
  <si>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</si>
  <si>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</si>
  <si>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</si>
  <si>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</si>
  <si>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</si>
  <si>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</si>
  <si>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</si>
  <si>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</si>
  <si>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</si>
  <si>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</si>
  <si>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</si>
  <si>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</si>
  <si>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</si>
  <si>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</si>
  <si>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</si>
  <si>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</si>
  <si>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</si>
  <si>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</si>
  <si>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</si>
  <si>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</si>
  <si>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</si>
  <si>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</si>
  <si>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</si>
  <si>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</si>
  <si>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</si>
  <si>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</si>
  <si>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</si>
  <si>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</si>
  <si>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</si>
  <si>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</si>
  <si>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</si>
  <si>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</si>
  <si>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</si>
  <si>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</si>
  <si>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</si>
  <si>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</si>
  <si>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</si>
  <si>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</si>
  <si>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</si>
  <si>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</si>
  <si>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</si>
  <si>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</si>
  <si>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</si>
  <si>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</si>
  <si>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</si>
  <si>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</si>
  <si>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</si>
  <si>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</si>
  <si>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</si>
  <si>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</si>
  <si>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</si>
  <si>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</si>
  <si>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</si>
  <si>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</si>
  <si>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</si>
  <si>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</si>
  <si>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</si>
  <si>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</si>
  <si>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</si>
  <si>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</si>
  <si>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</si>
  <si>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</si>
  <si>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</si>
  <si>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</si>
  <si>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</si>
  <si>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</si>
  <si>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</si>
  <si>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</si>
  <si>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</si>
  <si>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</si>
  <si>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</si>
  <si>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</si>
  <si>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</si>
  <si>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</si>
  <si>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</si>
  <si>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</si>
  <si>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</si>
  <si>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</si>
  <si>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</si>
  <si>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</si>
  <si>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</si>
  <si>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</si>
  <si>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</si>
  <si>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</si>
  <si>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</si>
  <si>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</si>
  <si>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</si>
  <si>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</si>
  <si>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</si>
  <si>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</si>
  <si>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</si>
  <si>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</si>
  <si>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</si>
  <si>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</si>
  <si>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</si>
  <si>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</si>
  <si>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</si>
  <si>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</si>
  <si>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</si>
  <si>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</si>
  <si>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</si>
  <si>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</si>
  <si>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</si>
  <si>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</si>
  <si>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</si>
  <si>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</si>
  <si>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</si>
  <si>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</si>
  <si>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</si>
  <si>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</si>
  <si>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</si>
  <si>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</si>
  <si>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</si>
  <si>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</si>
  <si>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</si>
  <si>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</si>
  <si>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</si>
  <si>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</si>
  <si>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</si>
  <si>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</si>
  <si>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</si>
  <si>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</si>
  <si>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</si>
  <si>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</si>
  <si>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</si>
  <si>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</si>
  <si>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</si>
  <si>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</si>
  <si>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</si>
  <si>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</si>
  <si>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</si>
  <si>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</si>
  <si>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</si>
  <si>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</si>
  <si>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</si>
  <si>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</si>
  <si>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</si>
  <si>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</si>
  <si>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</si>
  <si>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</si>
  <si>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</si>
  <si>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</si>
  <si>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</si>
  <si>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</si>
  <si>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</si>
  <si>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</si>
  <si>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</si>
  <si>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</si>
  <si>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</si>
  <si>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</si>
  <si>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</si>
  <si>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</si>
  <si>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</si>
  <si>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</si>
  <si>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</si>
  <si>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</si>
  <si>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</si>
  <si>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</si>
  <si>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</si>
  <si>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</si>
  <si>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</si>
  <si>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</si>
  <si>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</si>
  <si>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</si>
  <si>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</si>
  <si>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</si>
  <si>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</si>
  <si>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</si>
  <si>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</si>
  <si>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</si>
  <si>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</si>
  <si>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</si>
  <si>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</si>
  <si>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</si>
  <si>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</si>
  <si>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</si>
  <si>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</si>
  <si>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</si>
  <si>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</si>
  <si>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</si>
  <si>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</si>
  <si>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</si>
  <si>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</si>
  <si>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</si>
  <si>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</si>
  <si>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</si>
  <si>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</si>
  <si>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</si>
  <si>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</si>
  <si>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</si>
  <si>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</si>
  <si>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</si>
  <si>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</si>
  <si>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</si>
  <si>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</si>
  <si>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</si>
  <si>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</si>
  <si>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</si>
  <si>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</si>
  <si>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</si>
  <si>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</si>
  <si>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</si>
  <si>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</si>
  <si>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</si>
  <si>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</si>
  <si>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</si>
  <si>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</si>
  <si>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</si>
  <si>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</si>
  <si>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</si>
  <si>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</si>
  <si>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</si>
  <si>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</si>
  <si>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</si>
  <si>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</si>
  <si>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</si>
  <si>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</si>
  <si>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</si>
  <si>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</si>
  <si>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</si>
  <si>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</si>
  <si>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</si>
  <si>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</si>
  <si>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</si>
  <si>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</si>
  <si>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</si>
  <si>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</si>
  <si>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</si>
  <si>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</si>
  <si>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</si>
  <si>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</si>
  <si>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</si>
  <si>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</si>
  <si>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</si>
  <si>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</si>
  <si>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</si>
  <si>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</si>
  <si>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</si>
  <si>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</si>
  <si>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</si>
  <si>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</si>
  <si>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</si>
  <si>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</si>
  <si>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</si>
  <si>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</si>
  <si>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</si>
  <si>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</si>
  <si>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</si>
  <si>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</si>
  <si>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</si>
  <si>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</si>
  <si>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</si>
  <si>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</si>
  <si>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</si>
  <si>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</si>
  <si>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</si>
  <si>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</si>
  <si>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</si>
  <si>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</si>
  <si>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</si>
  <si>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</si>
  <si>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</si>
  <si>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</si>
  <si>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</si>
  <si>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</si>
  <si>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</si>
  <si>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</si>
  <si>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</si>
  <si>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</si>
  <si>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</si>
  <si>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</si>
  <si>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</si>
  <si>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</si>
  <si>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</si>
  <si>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</si>
  <si>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</si>
  <si>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</si>
  <si>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</si>
  <si>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</si>
  <si>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</si>
  <si>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</si>
  <si>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</si>
  <si>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</si>
  <si>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</si>
  <si>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</si>
  <si>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</si>
  <si>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</si>
  <si>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</si>
  <si>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</si>
  <si>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</si>
  <si>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</si>
  <si>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</si>
  <si>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</si>
  <si>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</si>
  <si>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</si>
  <si>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</si>
  <si>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</si>
  <si>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</si>
  <si>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</si>
  <si>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</si>
  <si>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</si>
  <si>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</si>
  <si>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</si>
  <si>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</si>
  <si>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</si>
  <si>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</si>
  <si>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</si>
  <si>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</si>
  <si>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</si>
  <si>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</si>
  <si>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</si>
  <si>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</si>
  <si>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</si>
  <si>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</si>
  <si>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</si>
  <si>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</si>
  <si>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</si>
  <si>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</si>
  <si>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</si>
  <si>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</si>
  <si>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</si>
  <si>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</si>
  <si>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</si>
  <si>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</si>
  <si>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</si>
  <si>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</si>
  <si>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</si>
  <si>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</si>
  <si>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</si>
  <si>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</si>
  <si>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</si>
  <si>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</si>
  <si>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</si>
  <si>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</si>
  <si>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</si>
  <si>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</si>
  <si>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</si>
  <si>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</si>
  <si>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</si>
  <si>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</si>
  <si>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</si>
  <si>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</si>
  <si>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</si>
  <si>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</si>
  <si>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</si>
  <si>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</si>
  <si>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</si>
  <si>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</si>
  <si>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</si>
  <si>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</si>
  <si>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</si>
  <si>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</si>
  <si>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</si>
  <si>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</si>
  <si>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</si>
  <si>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</si>
  <si>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</si>
  <si>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</si>
  <si>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</si>
  <si>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</si>
  <si>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</si>
  <si>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</si>
  <si>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</si>
  <si>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</si>
  <si>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</si>
  <si>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</si>
  <si>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</si>
  <si>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</si>
  <si>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</si>
  <si>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</si>
  <si>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</si>
  <si>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</si>
  <si>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</si>
  <si>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</si>
  <si>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</si>
  <si>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</si>
  <si>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</si>
  <si>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</si>
  <si>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</si>
  <si>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</si>
  <si>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</si>
  <si>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</si>
  <si>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</si>
  <si>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</si>
  <si>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</si>
  <si>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</si>
  <si>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</si>
  <si>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</si>
  <si>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</si>
  <si>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</si>
  <si>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</si>
  <si>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</si>
  <si>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</si>
  <si>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</si>
  <si>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</si>
  <si>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</si>
  <si>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</si>
  <si>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</si>
  <si>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</si>
  <si>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</si>
  <si>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</si>
  <si>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</si>
  <si>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</si>
  <si>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</si>
  <si>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</si>
  <si>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</si>
  <si>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</si>
  <si>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</si>
  <si>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</si>
  <si>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</si>
  <si>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</si>
  <si>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</si>
  <si>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</si>
  <si>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</si>
  <si>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</si>
  <si>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</si>
  <si>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</si>
  <si>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</si>
  <si>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</si>
  <si>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</si>
  <si>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</si>
  <si>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</si>
  <si>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</si>
  <si>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</si>
  <si>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</si>
  <si>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</si>
  <si>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</si>
  <si>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</si>
  <si>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</si>
  <si>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</si>
  <si>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</si>
  <si>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</si>
  <si>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</si>
  <si>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</si>
  <si>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</si>
  <si>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</si>
  <si>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</si>
  <si>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</si>
  <si>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</si>
  <si>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</si>
  <si>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</si>
  <si>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</si>
  <si>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</si>
  <si>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</si>
  <si>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</si>
  <si>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</si>
  <si>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</si>
  <si>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</si>
  <si>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</si>
  <si>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</si>
  <si>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</si>
  <si>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</si>
  <si>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</si>
  <si>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</si>
  <si>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</si>
  <si>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</si>
  <si>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</si>
  <si>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</si>
  <si>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</si>
  <si>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</si>
  <si>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</si>
  <si>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</si>
  <si>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</si>
  <si>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</si>
  <si>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</si>
  <si>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</si>
  <si>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</si>
  <si>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</si>
  <si>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</si>
  <si>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</si>
  <si>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</si>
  <si>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</si>
  <si>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</si>
  <si>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</si>
  <si>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</si>
  <si>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</si>
  <si>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</si>
  <si>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</si>
  <si>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</si>
  <si>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</si>
  <si>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</si>
  <si>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</si>
  <si>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</si>
  <si>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</si>
  <si>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</si>
  <si>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</si>
  <si>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</si>
  <si>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</si>
  <si>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</si>
  <si>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</si>
  <si>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</si>
  <si>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</si>
  <si>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</si>
  <si>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</si>
  <si>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</si>
  <si>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</si>
  <si>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</si>
  <si>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</si>
  <si>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</si>
  <si>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</si>
  <si>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</si>
  <si>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</si>
  <si>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</si>
  <si>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</si>
  <si>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</si>
  <si>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</si>
  <si>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</si>
  <si>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</si>
  <si>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</si>
  <si>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</si>
  <si>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</si>
  <si>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</si>
  <si>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</si>
  <si>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</si>
  <si>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</si>
  <si>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</si>
  <si>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</si>
  <si>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</si>
  <si>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</si>
  <si>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</si>
  <si>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</si>
  <si>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</si>
  <si>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</si>
  <si>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</si>
  <si>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</si>
  <si>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</si>
  <si>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</si>
  <si>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</si>
  <si>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</si>
  <si>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</si>
  <si>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</si>
  <si>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</si>
  <si>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</si>
  <si>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</si>
  <si>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</si>
  <si>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</si>
  <si>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</si>
  <si>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</si>
  <si>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</si>
  <si>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</si>
  <si>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</si>
  <si>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</si>
  <si>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</si>
  <si>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</si>
  <si>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</si>
  <si>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</si>
  <si>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</si>
  <si>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</si>
  <si>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</si>
  <si>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</si>
  <si>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</si>
  <si>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</si>
  <si>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</si>
  <si>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</si>
  <si>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</si>
  <si>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</si>
  <si>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</si>
  <si>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</si>
  <si>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</si>
  <si>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</si>
  <si>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</si>
  <si>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</si>
  <si>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</si>
  <si>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</si>
  <si>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</si>
  <si>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</si>
  <si>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</si>
  <si>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</si>
  <si>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</si>
  <si>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</si>
  <si>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</si>
  <si>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</si>
  <si>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</si>
  <si>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</si>
  <si>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</si>
  <si>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</si>
  <si>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</si>
  <si>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</si>
  <si>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</si>
  <si>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</si>
  <si>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</si>
  <si>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</si>
  <si>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</si>
  <si>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</si>
  <si>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</si>
  <si>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</si>
  <si>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</si>
  <si>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</si>
  <si>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</si>
  <si>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</si>
  <si>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</si>
  <si>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</si>
  <si>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</si>
  <si>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</si>
  <si>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</si>
  <si>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</si>
  <si>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</si>
  <si>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</si>
  <si>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</si>
  <si>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</si>
  <si>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</si>
  <si>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</si>
  <si>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</si>
  <si>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</si>
  <si>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</si>
  <si>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</si>
  <si>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</si>
  <si>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</si>
  <si>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</si>
  <si>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</si>
  <si>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</si>
  <si>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</si>
  <si>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</si>
  <si>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</si>
  <si>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</si>
  <si>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</si>
  <si>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</si>
  <si>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</si>
  <si>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</si>
  <si>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</si>
  <si>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</si>
  <si>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</si>
  <si>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</si>
  <si>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</si>
  <si>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</si>
  <si>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</si>
  <si>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</si>
  <si>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</si>
  <si>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</si>
  <si>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</si>
  <si>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</si>
  <si>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</si>
  <si>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</si>
  <si>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</si>
  <si>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</si>
  <si>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</si>
  <si>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</si>
  <si>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</si>
  <si>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</si>
  <si>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</si>
  <si>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</si>
  <si>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</si>
  <si>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</si>
  <si>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</si>
  <si>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</si>
  <si>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</si>
  <si>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</si>
  <si>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</si>
  <si>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</si>
  <si>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</si>
  <si>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</si>
  <si>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</si>
  <si>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</si>
  <si>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</si>
  <si>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</si>
  <si>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</si>
  <si>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</si>
  <si>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</si>
  <si>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</si>
  <si>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</si>
  <si>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</si>
  <si>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</si>
  <si>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</si>
  <si>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</si>
  <si>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</si>
  <si>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</si>
  <si>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</si>
  <si>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</si>
  <si>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</si>
  <si>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</si>
  <si>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</si>
  <si>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</si>
  <si>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</si>
  <si>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</si>
  <si>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</si>
  <si>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</si>
  <si>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</si>
  <si>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</si>
  <si>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</si>
  <si>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</si>
  <si>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</si>
  <si>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</si>
  <si>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</si>
  <si>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</si>
  <si>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</si>
  <si>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</si>
  <si>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</si>
  <si>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</si>
  <si>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</si>
  <si>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</si>
  <si>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</si>
  <si>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</si>
  <si>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</si>
  <si>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</si>
  <si>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</si>
  <si>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</si>
  <si>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</si>
  <si>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</si>
  <si>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</si>
  <si>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</si>
  <si>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</si>
  <si>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</si>
  <si>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</si>
  <si>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</si>
  <si>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</si>
  <si>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</si>
  <si>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</si>
  <si>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</si>
  <si>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</si>
  <si>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</si>
  <si>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</si>
  <si>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</si>
  <si>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</si>
  <si>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</si>
  <si>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</si>
  <si>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</si>
  <si>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</si>
  <si>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</si>
  <si>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</si>
  <si>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</si>
  <si>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</si>
  <si>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</si>
  <si>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</si>
  <si>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</si>
  <si>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</si>
  <si>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</si>
  <si>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</si>
  <si>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</si>
  <si>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</si>
  <si>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</si>
  <si>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</si>
  <si>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</si>
  <si>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</si>
  <si>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</si>
  <si>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</si>
  <si>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</si>
  <si>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</si>
  <si>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</si>
  <si>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</si>
  <si>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</si>
  <si>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</si>
  <si>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</si>
  <si>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</si>
  <si>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</si>
  <si>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</si>
  <si>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</si>
  <si>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</si>
  <si>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</si>
  <si>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</si>
  <si>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</si>
  <si>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</si>
  <si>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</si>
  <si>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</si>
  <si>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</si>
  <si>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</si>
  <si>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</si>
  <si>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</si>
  <si>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</si>
  <si>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</si>
  <si>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</si>
  <si>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</si>
  <si>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</si>
  <si>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</si>
  <si>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</si>
  <si>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</si>
  <si>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</si>
  <si>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</si>
  <si>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</si>
  <si>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</si>
  <si>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</si>
  <si>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</si>
  <si>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</si>
  <si>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</si>
  <si>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</si>
  <si>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</si>
  <si>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</si>
  <si>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</si>
  <si>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</si>
  <si>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sub-category</t>
  </si>
  <si>
    <t>Count of outcome</t>
  </si>
  <si>
    <t>parent-category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</si>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</sst>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6" tint="-0.24994659260841701"/>
        </patternFill>
      </fill>
    </dxf>
    <dxf>
      <fill>
        <patternFill>
          <bgColor rgb="FFFF714C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71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1646991928206777E-2"/>
          <c:y val="5.9701492537313432E-2"/>
          <c:w val="0.84327185750132883"/>
          <c:h val="0.872394523445763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D-8C48-8E5D-4E78A7BC97F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3D-8C48-8E5D-4E78A7BC97F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3D-8C48-8E5D-4E78A7BC97F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3D-8C48-8E5D-4E78A7BC9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4769552"/>
        <c:axId val="1370381984"/>
      </c:barChart>
      <c:catAx>
        <c:axId val="13747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81984"/>
        <c:crosses val="autoZero"/>
        <c:auto val="1"/>
        <c:lblAlgn val="ctr"/>
        <c:lblOffset val="100"/>
        <c:noMultiLvlLbl val="0"/>
      </c:catAx>
      <c:valAx>
        <c:axId val="13703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7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8-0247-A661-84CC88CD442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951-C64C-8E08-9F13F081705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951-C64C-8E08-9F13F081705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951-C64C-8E08-9F13F0817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5398384"/>
        <c:axId val="1310551392"/>
      </c:barChart>
      <c:catAx>
        <c:axId val="136539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51392"/>
        <c:crosses val="autoZero"/>
        <c:auto val="1"/>
        <c:lblAlgn val="ctr"/>
        <c:lblOffset val="100"/>
        <c:noMultiLvlLbl val="0"/>
      </c:catAx>
      <c:valAx>
        <c:axId val="13105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1-C940-A633-103B2C841EE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1-C940-A633-103B2C841EE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D1-C940-A633-103B2C841EE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D1-C940-A633-103B2C841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210912"/>
        <c:axId val="1466912608"/>
      </c:lineChart>
      <c:catAx>
        <c:axId val="139621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912608"/>
        <c:crosses val="autoZero"/>
        <c:auto val="1"/>
        <c:lblAlgn val="ctr"/>
        <c:lblOffset val="100"/>
        <c:noMultiLvlLbl val="0"/>
      </c:catAx>
      <c:valAx>
        <c:axId val="146691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21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2-1D4A-BF16-DBB56615336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42-1D4A-BF16-DBB56615336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42-1D4A-BF16-DBB566153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15056"/>
        <c:axId val="31921328"/>
      </c:lineChart>
      <c:catAx>
        <c:axId val="3191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1328"/>
        <c:crosses val="autoZero"/>
        <c:auto val="1"/>
        <c:lblAlgn val="ctr"/>
        <c:lblOffset val="100"/>
        <c:noMultiLvlLbl val="0"/>
      </c:catAx>
      <c:valAx>
        <c:axId val="3192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177800</xdr:rowOff>
    </xdr:from>
    <xdr:to>
      <xdr:col>14</xdr:col>
      <xdr:colOff>304800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5489B-8112-1247-8BCF-2262590A3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114300</xdr:rowOff>
    </xdr:from>
    <xdr:to>
      <xdr:col>14</xdr:col>
      <xdr:colOff>101600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7ECB9-800E-464E-A89C-936A495DB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63500</xdr:rowOff>
    </xdr:from>
    <xdr:to>
      <xdr:col>10</xdr:col>
      <xdr:colOff>1384300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CFD65-D8F9-8B40-A4A7-81E1C3D63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63500</xdr:rowOff>
    </xdr:from>
    <xdr:to>
      <xdr:col>8</xdr:col>
      <xdr:colOff>38100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C35DC-2426-2043-8B84-6B82C83E0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32.613166435185" createdVersion="6" refreshedVersion="6" minRefreshableVersion="3" recordCount="4114" xr:uid="{ADCCED6E-9F47-0F45-92FA-483EFE2FDDF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45413657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32.672895601849" createdVersion="6" refreshedVersion="6" minRefreshableVersion="3" recordCount="4114" xr:uid="{94988E60-D12C-F549-9499-6FE019DAC7B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95DF1-842D-B84E-9FE7-B7D5D09340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6F532-1C3F-904F-A27D-2950F0ABD2A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2D3FA-FDCF-0749-B62D-FEC5A8446FE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5" bestFit="1" customWidth="1"/>
    <col min="17" max="17" width="12.83203125" bestFit="1" customWidth="1"/>
    <col min="18" max="18" width="16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6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41717.834699074076</v>
      </c>
      <c r="T114" s="9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42558.855810185181</v>
      </c>
      <c r="T145" s="9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41874.869212962956</v>
      </c>
      <c r="T154" s="9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42171.70475694444</v>
      </c>
      <c r="T162" s="9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41866.875034722216</v>
      </c>
      <c r="T202" s="9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42235.951585648145</v>
      </c>
      <c r="T213" s="9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42129.568877314814</v>
      </c>
      <c r="T232" s="9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42341.75059027777</v>
      </c>
      <c r="T233" s="9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42320.876145833332</v>
      </c>
      <c r="T238" s="9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42713.754166666666</v>
      </c>
      <c r="T240" s="9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40266.454374999994</v>
      </c>
      <c r="T254" s="9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42263.744328703702</v>
      </c>
      <c r="T256" s="9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40267.03738425926</v>
      </c>
      <c r="T267" s="9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40637.658217592594</v>
      </c>
      <c r="T272" s="9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41611.891909722217</v>
      </c>
      <c r="T273" s="9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40966.873541666668</v>
      </c>
      <c r="T278" s="9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41744.382349537038</v>
      </c>
      <c r="T282" s="9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41313.607916666668</v>
      </c>
      <c r="T288" s="9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42089.519687499997</v>
      </c>
      <c r="T299" s="9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41031.862800925919</v>
      </c>
      <c r="T305" s="9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41282.736122685186</v>
      </c>
      <c r="T309" s="9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42261.291909722218</v>
      </c>
      <c r="T348" s="9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41934.86215277778</v>
      </c>
      <c r="T361" s="9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41019.584699074076</v>
      </c>
      <c r="T368" s="9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42548.86782407407</v>
      </c>
      <c r="T390" s="9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41673.854745370372</v>
      </c>
      <c r="T391" s="9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40864.833923611106</v>
      </c>
      <c r="T393" s="9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41082.356550925928</v>
      </c>
      <c r="T398" s="9">
        <f t="shared" si="27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41646.419699074067</v>
      </c>
      <c r="T406" s="9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42113.773113425923</v>
      </c>
      <c r="T412" s="9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41360.762268518512</v>
      </c>
      <c r="T419" s="9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41863.052048611113</v>
      </c>
      <c r="T424" s="9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42285.700694444444</v>
      </c>
      <c r="T429" s="9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42526.662997685184</v>
      </c>
      <c r="T433" s="9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42228.421550925923</v>
      </c>
      <c r="T435" s="9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41919.553449074076</v>
      </c>
      <c r="T441" s="9">
        <f t="shared" si="27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42107.49554398148</v>
      </c>
      <c r="T454" s="9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40970.794236111113</v>
      </c>
      <c r="T457" s="9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41547.486122685186</v>
      </c>
      <c r="T458" s="9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40704.918298611105</v>
      </c>
      <c r="T464" s="9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42488.640451388885</v>
      </c>
      <c r="T466" s="9">
        <f t="shared" si="31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41040.959293981483</v>
      </c>
      <c r="T470" s="9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41465.29184027778</v>
      </c>
      <c r="T482" s="9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42447.688541666663</v>
      </c>
      <c r="T484" s="9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41381.297442129631</v>
      </c>
      <c r="T487" s="9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41113.760243055549</v>
      </c>
      <c r="T492" s="9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42366.774293981478</v>
      </c>
      <c r="T493" s="9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42114.517800925925</v>
      </c>
      <c r="T495" s="9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40247.677673611106</v>
      </c>
      <c r="T502" s="9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41218.183113425919</v>
      </c>
      <c r="T521" s="9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42711.336863425924</v>
      </c>
      <c r="T537" s="9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42179.136655092589</v>
      </c>
      <c r="T538" s="9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42692.180729166663</v>
      </c>
      <c r="T564" s="9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42165.576956018514</v>
      </c>
      <c r="T567" s="9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42388.589918981474</v>
      </c>
      <c r="T572" s="9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42282.507962962962</v>
      </c>
      <c r="T574" s="9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42082.861550925925</v>
      </c>
      <c r="T597" s="9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42194.149398148147</v>
      </c>
      <c r="T607" s="9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42584.823449074072</v>
      </c>
      <c r="T614" s="9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42761.167905092589</v>
      </c>
      <c r="T618" s="9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42507.090995370367</v>
      </c>
      <c r="T635" s="9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42683.211979166663</v>
      </c>
      <c r="T642" s="9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41838.623819444438</v>
      </c>
      <c r="T668" s="9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42012.559965277775</v>
      </c>
      <c r="T678" s="9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41866.722743055558</v>
      </c>
      <c r="T700" s="9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42384.472592592589</v>
      </c>
      <c r="T714" s="9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41857.645856481475</v>
      </c>
      <c r="T719" s="9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42184.608206018514</v>
      </c>
      <c r="T725" s="9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41246.811909722222</v>
      </c>
      <c r="T729" s="9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41943.39576388889</v>
      </c>
      <c r="T740" s="9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41471.238518518519</v>
      </c>
      <c r="T765" s="9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41289.791307870364</v>
      </c>
      <c r="T772" s="9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42100.527604166666</v>
      </c>
      <c r="T775" s="9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41402.792523148142</v>
      </c>
      <c r="T783" s="9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41303.38559027778</v>
      </c>
      <c r="T787" s="9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41276.977777777771</v>
      </c>
      <c r="T791" s="9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41555.665312499994</v>
      </c>
      <c r="T794" s="9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41122.813935185179</v>
      </c>
      <c r="T804" s="9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40729.897291666661</v>
      </c>
      <c r="T806" s="9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41072.842384259253</v>
      </c>
      <c r="T830" s="9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42165.59</v>
      </c>
      <c r="T849" s="9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42382.634953703702</v>
      </c>
      <c r="T944" s="9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42732.66465277777</v>
      </c>
      <c r="T947" s="9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42480.445277777777</v>
      </c>
      <c r="T953" s="9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42506.208657407406</v>
      </c>
      <c r="T981" s="9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42574.459317129622</v>
      </c>
      <c r="T985" s="9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42748.851388888885</v>
      </c>
      <c r="T1002" s="9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42276.41646990741</v>
      </c>
      <c r="T1007" s="9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41445.754421296289</v>
      </c>
      <c r="T1068" s="9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42440.162777777776</v>
      </c>
      <c r="T1070" s="9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42479.358055555553</v>
      </c>
      <c r="T1081" s="9">
        <f t="shared" si="67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41101.697777777772</v>
      </c>
      <c r="T1084" s="9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41775.505636574067</v>
      </c>
      <c r="T1089" s="9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40795.505011574074</v>
      </c>
      <c r="T1096" s="9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42346.995254629626</v>
      </c>
      <c r="T1113" s="9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41009.638981481483</v>
      </c>
      <c r="T1118" s="9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42535.119143518517</v>
      </c>
      <c r="T1128" s="9">
        <f t="shared" si="71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42558.781180555554</v>
      </c>
      <c r="T1137" s="9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42327.46329861111</v>
      </c>
      <c r="T1138" s="9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41975.139189814814</v>
      </c>
      <c r="T1141" s="9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42021.797766203701</v>
      </c>
      <c r="T1144" s="9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41854.539259259254</v>
      </c>
      <c r="T1147" s="9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41792.00613425926</v>
      </c>
      <c r="T1167" s="9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41841.473981481475</v>
      </c>
      <c r="T1174" s="9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42409.567743055552</v>
      </c>
      <c r="T1195" s="9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42152.08048611111</v>
      </c>
      <c r="T1204" s="9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42772.567743055552</v>
      </c>
      <c r="T1208" s="9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42633.253622685188</v>
      </c>
      <c r="T1221" s="9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41506.639699074069</v>
      </c>
      <c r="T1234" s="9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41355.617164351854</v>
      </c>
      <c r="T1246" s="9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41774.391597222224</v>
      </c>
      <c r="T1247" s="9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41067.532534722217</v>
      </c>
      <c r="T1251" s="9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40921.711006944439</v>
      </c>
      <c r="T1258" s="9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42445.614722222221</v>
      </c>
      <c r="T1271" s="9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40933.648634259254</v>
      </c>
      <c r="T1272" s="9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41586.266840277771</v>
      </c>
      <c r="T1284" s="9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42708.926446759258</v>
      </c>
      <c r="T1291" s="9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42458.472592592589</v>
      </c>
      <c r="T1300" s="9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42387.294895833336</v>
      </c>
      <c r="T1309" s="9">
        <f t="shared" si="83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42393.753576388888</v>
      </c>
      <c r="T1318" s="9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41974.583657407406</v>
      </c>
      <c r="T1328" s="9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42172.608090277776</v>
      </c>
      <c r="T1344" s="9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41963.297835648147</v>
      </c>
      <c r="T1350" s="9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41429.830555555549</v>
      </c>
      <c r="T1358" s="9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41951.487337962964</v>
      </c>
      <c r="T1366" s="9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42568.551041666666</v>
      </c>
      <c r="T1380" s="9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42130.283287037033</v>
      </c>
      <c r="T1381" s="9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42087.594976851855</v>
      </c>
      <c r="T1392" s="9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42073.852337962962</v>
      </c>
      <c r="T1431" s="9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41961.605185185188</v>
      </c>
      <c r="T1432" s="9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42040.621539351851</v>
      </c>
      <c r="T1441" s="9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40645.806122685179</v>
      </c>
      <c r="T1470" s="9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41500.519583333335</v>
      </c>
      <c r="T1476" s="9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41136.649722222217</v>
      </c>
      <c r="T1484" s="9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41411.658275462956</v>
      </c>
      <c r="T1495" s="9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40254.242002314808</v>
      </c>
      <c r="T1509" s="9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41809.176828703705</v>
      </c>
      <c r="T1512" s="9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42275.558969907404</v>
      </c>
      <c r="T1532" s="9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42221.465995370367</v>
      </c>
      <c r="T1536" s="9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42705.710868055554</v>
      </c>
      <c r="T1541" s="9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42107.844895833332</v>
      </c>
      <c r="T1561" s="9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41671.728530092594</v>
      </c>
      <c r="T1569" s="9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42144.56114583333</v>
      </c>
      <c r="T1573" s="9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41799.315925925919</v>
      </c>
      <c r="T1577" s="9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41054.639444444438</v>
      </c>
      <c r="T1579" s="9">
        <f t="shared" si="9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40989.841736111106</v>
      </c>
      <c r="T1582" s="9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42068.896087962959</v>
      </c>
      <c r="T1588" s="9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41790.848981481475</v>
      </c>
      <c r="T1602" s="9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41794.772789351853</v>
      </c>
      <c r="T1616" s="9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41875.977847222217</v>
      </c>
      <c r="T1621" s="9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41950.086504629631</v>
      </c>
      <c r="T1624" s="9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41579.639664351846</v>
      </c>
      <c r="T1628" s="9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40750.132569444446</v>
      </c>
      <c r="T1634" s="9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41521.40902777778</v>
      </c>
      <c r="T1647" s="9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40939.553449074076</v>
      </c>
      <c r="T1666" s="9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40844.941423611112</v>
      </c>
      <c r="T1670" s="9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40313.722210648142</v>
      </c>
      <c r="T1672" s="9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40973.517905092587</v>
      </c>
      <c r="T1678" s="9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42795.493148148147</v>
      </c>
      <c r="T1693" s="9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42804.824629629627</v>
      </c>
      <c r="T1699" s="9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42187.073344907403</v>
      </c>
      <c r="T1705" s="9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41841.355486111112</v>
      </c>
      <c r="T1711" s="9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42341.382962962962</v>
      </c>
      <c r="T1712" s="9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42044.719641203701</v>
      </c>
      <c r="T1729" s="9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42271.879432870366</v>
      </c>
      <c r="T1732" s="9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42559.605844907404</v>
      </c>
      <c r="T1737" s="9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42175.740648148145</v>
      </c>
      <c r="T1739" s="9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42171.609050925923</v>
      </c>
      <c r="T1742" s="9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42710.668634259258</v>
      </c>
      <c r="T1744" s="9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</v>
      </c>
      <c r="T1749" s="9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41905.771296296291</v>
      </c>
      <c r="T1773" s="9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41891.768055555549</v>
      </c>
      <c r="T1777" s="9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42493.392476851848</v>
      </c>
      <c r="T1782" s="9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42010.466180555552</v>
      </c>
      <c r="T1792" s="9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42017.863217592589</v>
      </c>
      <c r="T1805" s="9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42172.698344907403</v>
      </c>
      <c r="T1817" s="9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42064.876041666663</v>
      </c>
      <c r="T1822" s="9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41634.588680555556</v>
      </c>
      <c r="T1824" s="9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41626.707951388882</v>
      </c>
      <c r="T1826" s="9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41655.500972222224</v>
      </c>
      <c r="T1862" s="9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42755.284421296295</v>
      </c>
      <c r="T1864" s="9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41776.07644675926</v>
      </c>
      <c r="T1878" s="9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42113.667233796295</v>
      </c>
      <c r="T1921" s="9">
        <f t="shared" si="11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42157.043495370366</v>
      </c>
      <c r="T1947" s="9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41688.941678240742</v>
      </c>
      <c r="T1948" s="9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41800.21471064815</v>
      </c>
      <c r="T1951" s="9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41178.890196759261</v>
      </c>
      <c r="T1959" s="9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41871.637268518512</v>
      </c>
      <c r="T1961" s="9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42413.225497685184</v>
      </c>
      <c r="T1988" s="9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42329.380057870367</v>
      </c>
      <c r="T1995" s="9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41312.672442129631</v>
      </c>
      <c r="T2018" s="9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41736.889166666668</v>
      </c>
      <c r="T2022" s="9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42048.605543981474</v>
      </c>
      <c r="T2029" s="9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41738.656469907401</v>
      </c>
      <c r="T2038" s="9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41578.718784722216</v>
      </c>
      <c r="T2042" s="9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41068.880173611113</v>
      </c>
      <c r="T2047" s="9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40463.819849537038</v>
      </c>
      <c r="T2126" s="9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42045.297025462962</v>
      </c>
      <c r="T2129" s="9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41156.755011574074</v>
      </c>
      <c r="T2137" s="9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42520.639050925922</v>
      </c>
      <c r="T2153" s="9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40710.522847222222</v>
      </c>
      <c r="T2161" s="9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42240.644201388888</v>
      </c>
      <c r="T2163" s="9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42082.371759259258</v>
      </c>
      <c r="T2174" s="9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42745.157141203701</v>
      </c>
      <c r="T2185" s="9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41319.141655092586</v>
      </c>
      <c r="T2187" s="9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42331.170590277776</v>
      </c>
      <c r="T2235" s="9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41660.500196759254</v>
      </c>
      <c r="T2247" s="9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41336.49496527778</v>
      </c>
      <c r="T2251" s="9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42775.874016203707</v>
      </c>
      <c r="T2270" s="9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42315.491157407407</v>
      </c>
      <c r="T2274" s="9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41965.408321759256</v>
      </c>
      <c r="T2277" s="9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42338.500775462962</v>
      </c>
      <c r="T2280" s="9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42020.598368055558</v>
      </c>
      <c r="T2281" s="9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41058.977349537039</v>
      </c>
      <c r="T2287" s="9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42804.6871412037</v>
      </c>
      <c r="T2324" s="9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42807.546840277777</v>
      </c>
      <c r="T2325" s="9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41842.708796296291</v>
      </c>
      <c r="T2329" s="9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42139.573344907403</v>
      </c>
      <c r="T2330" s="9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41789.688472222224</v>
      </c>
      <c r="T2340" s="9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42577.39902777777</v>
      </c>
      <c r="T2349" s="9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42096.709907407407</v>
      </c>
      <c r="T2357" s="9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42264.411782407406</v>
      </c>
      <c r="T2359" s="9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42215.453981481478</v>
      </c>
      <c r="T2375" s="9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42017.634953703702</v>
      </c>
      <c r="T2376" s="9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42399.67428240741</v>
      </c>
      <c r="T2405" s="9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41993.529965277776</v>
      </c>
      <c r="T2421" s="9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42163.961712962962</v>
      </c>
      <c r="T2428" s="9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42412.110335648147</v>
      </c>
      <c r="T2429" s="9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42179.977708333332</v>
      </c>
      <c r="T2436" s="9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42252.069282407407</v>
      </c>
      <c r="T2437" s="9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42383.691122685188</v>
      </c>
      <c r="T2442" s="9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42052.458657407406</v>
      </c>
      <c r="T2444" s="9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42769.993148148147</v>
      </c>
      <c r="T2456" s="9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42244.568333333336</v>
      </c>
      <c r="T2503" s="9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42078.789027777777</v>
      </c>
      <c r="T2512" s="9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41058.636238425919</v>
      </c>
      <c r="T2527" s="9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41483.240949074076</v>
      </c>
      <c r="T2543" s="9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42026.929837962962</v>
      </c>
      <c r="T2547" s="9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41524.650219907409</v>
      </c>
      <c r="T2548" s="9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42618.417094907403</v>
      </c>
      <c r="T2550" s="9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41112.990821759253</v>
      </c>
      <c r="T2555" s="9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42093.651689814811</v>
      </c>
      <c r="T2560" s="9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41985.900393518517</v>
      </c>
      <c r="T2577" s="9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42237.814571759256</v>
      </c>
      <c r="T2580" s="9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42139.964918981474</v>
      </c>
      <c r="T2586" s="9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42089.636874999997</v>
      </c>
      <c r="T2595" s="9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41150.693854166668</v>
      </c>
      <c r="T2603" s="9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41726.504421296289</v>
      </c>
      <c r="T2608" s="9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42115.539212962962</v>
      </c>
      <c r="T2623" s="9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41144.213217592587</v>
      </c>
      <c r="T2626" s="9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42612.448159722218</v>
      </c>
      <c r="T2636" s="9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42689.374016203707</v>
      </c>
      <c r="T2645" s="9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42327.597326388888</v>
      </c>
      <c r="T2653" s="9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42767.480185185188</v>
      </c>
      <c r="T2658" s="9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42081.861226851848</v>
      </c>
      <c r="T2661" s="9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42275.380381944444</v>
      </c>
      <c r="T2670" s="9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42318.827499999992</v>
      </c>
      <c r="T2671" s="9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</v>
      </c>
      <c r="T2673" s="9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41792.821099537039</v>
      </c>
      <c r="T2679" s="9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41820.706307870372</v>
      </c>
      <c r="T2686" s="9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42027.910532407404</v>
      </c>
      <c r="T2690" s="9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41870.666342592587</v>
      </c>
      <c r="T2702" s="9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41780.536921296291</v>
      </c>
      <c r="T2713" s="9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41934.706585648142</v>
      </c>
      <c r="T2719" s="9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42655.257557870369</v>
      </c>
      <c r="T2722" s="9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41044.439780092587</v>
      </c>
      <c r="T2749" s="9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41078.691493055558</v>
      </c>
      <c r="T2752" s="9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41747.678726851846</v>
      </c>
      <c r="T2753" s="9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41863.427673611106</v>
      </c>
      <c r="T2756" s="9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41620.692141203697</v>
      </c>
      <c r="T2758" s="9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40736.459699074076</v>
      </c>
      <c r="T2768" s="9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41745.617939814816</v>
      </c>
      <c r="T2771" s="9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42550.49355324074</v>
      </c>
      <c r="T2790" s="9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42291.531215277777</v>
      </c>
      <c r="T2843" s="9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41784.744155092594</v>
      </c>
      <c r="T2844" s="9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42480.592314814814</v>
      </c>
      <c r="T2862" s="9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42672.746805555558</v>
      </c>
      <c r="T2879" s="9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42444.669409722221</v>
      </c>
      <c r="T2909" s="9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42499.523368055554</v>
      </c>
      <c r="T2910" s="9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41863.375787037039</v>
      </c>
      <c r="T2927" s="9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42654.765370370369</v>
      </c>
      <c r="T2987" s="9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42090.704166666663</v>
      </c>
      <c r="T2998" s="9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</v>
      </c>
      <c r="T3008" s="9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41919.915277777771</v>
      </c>
      <c r="T3016" s="9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42163.09</v>
      </c>
      <c r="T3020" s="9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42121.467430555553</v>
      </c>
      <c r="T3025" s="9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41975.692847222221</v>
      </c>
      <c r="T3050" s="9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42744.207696759258</v>
      </c>
      <c r="T3053" s="9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42630.714560185188</v>
      </c>
      <c r="T3065" s="9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42409.362951388888</v>
      </c>
      <c r="T3076" s="9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42550.89398148148</v>
      </c>
      <c r="T3077" s="9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42246.675451388888</v>
      </c>
      <c r="T3087" s="9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41760.700706018521</v>
      </c>
      <c r="T3095" s="9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42241.220787037033</v>
      </c>
      <c r="T3108" s="9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42128.605914351851</v>
      </c>
      <c r="T3109" s="9">
        <f t="shared" si="195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41885.386805555558</v>
      </c>
      <c r="T3113" s="9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42509.166203703702</v>
      </c>
      <c r="T3119" s="9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42435.733749999992</v>
      </c>
      <c r="T3122" s="9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42426.809745370367</v>
      </c>
      <c r="T3128" s="9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42800.511793981474</v>
      </c>
      <c r="T3136" s="9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41909.761053240734</v>
      </c>
      <c r="T3149" s="9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41447.631388888891</v>
      </c>
      <c r="T3160" s="9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41766.597395833327</v>
      </c>
      <c r="T3166" s="9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41878.670046296298</v>
      </c>
      <c r="T3175" s="9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41858.553449074076</v>
      </c>
      <c r="T3201" s="9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</v>
      </c>
      <c r="T3211" s="9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41834.378240740734</v>
      </c>
      <c r="T3213" s="9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42206.627037037033</v>
      </c>
      <c r="T3225" s="9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41897.959791666661</v>
      </c>
      <c r="T3232" s="9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42136.327800925923</v>
      </c>
      <c r="T3268" s="9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42137.187465277777</v>
      </c>
      <c r="T3271" s="9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41931.474606481475</v>
      </c>
      <c r="T3279" s="9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42430.894201388888</v>
      </c>
      <c r="T3281" s="9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</v>
      </c>
      <c r="T3317" s="9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42498.831296296295</v>
      </c>
      <c r="T3319" s="9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42437.190347222218</v>
      </c>
      <c r="T3338" s="9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42062.088078703702</v>
      </c>
      <c r="T3344" s="9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42320.893425925919</v>
      </c>
      <c r="T3367" s="9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42053.524293981478</v>
      </c>
      <c r="T3379" s="9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41937.745115740741</v>
      </c>
      <c r="T3382" s="9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41947.554259259261</v>
      </c>
      <c r="T3389" s="9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41815.566493055558</v>
      </c>
      <c r="T3392" s="9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42140.503981481474</v>
      </c>
      <c r="T3397" s="9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41764.238298611112</v>
      </c>
      <c r="T3398" s="9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41941.543703703697</v>
      </c>
      <c r="T3400" s="9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42544.605995370366</v>
      </c>
      <c r="T3411" s="9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41775.854803240734</v>
      </c>
      <c r="T3435" s="9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41800.172094907401</v>
      </c>
      <c r="T3436" s="9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42100.719525462962</v>
      </c>
      <c r="T3440" s="9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42124.632777777777</v>
      </c>
      <c r="T3444" s="9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41852.318888888891</v>
      </c>
      <c r="T3462" s="9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42605.55704861111</v>
      </c>
      <c r="T3470" s="9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41841.61215277778</v>
      </c>
      <c r="T3473" s="9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42053.708587962959</v>
      </c>
      <c r="T3480" s="9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41781.64675925926</v>
      </c>
      <c r="T3481" s="9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41989.039212962962</v>
      </c>
      <c r="T3483" s="9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41915.554502314808</v>
      </c>
      <c r="T3497" s="9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42511.53361111111</v>
      </c>
      <c r="T3499" s="9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42419.711087962962</v>
      </c>
      <c r="T3502" s="9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41794.609189814808</v>
      </c>
      <c r="T3519" s="9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42248.431828703702</v>
      </c>
      <c r="T3537" s="9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41923.146018518521</v>
      </c>
      <c r="T3539" s="9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</v>
      </c>
      <c r="T3562" s="9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42236.414918981478</v>
      </c>
      <c r="T3566" s="9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</v>
      </c>
      <c r="T3572" s="9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41926.734351851854</v>
      </c>
      <c r="T3576" s="9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42506.501041666663</v>
      </c>
      <c r="T3610" s="9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42429.783391203702</v>
      </c>
      <c r="T3611" s="9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41789.518645833326</v>
      </c>
      <c r="T3614" s="9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42660.923912037033</v>
      </c>
      <c r="T3621" s="9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42545.56585648148</v>
      </c>
      <c r="T3626" s="9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42226.486446759256</v>
      </c>
      <c r="T3638" s="9">
        <f t="shared" si="227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41899.41873842592</v>
      </c>
      <c r="T3643" s="9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42737.701805555553</v>
      </c>
      <c r="T3658" s="9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42499.4215162037</v>
      </c>
      <c r="T3659" s="9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42173.761793981474</v>
      </c>
      <c r="T3669" s="9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41802.365949074076</v>
      </c>
      <c r="T3679" s="9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42627.245763888888</v>
      </c>
      <c r="T3682" s="9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</v>
      </c>
      <c r="T3692" s="9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41809.933865740742</v>
      </c>
      <c r="T3710" s="9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42133.963738425919</v>
      </c>
      <c r="T3714" s="9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42118.347997685181</v>
      </c>
      <c r="T3716" s="9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41943.544699074067</v>
      </c>
      <c r="T3725" s="9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42465.283101851848</v>
      </c>
      <c r="T3726" s="9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42461.932534722218</v>
      </c>
      <c r="T3728" s="9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41831.489606481475</v>
      </c>
      <c r="T3747" s="9">
        <f t="shared" si="235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41747.263171296298</v>
      </c>
      <c r="T3760" s="9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42655.796840277777</v>
      </c>
      <c r="T3775" s="9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42546.653900462959</v>
      </c>
      <c r="T3784" s="9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41831.514444444438</v>
      </c>
      <c r="T3800" s="9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41963.664027777777</v>
      </c>
      <c r="T3835" s="9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42154.934305555558</v>
      </c>
      <c r="T3841" s="9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42248.418680555558</v>
      </c>
      <c r="T3847" s="9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42128.222731481474</v>
      </c>
      <c r="T3860" s="9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41865.45144675926</v>
      </c>
      <c r="T3870" s="9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41792.963865740741</v>
      </c>
      <c r="T3872" s="9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41867.443946759253</v>
      </c>
      <c r="T3894" s="9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41843.566678240742</v>
      </c>
      <c r="T3901" s="9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42317.618043981478</v>
      </c>
      <c r="T3903" s="9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42114.610601851855</v>
      </c>
      <c r="T3916" s="9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42221.448449074072</v>
      </c>
      <c r="T3937" s="9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42151.697384259256</v>
      </c>
      <c r="T3940" s="9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41829.117164351854</v>
      </c>
      <c r="T3950" s="9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42513.76798611111</v>
      </c>
      <c r="T3959" s="9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41816.742037037031</v>
      </c>
      <c r="T3960" s="9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42447.655219907407</v>
      </c>
      <c r="T3972" s="9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41920.75513888889</v>
      </c>
      <c r="T3986" s="9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41950.058611111112</v>
      </c>
      <c r="T3998" s="9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42174.572488425925</v>
      </c>
      <c r="T4017" s="9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41990.375775462962</v>
      </c>
      <c r="T4024" s="9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42408.791238425925</v>
      </c>
      <c r="T4025" s="9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42321.816782407404</v>
      </c>
      <c r="T4031" s="9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41903.674618055556</v>
      </c>
      <c r="T4037" s="9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41804.728750000002</v>
      </c>
      <c r="T4038" s="9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42496.862442129626</v>
      </c>
      <c r="T4039" s="9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41869.590393518512</v>
      </c>
      <c r="T4040" s="9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41761.601817129624</v>
      </c>
      <c r="T4053" s="9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42534.724988425922</v>
      </c>
      <c r="T4058" s="9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42078.136874999997</v>
      </c>
      <c r="T4075" s="9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41905.587372685179</v>
      </c>
      <c r="T4078" s="9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42766.823344907403</v>
      </c>
      <c r="T4110" s="9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42512.418414351851</v>
      </c>
      <c r="T4112" s="9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AD34D6BC-F598-6A49-89C1-A5F8B7E703C7}"/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6BB5D-2BBD-1B4F-BB2C-5FECAB9281DB}">
  <dimension ref="A1:F14"/>
  <sheetViews>
    <sheetView workbookViewId="0">
      <selection activeCell="D19" sqref="D1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8365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8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8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8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8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8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8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8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DEF11-AED1-354E-BD2D-3154CB2861FC}">
  <dimension ref="A1:F47"/>
  <sheetViews>
    <sheetView workbookViewId="0">
      <selection activeCell="H2" sqref="H2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6640625" bestFit="1" customWidth="1"/>
    <col min="8" max="8" width="18" bestFit="1" customWidth="1"/>
    <col min="9" max="9" width="14.6640625" bestFit="1" customWidth="1"/>
    <col min="10" max="10" width="22.33203125" bestFit="1" customWidth="1"/>
    <col min="11" max="11" width="19" bestFit="1" customWidth="1"/>
    <col min="12" max="12" width="14" bestFit="1" customWidth="1"/>
    <col min="13" max="13" width="14.6640625" bestFit="1" customWidth="1"/>
    <col min="14" max="14" width="22.33203125" bestFit="1" customWidth="1"/>
    <col min="15" max="15" width="18.33203125" bestFit="1" customWidth="1"/>
    <col min="16" max="16" width="19" bestFit="1" customWidth="1"/>
  </cols>
  <sheetData>
    <row r="1" spans="1:6" x14ac:dyDescent="0.2">
      <c r="A1" s="7" t="s">
        <v>8366</v>
      </c>
      <c r="B1" t="s">
        <v>8363</v>
      </c>
    </row>
    <row r="2" spans="1:6" x14ac:dyDescent="0.2">
      <c r="A2" s="7" t="s">
        <v>8223</v>
      </c>
      <c r="B2" t="s">
        <v>8363</v>
      </c>
    </row>
    <row r="4" spans="1:6" x14ac:dyDescent="0.2">
      <c r="A4" s="7" t="s">
        <v>8364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/>
      <c r="C7" s="6"/>
      <c r="D7" s="6">
        <v>20</v>
      </c>
      <c r="E7" s="6"/>
      <c r="F7" s="6">
        <v>20</v>
      </c>
    </row>
    <row r="8" spans="1:6" x14ac:dyDescent="0.2">
      <c r="A8" s="8" t="s">
        <v>8332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8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8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8313</v>
      </c>
      <c r="B35" s="6"/>
      <c r="C35" s="6"/>
      <c r="D35" s="6">
        <v>40</v>
      </c>
      <c r="E35" s="6"/>
      <c r="F35" s="6">
        <v>40</v>
      </c>
    </row>
    <row r="36" spans="1:6" x14ac:dyDescent="0.2">
      <c r="A36" s="8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8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8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8" t="s">
        <v>8340</v>
      </c>
      <c r="B46" s="6"/>
      <c r="C46" s="6"/>
      <c r="D46" s="6">
        <v>20</v>
      </c>
      <c r="E46" s="6"/>
      <c r="F46" s="6">
        <v>20</v>
      </c>
    </row>
    <row r="47" spans="1:6" x14ac:dyDescent="0.2">
      <c r="A47" s="8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6159-5405-B44A-842F-9CE6801915FC}">
  <dimension ref="A1:F18"/>
  <sheetViews>
    <sheetView workbookViewId="0">
      <selection activeCell="I26" sqref="I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8382</v>
      </c>
      <c r="B2" t="s">
        <v>8363</v>
      </c>
    </row>
    <row r="4" spans="1:6" x14ac:dyDescent="0.2">
      <c r="A4" s="7" t="s">
        <v>8369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8376</v>
      </c>
      <c r="B6" s="6">
        <v>183</v>
      </c>
      <c r="C6" s="6">
        <v>149</v>
      </c>
      <c r="D6" s="6">
        <v>34</v>
      </c>
      <c r="E6" s="6">
        <v>2</v>
      </c>
      <c r="F6" s="6">
        <v>368</v>
      </c>
    </row>
    <row r="7" spans="1:6" x14ac:dyDescent="0.2">
      <c r="A7" s="10" t="s">
        <v>8377</v>
      </c>
      <c r="B7" s="6">
        <v>202</v>
      </c>
      <c r="C7" s="6">
        <v>105</v>
      </c>
      <c r="D7" s="6">
        <v>27</v>
      </c>
      <c r="E7" s="6">
        <v>18</v>
      </c>
      <c r="F7" s="6">
        <v>352</v>
      </c>
    </row>
    <row r="8" spans="1:6" x14ac:dyDescent="0.2">
      <c r="A8" s="10" t="s">
        <v>8378</v>
      </c>
      <c r="B8" s="6">
        <v>179</v>
      </c>
      <c r="C8" s="6">
        <v>108</v>
      </c>
      <c r="D8" s="6">
        <v>28</v>
      </c>
      <c r="E8" s="6">
        <v>30</v>
      </c>
      <c r="F8" s="6">
        <v>345</v>
      </c>
    </row>
    <row r="9" spans="1:6" x14ac:dyDescent="0.2">
      <c r="A9" s="10" t="s">
        <v>8379</v>
      </c>
      <c r="B9" s="6">
        <v>193</v>
      </c>
      <c r="C9" s="6">
        <v>103</v>
      </c>
      <c r="D9" s="6">
        <v>27</v>
      </c>
      <c r="E9" s="6"/>
      <c r="F9" s="6">
        <v>323</v>
      </c>
    </row>
    <row r="10" spans="1:6" x14ac:dyDescent="0.2">
      <c r="A10" s="10" t="s">
        <v>8370</v>
      </c>
      <c r="B10" s="6">
        <v>233</v>
      </c>
      <c r="C10" s="6">
        <v>126</v>
      </c>
      <c r="D10" s="6">
        <v>26</v>
      </c>
      <c r="E10" s="6"/>
      <c r="F10" s="6">
        <v>385</v>
      </c>
    </row>
    <row r="11" spans="1:6" x14ac:dyDescent="0.2">
      <c r="A11" s="10" t="s">
        <v>8380</v>
      </c>
      <c r="B11" s="6">
        <v>213</v>
      </c>
      <c r="C11" s="6">
        <v>148</v>
      </c>
      <c r="D11" s="6">
        <v>27</v>
      </c>
      <c r="E11" s="6"/>
      <c r="F11" s="6">
        <v>388</v>
      </c>
    </row>
    <row r="12" spans="1:6" x14ac:dyDescent="0.2">
      <c r="A12" s="10" t="s">
        <v>8371</v>
      </c>
      <c r="B12" s="6">
        <v>192</v>
      </c>
      <c r="C12" s="6">
        <v>148</v>
      </c>
      <c r="D12" s="6">
        <v>44</v>
      </c>
      <c r="E12" s="6"/>
      <c r="F12" s="6">
        <v>384</v>
      </c>
    </row>
    <row r="13" spans="1:6" x14ac:dyDescent="0.2">
      <c r="A13" s="10" t="s">
        <v>8372</v>
      </c>
      <c r="B13" s="6">
        <v>167</v>
      </c>
      <c r="C13" s="6">
        <v>134</v>
      </c>
      <c r="D13" s="6">
        <v>32</v>
      </c>
      <c r="E13" s="6"/>
      <c r="F13" s="6">
        <v>333</v>
      </c>
    </row>
    <row r="14" spans="1:6" x14ac:dyDescent="0.2">
      <c r="A14" s="10" t="s">
        <v>8373</v>
      </c>
      <c r="B14" s="6">
        <v>148</v>
      </c>
      <c r="C14" s="6">
        <v>127</v>
      </c>
      <c r="D14" s="6">
        <v>24</v>
      </c>
      <c r="E14" s="6"/>
      <c r="F14" s="6">
        <v>299</v>
      </c>
    </row>
    <row r="15" spans="1:6" x14ac:dyDescent="0.2">
      <c r="A15" s="10" t="s">
        <v>8374</v>
      </c>
      <c r="B15" s="6">
        <v>184</v>
      </c>
      <c r="C15" s="6">
        <v>150</v>
      </c>
      <c r="D15" s="6">
        <v>20</v>
      </c>
      <c r="E15" s="6"/>
      <c r="F15" s="6">
        <v>354</v>
      </c>
    </row>
    <row r="16" spans="1:6" x14ac:dyDescent="0.2">
      <c r="A16" s="10" t="s">
        <v>8375</v>
      </c>
      <c r="B16" s="6">
        <v>180</v>
      </c>
      <c r="C16" s="6">
        <v>113</v>
      </c>
      <c r="D16" s="6">
        <v>37</v>
      </c>
      <c r="E16" s="6"/>
      <c r="F16" s="6">
        <v>330</v>
      </c>
    </row>
    <row r="17" spans="1:6" x14ac:dyDescent="0.2">
      <c r="A17" s="10" t="s">
        <v>8381</v>
      </c>
      <c r="B17" s="6">
        <v>111</v>
      </c>
      <c r="C17" s="6">
        <v>119</v>
      </c>
      <c r="D17" s="6">
        <v>23</v>
      </c>
      <c r="E17" s="6"/>
      <c r="F17" s="6">
        <v>253</v>
      </c>
    </row>
    <row r="18" spans="1:6" x14ac:dyDescent="0.2">
      <c r="A18" s="10" t="s">
        <v>8361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33377-E439-6B4E-8ED8-0AE35776E44F}">
  <dimension ref="A1:H13"/>
  <sheetViews>
    <sheetView tabSelected="1" topLeftCell="A5" workbookViewId="0">
      <selection activeCell="K27" sqref="K2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8401</v>
      </c>
      <c r="E1" t="s">
        <v>8386</v>
      </c>
      <c r="F1" t="s">
        <v>8387</v>
      </c>
      <c r="G1" t="s">
        <v>8388</v>
      </c>
      <c r="H1" t="s">
        <v>8402</v>
      </c>
    </row>
    <row r="2" spans="1:8" x14ac:dyDescent="0.2">
      <c r="A2" t="s">
        <v>8389</v>
      </c>
      <c r="B2">
        <f>COUNTIFS(Sheet1!D2:D4115, "&lt;1000", Sheet1!F2:F4115, "=successful")</f>
        <v>322</v>
      </c>
      <c r="C2">
        <f>COUNTIFS(Sheet1!D2:D4115, "&lt;1000", Sheet1!F2:F4115, "=failed")</f>
        <v>113</v>
      </c>
      <c r="D2">
        <f>COUNTIFS(Sheet1!D2:D4115, "&lt;1000", Sheet1!F2:F4115, 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1" t="s">
        <v>8390</v>
      </c>
      <c r="B3" s="11">
        <f>COUNTIFS(Sheet1!D2:D4115, "&gt;=1000",Sheet1!D2:D4115, "&lt;=4999", Sheet1!F2:F4115, "=successful")</f>
        <v>932</v>
      </c>
      <c r="C3" s="11">
        <f>COUNTIFS(Sheet1!D2:D4115, "&gt;=1000",Sheet1!D2:D4115, "&lt;=4999", Sheet1!F2:F4115, "=failed")</f>
        <v>420</v>
      </c>
      <c r="D3" s="11">
        <f>COUNTIFS(Sheet1!D2:D4115, "&gt;=1000",Sheet1!D2:D4115, "&lt;=4999", Sheet1!F2:F4115, 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1" t="s">
        <v>8391</v>
      </c>
      <c r="B4" s="11">
        <f>COUNTIFS(Sheet1!D2:D4115, "&gt;=5000",Sheet1!D2:D4115, "&lt;=9999", Sheet1!F2:F4115, "=successful")</f>
        <v>381</v>
      </c>
      <c r="C4" s="11">
        <f>COUNTIFS(Sheet1!D2:D4115, "&gt;=5000",Sheet1!D2:D4115, "&lt;=9999", Sheet1!F2:F4115, "=failed")</f>
        <v>283</v>
      </c>
      <c r="D4" s="11">
        <f>COUNTIFS(Sheet1!D2:D4115, "&gt;=5000",Sheet1!D2:D4115, "&lt;=9999", Sheet1!F2:F4115, 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1" t="s">
        <v>8392</v>
      </c>
      <c r="B5" s="11">
        <f>COUNTIFS(Sheet1!D2:D4115, "&gt;=10000",Sheet1!D2:D4115, "&lt;=14999", Sheet1!F2:F4115, "=successful")</f>
        <v>168</v>
      </c>
      <c r="C5" s="11">
        <f>COUNTIFS(Sheet1!D2:D4115, "&gt;=10000",Sheet1!D2:D4115, "&lt;=14999", Sheet1!F2:F4115, "=failed")</f>
        <v>144</v>
      </c>
      <c r="D5" s="11">
        <f>COUNTIFS(Sheet1!D2:D4115, "&gt;=10000",Sheet1!D2:D4115, "&lt;=14999", Sheet1!F2:F4115, 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1" t="s">
        <v>8393</v>
      </c>
      <c r="B6" s="11">
        <f>COUNTIFS(Sheet1!D2:D4115, "&gt;=15000",Sheet1!D2:D4115, "&lt;=19999", Sheet1!F2:F4115, "=successful")</f>
        <v>94</v>
      </c>
      <c r="C6" s="11">
        <f>COUNTIFS(Sheet1!D2:D4115, "&gt;=15000",Sheet1!D2:D4115, "&lt;=19999", Sheet1!F2:F4115, "=failed")</f>
        <v>90</v>
      </c>
      <c r="D6" s="11">
        <f>COUNTIFS(Sheet1!D2:D4115, "&gt;=15000",Sheet1!D2:D4115, "&lt;=19999", Sheet1!F2:F4115, 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1" t="s">
        <v>8394</v>
      </c>
      <c r="B7" s="11">
        <f>COUNTIFS(Sheet1!D2:D4115, "&gt;=20000",Sheet1!D2:D4115, "&lt;=24999", Sheet1!F2:F4115, "=successful")</f>
        <v>62</v>
      </c>
      <c r="C7" s="11">
        <f>COUNTIFS(Sheet1!D2:D4115, "&gt;=20000",Sheet1!D2:D4115, "&lt;=24999", Sheet1!F2:F4115, "=failed")</f>
        <v>72</v>
      </c>
      <c r="D7" s="11">
        <f>COUNTIFS(Sheet1!D2:D4115, "&gt;=20000",Sheet1!D2:D4115, "&lt;=24999", Sheet1!F2:F4115, 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1" t="s">
        <v>8395</v>
      </c>
      <c r="B8" s="11">
        <f>COUNTIFS(Sheet1!D2:D4115, "&gt;=25000",Sheet1!D2:D4115, "&lt;=29999", Sheet1!F2:F4115, "=successful")</f>
        <v>55</v>
      </c>
      <c r="C8" s="11">
        <f>COUNTIFS(Sheet1!D2:D4115, "&gt;=25000",Sheet1!D2:D4115, "&lt;=29999", Sheet1!F2:F4115, "=failed")</f>
        <v>64</v>
      </c>
      <c r="D8" s="11">
        <f>COUNTIFS(Sheet1!D2:D4115, "&gt;=25000",Sheet1!D2:D4115, "&lt;=29999", Sheet1!F2:F4115, 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1" t="s">
        <v>8396</v>
      </c>
      <c r="B9" s="11">
        <f>COUNTIFS(Sheet1!D2:D4115, "&gt;=30000",Sheet1!D2:D4115, "&lt;34999", Sheet1!F2:F4115, "=successful")</f>
        <v>32</v>
      </c>
      <c r="C9" s="11">
        <f>COUNTIFS(Sheet1!D2:D4115, "&gt;=30000",Sheet1!D2:D4115, "&lt;34999", Sheet1!F2:F4115, "=failed")</f>
        <v>37</v>
      </c>
      <c r="D9" s="11">
        <f>COUNTIFS(Sheet1!D2:D4115, "&gt;=30000",Sheet1!D2:D4115, "&lt;34999", Sheet1!F2:F4115, 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1" t="s">
        <v>8397</v>
      </c>
      <c r="B10" s="11">
        <f>COUNTIFS(Sheet1!D2:D4115, "&gt;=35000",Sheet1!D2:D4115, "&lt;=39999", Sheet1!F2:F4115, "=successful")</f>
        <v>26</v>
      </c>
      <c r="C10" s="11">
        <f>COUNTIFS(Sheet1!D2:D4115, "&gt;=35000",Sheet1!D2:D4115, "&lt;=39999", Sheet1!F2:F4115, "=failed")</f>
        <v>22</v>
      </c>
      <c r="D10" s="11">
        <f>COUNTIFS(Sheet1!D2:D4115, "&gt;=35000",Sheet1!D2:D4115, "&lt;=39999", Sheet1!F2:F4115, 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1" t="s">
        <v>8398</v>
      </c>
      <c r="B11" s="11">
        <f>COUNTIFS(Sheet1!D2:D4115, "&gt;=40000",Sheet1!D2:D4115, "&lt;=44999", Sheet1!F2:F4115, "=successful")</f>
        <v>21</v>
      </c>
      <c r="C11" s="11">
        <f>COUNTIFS(Sheet1!D2:D4115, "&gt;=40000",Sheet1!D2:D4115, "&lt;=44999", Sheet1!F2:F4115, "=failed")</f>
        <v>16</v>
      </c>
      <c r="D11" s="11">
        <f>COUNTIFS(Sheet1!D2:D4115, "&gt;=40000",Sheet1!D2:D4115, "&lt;=44999", Sheet1!F2:F4115, 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1" t="s">
        <v>8399</v>
      </c>
      <c r="B12" s="11">
        <f>COUNTIFS(Sheet1!D2:D4115, "&gt;=45000",Sheet1!D2:D4115, "&lt;=49999", Sheet1!F2:F4115, "=successful")</f>
        <v>6</v>
      </c>
      <c r="C12" s="11">
        <f>COUNTIFS(Sheet1!D2:D4115, "&gt;=45000",Sheet1!D2:D4115, "&lt;=49999", Sheet1!F2:F4115, "=failed")</f>
        <v>11</v>
      </c>
      <c r="D12" s="11">
        <f>COUNTIFS(Sheet1!D2:D4115, "&gt;=45000",Sheet1!D2:D4115, "&lt;=49999", Sheet1!F2:F4115, 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COUNTIFS(Sheet1!D2:D4115, "&gt;=50000", Sheet1!F2:F4115, "=successful")</f>
        <v>86</v>
      </c>
      <c r="C13">
        <f>COUNTIFS(Sheet1!D2:D4115, "&gt;=50000", Sheet1!F2:F4115, "=failed")</f>
        <v>258</v>
      </c>
      <c r="D13">
        <f>COUNTIFS(Sheet1!D2:D4115, "&gt;=50000", Sheet1!F2:F4115, 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2018-05-13T01:46:44Z</dcterms:modified>
</cp:coreProperties>
</file>