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1.xml" ContentType="application/vnd.openxmlformats-officedocument.spreadsheetml.pivotTable+xml"/>
  <Override PartName="/xl/drawings/drawing8.xml" ContentType="application/vnd.openxmlformats-officedocument.drawing+xml"/>
  <Override PartName="/xl/charts/chartEx1.xml" ContentType="application/vnd.ms-office.chartex+xml"/>
  <Override PartName="/xl/charts/style8.xml" ContentType="application/vnd.ms-office.chartstyle+xml"/>
  <Override PartName="/xl/charts/colors8.xml" ContentType="application/vnd.ms-office.chartcolorstyle+xml"/>
  <Override PartName="/xl/pivotTables/pivotTable12.xml" ContentType="application/vnd.openxmlformats-officedocument.spreadsheetml.pivotTable+xml"/>
  <Override PartName="/xl/drawings/drawing9.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ml.chartshapes+xml"/>
  <Override PartName="/xl/drawings/drawing11.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2.xml" ContentType="application/vnd.openxmlformats-officedocument.drawingml.chartshape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https://d.docs.live.net/217992afa71040d3/Documents/PROJECT-1-P226/FINAL MATERIAL TO  SUBMIT TO EXCELR/"/>
    </mc:Choice>
  </mc:AlternateContent>
  <xr:revisionPtr revIDLastSave="634" documentId="8_{2DBEAC23-B5D0-4B4E-9065-8491F9BFAFB5}" xr6:coauthVersionLast="47" xr6:coauthVersionMax="47" xr10:uidLastSave="{A02F34B5-185C-4DCA-B321-44B708050461}"/>
  <bookViews>
    <workbookView xWindow="-108" yWindow="-108" windowWidth="23256" windowHeight="12456" firstSheet="9" activeTab="9" xr2:uid="{00000000-000D-0000-FFFF-FFFF00000000}"/>
  </bookViews>
  <sheets>
    <sheet name="New" sheetId="3" state="hidden" r:id="rId1"/>
    <sheet name="Renewal" sheetId="2" state="hidden" r:id="rId2"/>
    <sheet name="Cross Sell" sheetId="1" state="hidden" r:id="rId3"/>
    <sheet name="Opportunity by revenue-Top 4" sheetId="5" state="hidden" r:id="rId4"/>
    <sheet name="Top-4-open opportunity" sheetId="6" state="hidden" r:id="rId5"/>
    <sheet name="No of invoice by account execut" sheetId="7" state="hidden" r:id="rId6"/>
    <sheet name="No of meeting by accnt exectv" sheetId="8" state="hidden" r:id="rId7"/>
    <sheet name="Stage funnel by revenue" sheetId="9" state="hidden" r:id="rId8"/>
    <sheet name="OPPTY-Product distribution" sheetId="10" state="hidden" r:id="rId9"/>
    <sheet name="DASHBOARD" sheetId="4" r:id="rId10"/>
  </sheets>
  <definedNames>
    <definedName name="_xlchart.v2.0" hidden="1">'Stage funnel by revenue'!$A$16:$A$18</definedName>
    <definedName name="_xlchart.v2.1" hidden="1">'Stage funnel by revenue'!$B$16:$B$18</definedName>
    <definedName name="_xlchart.v2.2" hidden="1">'Stage funnel by revenue'!$A$16:$A$18</definedName>
    <definedName name="_xlchart.v2.3" hidden="1">'Stage funnel by revenue'!$B$16:$B$18</definedName>
    <definedName name="Slicer_Account_Executive">#N/A</definedName>
  </definedNames>
  <calcPr calcId="191029"/>
  <pivotCaches>
    <pivotCache cacheId="0" r:id="rId11"/>
    <pivotCache cacheId="1" r:id="rId12"/>
    <pivotCache cacheId="2" r:id="rId13"/>
    <pivotCache cacheId="3" r:id="rId14"/>
    <pivotCache cacheId="4" r:id="rId15"/>
    <pivotCache cacheId="5" r:id="rId16"/>
    <pivotCache cacheId="6" r:id="rId17"/>
    <pivotCache cacheId="7" r:id="rId18"/>
    <pivotCache cacheId="8" r:id="rId19"/>
    <pivotCache cacheId="9" r:id="rId20"/>
    <pivotCache cacheId="10" r:id="rId21"/>
    <pivotCache cacheId="11" r:id="rId22"/>
  </pivotCaches>
  <extLst>
    <ext xmlns:x14="http://schemas.microsoft.com/office/spreadsheetml/2009/9/main" uri="{876F7934-8845-4945-9796-88D515C7AA90}">
      <x14:pivotCaches>
        <pivotCache cacheId="12" r:id="rId23"/>
      </x14:pivotCaches>
    </ext>
    <ext xmlns:x14="http://schemas.microsoft.com/office/spreadsheetml/2009/9/main" uri="{BBE1A952-AA13-448e-AADC-164F8A28A991}">
      <x14:slicerCaches>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RIDGE TABLE_1fbc6ad5-e88b-4109-b6d5-f259b9f1616f" name="BRIDGE TABLE" connection="Excel BRIDGE TABLE"/>
          <x15:modelTable id="brokeragefees_71bc7f29-be0c-46bd-bb97-15e838dc3863" name="brokeragefees" connection="Excel brokerage fee"/>
          <x15:modelTable id="income_class_bridge_392dc645-d370-4bb1-b191-50c466830494" name="income_class_bridge" connection="Excel income_class_bridge"/>
          <x15:modelTable id="Individual_budget_altered_7b6ead19-7935-4256-a9ad-a541ace21633" name="Individual_budget_altered" connection="Excel Individual_budget_altered"/>
          <x15:modelTable id="invoice_202001231041_6f5e8867-f8e7-4594-bc82-2ef368a84a9e" name="invoice_202001231041" connection="Excel invoice"/>
          <x15:modelTable id="meeting_list_202001231041_df54308d-ab48-4588-b97c-c0fd5f8143f9" name="meeting_list_202001231041" connection="Excel meeting"/>
          <x15:modelTable id="gcrm_opportunity_202001231041_6e206902-fe79-43d2-ae4b-9ab85f04d2e0" name="gcrm_opportunity_202001231041" connection="Excel Opportunity"/>
        </x15:modelTables>
        <x15:modelRelationships>
          <x15:modelRelationship fromTable="brokeragefees" fromColumn="Account Executive" toTable="BRIDGE TABLE" toColumn="Account Executive"/>
          <x15:modelRelationship fromTable="brokeragefees" fromColumn="income_class" toTable="income_class_bridge" toColumn="income_class"/>
          <x15:modelRelationship fromTable="Individual_budget_altered" fromColumn="Employee Name" toTable="BRIDGE TABLE" toColumn="Account Executive"/>
          <x15:modelRelationship fromTable="Individual_budget_altered" fromColumn="Income_class" toTable="income_class_bridge" toColumn="income_class"/>
          <x15:modelRelationship fromTable="invoice_202001231041" fromColumn="Account Executive" toTable="BRIDGE TABLE" toColumn="Account Executive"/>
          <x15:modelRelationship fromTable="invoice_202001231041" fromColumn="income_class" toTable="income_class_bridge" toColumn="income_class"/>
          <x15:modelRelationship fromTable="meeting_list_202001231041" fromColumn="Account Executive" toTable="BRIDGE TABLE" toColumn="Account Executive"/>
          <x15:modelRelationship fromTable="gcrm_opportunity_202001231041" fromColumn="Account Executive" toTable="BRIDGE TABLE" toColumn="Account Executive"/>
        </x15:modelRelationships>
        <x15:extLst>
          <ext xmlns:x16="http://schemas.microsoft.com/office/spreadsheetml/2014/11/main" uri="{9835A34E-60A6-4A7C-AAB8-D5F71C897F49}">
            <x16:modelTimeGroupings>
              <x16:modelTimeGrouping tableName="meeting_list_202001231041" columnName="meeting_date" columnId="meeting_date">
                <x16:calculatedTimeColumn columnName="meeting_date (Year)" columnId="meeting_date (Year)" contentType="years" isSelected="1"/>
                <x16:calculatedTimeColumn columnName="meeting_date (Quarter)" columnId="meeting_date (Quarter)" contentType="quarters" isSelected="1"/>
                <x16:calculatedTimeColumn columnName="meeting_date (Month Index)" columnId="meeting_date (Month Index)" contentType="monthsindex" isSelected="1"/>
                <x16:calculatedTimeColumn columnName="meeting_date (Month)" columnId="meeting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10" i="4" l="1"/>
  <c r="W10" i="4"/>
  <c r="H9" i="1" l="1"/>
  <c r="H8" i="1"/>
  <c r="J10" i="2"/>
  <c r="J9" i="2"/>
  <c r="J4" i="3"/>
  <c r="J3" i="3"/>
  <c r="C29" i="8"/>
  <c r="C28" i="8"/>
  <c r="M10" i="4" l="1"/>
  <c r="P10" i="4"/>
  <c r="F10" i="4"/>
  <c r="I10" i="4"/>
  <c r="A18" i="9" l="1"/>
  <c r="A17" i="9"/>
  <c r="A16" i="9"/>
  <c r="B17" i="10"/>
  <c r="B18" i="9"/>
  <c r="B17" i="9"/>
  <c r="B16" i="9"/>
  <c r="B114" i="6"/>
  <c r="B118"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BE806D3-D379-4FDF-828B-EC0735EA2E8D}" name="Excel BRIDGE TABLE" type="100" refreshedVersion="0">
    <extLst>
      <ext xmlns:x15="http://schemas.microsoft.com/office/spreadsheetml/2010/11/main" uri="{DE250136-89BD-433C-8126-D09CA5730AF9}">
        <x15:connection id="a55ce708-a051-4d2e-ba82-b82b1b039896"/>
      </ext>
    </extLst>
  </connection>
  <connection id="2" xr16:uid="{5C3C390F-EC41-479E-ACAC-7EC15876F1DF}" name="Excel brokerage fee" type="100" refreshedVersion="0">
    <extLst>
      <ext xmlns:x15="http://schemas.microsoft.com/office/spreadsheetml/2010/11/main" uri="{DE250136-89BD-433C-8126-D09CA5730AF9}">
        <x15:connection id="f69e5f9c-0c96-4e46-9cfd-c8b87098fe89"/>
      </ext>
    </extLst>
  </connection>
  <connection id="3" xr16:uid="{DC3729AA-F1DD-460B-8B9A-0CCCE7A03BD7}" name="Excel income_class_bridge" type="100" refreshedVersion="0">
    <extLst>
      <ext xmlns:x15="http://schemas.microsoft.com/office/spreadsheetml/2010/11/main" uri="{DE250136-89BD-433C-8126-D09CA5730AF9}">
        <x15:connection id="d6010a3e-2e88-4512-afc8-af0a37b81e11"/>
      </ext>
    </extLst>
  </connection>
  <connection id="4" xr16:uid="{2C8CD6FE-DFBA-4492-B53F-FA287E8466EA}" name="Excel Individual_budget_altered" type="100" refreshedVersion="0">
    <extLst>
      <ext xmlns:x15="http://schemas.microsoft.com/office/spreadsheetml/2010/11/main" uri="{DE250136-89BD-433C-8126-D09CA5730AF9}">
        <x15:connection id="9e46ffa5-ab81-4279-83d7-0c5182a75752"/>
      </ext>
    </extLst>
  </connection>
  <connection id="5" xr16:uid="{0091B6F4-38EE-4CEF-9A12-66658371B1EA}" name="Excel invoice" type="100" refreshedVersion="0">
    <extLst>
      <ext xmlns:x15="http://schemas.microsoft.com/office/spreadsheetml/2010/11/main" uri="{DE250136-89BD-433C-8126-D09CA5730AF9}">
        <x15:connection id="559cca95-3a30-42b8-bcce-5375cb1758d7"/>
      </ext>
    </extLst>
  </connection>
  <connection id="6" xr16:uid="{D242CF5D-98C9-4FAF-A959-4924B73FDF83}" name="Excel meeting" type="100" refreshedVersion="0">
    <extLst>
      <ext xmlns:x15="http://schemas.microsoft.com/office/spreadsheetml/2010/11/main" uri="{DE250136-89BD-433C-8126-D09CA5730AF9}">
        <x15:connection id="da44c9b1-0e6f-4dce-bd25-6490f7372d48"/>
      </ext>
    </extLst>
  </connection>
  <connection id="7" xr16:uid="{7601107C-5B3E-4E3A-87B3-6F321785DE5A}" name="Excel Opportunity" type="100" refreshedVersion="0">
    <extLst>
      <ext xmlns:x15="http://schemas.microsoft.com/office/spreadsheetml/2010/11/main" uri="{DE250136-89BD-433C-8126-D09CA5730AF9}">
        <x15:connection id="434953f8-bb76-400c-8cd8-57884b23f776"/>
      </ext>
    </extLst>
  </connection>
  <connection id="8" xr16:uid="{31348ADD-4B47-483D-B22D-3A8644E6F2D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gcrm_opportunity_202001231041].[stage].&amp;[Propose Solution],[gcrm_opportunity_202001231041].[stage].&amp;[Qualify Opportunity]}"/>
  </metadataStrings>
  <mdxMetadata count="1">
    <mdx n="0" f="s">
      <ms ns="1" c="0"/>
    </mdx>
  </mdxMetadata>
  <valueMetadata count="1">
    <bk>
      <rc t="1" v="0"/>
    </bk>
  </valueMetadata>
</metadata>
</file>

<file path=xl/sharedStrings.xml><?xml version="1.0" encoding="utf-8"?>
<sst xmlns="http://schemas.openxmlformats.org/spreadsheetml/2006/main" count="91" uniqueCount="53">
  <si>
    <t>Row Labels</t>
  </si>
  <si>
    <t>Cross Sell</t>
  </si>
  <si>
    <t>New</t>
  </si>
  <si>
    <t>Renewal</t>
  </si>
  <si>
    <t>Grand Total</t>
  </si>
  <si>
    <t>Column Labels</t>
  </si>
  <si>
    <t>Values</t>
  </si>
  <si>
    <t>Target</t>
  </si>
  <si>
    <t>Invoice</t>
  </si>
  <si>
    <t>Achieved</t>
  </si>
  <si>
    <t>cross sell placed achvmnt%</t>
  </si>
  <si>
    <t>cross sell invoiced achvmnt %</t>
  </si>
  <si>
    <t>Renewal  placed achvmnt%</t>
  </si>
  <si>
    <t>renewal invoiced achvmnt %</t>
  </si>
  <si>
    <t>New  placed achvmnt%</t>
  </si>
  <si>
    <t>New invoiced achvmnt %</t>
  </si>
  <si>
    <t>Sum of revenue_amount</t>
  </si>
  <si>
    <t>BE-Mega policy</t>
  </si>
  <si>
    <t>CVP GMC</t>
  </si>
  <si>
    <t>DB -Mega Policy</t>
  </si>
  <si>
    <t>EL-Group Mediclaim</t>
  </si>
  <si>
    <t>Fire</t>
  </si>
  <si>
    <t>Marine</t>
  </si>
  <si>
    <t>stage</t>
  </si>
  <si>
    <t>(Multiple Items)</t>
  </si>
  <si>
    <t>Total opportunity</t>
  </si>
  <si>
    <t>Count of opportunity_name</t>
  </si>
  <si>
    <t>Propose Solution</t>
  </si>
  <si>
    <t>Qualify Opportunity</t>
  </si>
  <si>
    <t>Total open oppty</t>
  </si>
  <si>
    <t>Divya Dhingra</t>
  </si>
  <si>
    <t>Nishant Sharma</t>
  </si>
  <si>
    <t>Shloka Shelat</t>
  </si>
  <si>
    <t>Shobhit Agarwal</t>
  </si>
  <si>
    <t>Vidit Shah</t>
  </si>
  <si>
    <t>Count of invoice_number</t>
  </si>
  <si>
    <t>Ankita Shah</t>
  </si>
  <si>
    <t>Gautam Murkunde</t>
  </si>
  <si>
    <t>Neel Jain</t>
  </si>
  <si>
    <t>Count of meeting_date</t>
  </si>
  <si>
    <t>Negotiate</t>
  </si>
  <si>
    <t>Employee Benefits</t>
  </si>
  <si>
    <t>Engineering</t>
  </si>
  <si>
    <t>Liability</t>
  </si>
  <si>
    <t>Miscellaneous</t>
  </si>
  <si>
    <t>Terrorism</t>
  </si>
  <si>
    <t>Count of product_group</t>
  </si>
  <si>
    <t>2019</t>
  </si>
  <si>
    <t>2020</t>
  </si>
  <si>
    <t>null</t>
  </si>
  <si>
    <t>FM-Group Mediclaim</t>
  </si>
  <si>
    <t>DS- Employees GMC</t>
  </si>
  <si>
    <t>DB -Terrorism Policy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</si>
</sst>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gt;=1000000]0.00,,&quot;M&quot;;0.0"/>
    <numFmt numFmtId="165" formatCode="[&gt;=100000]0.00,,&quot;M&quot;;0.0"/>
    <numFmt numFmtId="166" formatCode="0,&quot;K&quot;"/>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s>
  <fills count="2">
    <fill>
      <patternFill patternType="none"/>
    </fill>
    <fill>
      <patternFill patternType="gray125"/>
    </fill>
  </fills>
  <borders count="10">
    <border>
      <left/>
      <right/>
      <top/>
      <bottom/>
      <diagonal/>
    </border>
    <border>
      <left/>
      <right/>
      <top/>
      <bottom style="thin">
        <color theme="4" tint="0.3999755851924192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21">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0" fillId="0" borderId="2" xfId="0" applyBorder="1"/>
    <xf numFmtId="0" fontId="0" fillId="0" borderId="3" xfId="0" applyBorder="1"/>
    <xf numFmtId="0" fontId="0" fillId="0" borderId="4" xfId="0" applyBorder="1"/>
    <xf numFmtId="0" fontId="2" fillId="0" borderId="5" xfId="0" applyFont="1" applyBorder="1"/>
    <xf numFmtId="10" fontId="0" fillId="0" borderId="0" xfId="1" applyNumberFormat="1" applyFont="1" applyBorder="1"/>
    <xf numFmtId="0" fontId="0" fillId="0" borderId="6" xfId="0" applyBorder="1"/>
    <xf numFmtId="0" fontId="0" fillId="0" borderId="7" xfId="0" applyBorder="1"/>
    <xf numFmtId="0" fontId="0" fillId="0" borderId="8" xfId="0" applyBorder="1"/>
    <xf numFmtId="0" fontId="0" fillId="0" borderId="9" xfId="0" applyBorder="1"/>
    <xf numFmtId="0" fontId="2" fillId="0" borderId="0" xfId="0" applyFont="1"/>
    <xf numFmtId="166" fontId="0" fillId="0" borderId="0" xfId="0" applyNumberFormat="1"/>
    <xf numFmtId="0" fontId="2" fillId="0" borderId="1" xfId="0" applyFont="1" applyBorder="1"/>
    <xf numFmtId="0" fontId="0" fillId="0" borderId="0" xfId="0" applyAlignment="1">
      <alignment horizontal="center"/>
    </xf>
    <xf numFmtId="10" fontId="2" fillId="0" borderId="0" xfId="0" applyNumberFormat="1" applyFont="1" applyAlignment="1">
      <alignment horizontal="right"/>
    </xf>
    <xf numFmtId="10" fontId="2" fillId="0" borderId="0" xfId="0" applyNumberFormat="1" applyFont="1"/>
    <xf numFmtId="10" fontId="3" fillId="0" borderId="0" xfId="0" applyNumberFormat="1" applyFont="1"/>
  </cellXfs>
  <cellStyles count="2">
    <cellStyle name="Normal" xfId="0" builtinId="0"/>
    <cellStyle name="Percent" xfId="1" builtinId="5"/>
  </cellStyles>
  <dxfs count="12">
    <dxf>
      <alignment horizontal="center"/>
    </dxf>
    <dxf>
      <alignment horizontal="center"/>
    </dxf>
    <dxf>
      <numFmt numFmtId="164" formatCode="[&gt;=1000000]0.00,,&quot;M&quot;;0.0"/>
    </dxf>
    <dxf>
      <numFmt numFmtId="164" formatCode="[&gt;=1000000]0.00,,&quot;M&quot;;0.0"/>
    </dxf>
    <dxf>
      <numFmt numFmtId="164" formatCode="[&gt;=1000000]0.00,,&quot;M&quot;;0.0"/>
    </dxf>
    <dxf>
      <numFmt numFmtId="164" formatCode="[&gt;=1000000]0.00,,&quot;M&quot;;0.0"/>
    </dxf>
    <dxf>
      <numFmt numFmtId="165" formatCode="[&gt;=100000]0.00,,&quot;M&quot;;0.0"/>
    </dxf>
    <dxf>
      <numFmt numFmtId="164" formatCode="[&gt;=1000000]0.00,,&quot;M&quot;;0.0"/>
    </dxf>
    <dxf>
      <numFmt numFmtId="164" formatCode="[&gt;=1000000]0.00,,&quot;M&quot;;0.0"/>
    </dxf>
    <dxf>
      <fill>
        <patternFill>
          <bgColor rgb="FF660066"/>
        </patternFill>
      </fill>
    </dxf>
    <dxf>
      <font>
        <color theme="0"/>
      </font>
    </dxf>
    <dxf>
      <fill>
        <patternFill>
          <bgColor rgb="FF7030A0"/>
        </patternFill>
      </fill>
    </dxf>
  </dxfs>
  <tableStyles count="2" defaultTableStyle="TableStyleMedium2" defaultPivotStyle="PivotStyleLight16">
    <tableStyle name="Slicer Style 1" pivot="0" table="0" count="1" xr9:uid="{62B7B0D8-5D92-4B3F-9591-64D304368DE5}">
      <tableStyleElement type="wholeTable" dxfId="11"/>
    </tableStyle>
    <tableStyle name="Slicer Style 2" pivot="0" table="0" count="2" xr9:uid="{31A97C08-0510-4843-9622-EC5755F576DB}">
      <tableStyleElement type="wholeTable" dxfId="10"/>
      <tableStyleElement type="headerRow" dxfId="9"/>
    </tableStyle>
  </tableStyles>
  <colors>
    <mruColors>
      <color rgb="FF990099"/>
      <color rgb="FF660066"/>
      <color rgb="FF993366"/>
      <color rgb="FFCCCC00"/>
      <color rgb="FF99CC00"/>
    </mruColors>
  </color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connections" Target="connections.xml"/><Relationship Id="rId39" Type="http://schemas.openxmlformats.org/officeDocument/2006/relationships/customXml" Target="../customXml/item7.xml"/><Relationship Id="rId21" Type="http://schemas.openxmlformats.org/officeDocument/2006/relationships/pivotCacheDefinition" Target="pivotCache/pivotCacheDefinition11.xml"/><Relationship Id="rId34" Type="http://schemas.openxmlformats.org/officeDocument/2006/relationships/customXml" Target="../customXml/item2.xml"/><Relationship Id="rId42" Type="http://schemas.openxmlformats.org/officeDocument/2006/relationships/customXml" Target="../customXml/item10.xml"/><Relationship Id="rId47" Type="http://schemas.openxmlformats.org/officeDocument/2006/relationships/customXml" Target="../customXml/item15.xml"/><Relationship Id="rId50"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sheetMetadata" Target="metadata.xml"/><Relationship Id="rId11" Type="http://schemas.openxmlformats.org/officeDocument/2006/relationships/pivotCacheDefinition" Target="pivotCache/pivotCacheDefinition1.xml"/><Relationship Id="rId24" Type="http://schemas.microsoft.com/office/2007/relationships/slicerCache" Target="slicerCaches/slicerCache1.xml"/><Relationship Id="rId32" Type="http://schemas.openxmlformats.org/officeDocument/2006/relationships/calcChain" Target="calcChain.xml"/><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3" Type="http://schemas.openxmlformats.org/officeDocument/2006/relationships/customXml" Target="../customXml/item2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31" Type="http://schemas.microsoft.com/office/2017/10/relationships/person" Target="persons/person.xml"/><Relationship Id="rId44" Type="http://schemas.openxmlformats.org/officeDocument/2006/relationships/customXml" Target="../customXml/item12.xml"/><Relationship Id="rId52"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pivotCacheDefinition" Target="pivotCache/pivotCacheDefinition12.xml"/><Relationship Id="rId27" Type="http://schemas.openxmlformats.org/officeDocument/2006/relationships/styles" Target="styles.xml"/><Relationship Id="rId30" Type="http://schemas.openxmlformats.org/officeDocument/2006/relationships/powerPivotData" Target="model/item.data"/><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8" Type="http://schemas.openxmlformats.org/officeDocument/2006/relationships/worksheet" Target="worksheets/sheet8.xml"/><Relationship Id="rId51" Type="http://schemas.openxmlformats.org/officeDocument/2006/relationships/customXml" Target="../customXml/item19.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theme" Target="theme/theme1.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20" Type="http://schemas.openxmlformats.org/officeDocument/2006/relationships/pivotCacheDefinition" Target="pivotCache/pivotCacheDefinition10.xml"/><Relationship Id="rId41" Type="http://schemas.openxmlformats.org/officeDocument/2006/relationships/customXml" Target="../customXml/item9.xml"/><Relationship Id="rId54"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5.xml"/><Relationship Id="rId23" Type="http://schemas.openxmlformats.org/officeDocument/2006/relationships/pivotCacheDefinition" Target="pivotCache/pivotCacheDefinition13.xml"/><Relationship Id="rId28" Type="http://schemas.openxmlformats.org/officeDocument/2006/relationships/sharedStrings" Target="sharedStrings.xml"/><Relationship Id="rId36" Type="http://schemas.openxmlformats.org/officeDocument/2006/relationships/customXml" Target="../customXml/item4.xml"/><Relationship Id="rId49"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 Copy.xlsx]New!PivotTable1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90099"/>
          </a:solidFill>
          <a:ln>
            <a:noFill/>
          </a:ln>
          <a:effectLst/>
        </c:spPr>
      </c:pivotFmt>
      <c:pivotFmt>
        <c:idx val="2"/>
        <c:spPr>
          <a:solidFill>
            <a:srgbClr val="99CC00"/>
          </a:solidFill>
          <a:ln>
            <a:noFill/>
          </a:ln>
          <a:effectLst/>
        </c:spPr>
      </c:pivotFmt>
      <c:pivotFmt>
        <c:idx val="3"/>
        <c:spPr>
          <a:solidFill>
            <a:srgbClr val="CCCC0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CCC00"/>
          </a:solidFill>
          <a:ln>
            <a:noFill/>
          </a:ln>
          <a:effectLst/>
        </c:spPr>
      </c:pivotFmt>
      <c:pivotFmt>
        <c:idx val="6"/>
        <c:spPr>
          <a:solidFill>
            <a:srgbClr val="99CC00"/>
          </a:solidFill>
          <a:ln>
            <a:noFill/>
          </a:ln>
          <a:effectLst/>
        </c:spPr>
      </c:pivotFmt>
      <c:pivotFmt>
        <c:idx val="7"/>
        <c:spPr>
          <a:solidFill>
            <a:srgbClr val="990099"/>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CCC00"/>
          </a:solidFill>
          <a:ln>
            <a:noFill/>
          </a:ln>
          <a:effectLst/>
        </c:spPr>
      </c:pivotFmt>
      <c:pivotFmt>
        <c:idx val="10"/>
        <c:spPr>
          <a:solidFill>
            <a:srgbClr val="99CC00"/>
          </a:solidFill>
          <a:ln>
            <a:noFill/>
          </a:ln>
          <a:effectLst/>
        </c:spPr>
      </c:pivotFmt>
      <c:pivotFmt>
        <c:idx val="11"/>
        <c:spPr>
          <a:solidFill>
            <a:srgbClr val="990099"/>
          </a:solidFill>
          <a:ln>
            <a:noFill/>
          </a:ln>
          <a:effectLst/>
        </c:spPr>
        <c:dLbl>
          <c:idx val="0"/>
          <c:numFmt formatCode="[&gt;=1000000]0.00,,&quot;M&quot;;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New!$B$2:$B$3</c:f>
              <c:strCache>
                <c:ptCount val="1"/>
                <c:pt idx="0">
                  <c:v>New</c:v>
                </c:pt>
              </c:strCache>
            </c:strRef>
          </c:tx>
          <c:spPr>
            <a:solidFill>
              <a:schemeClr val="accent1"/>
            </a:solidFill>
            <a:ln>
              <a:noFill/>
            </a:ln>
            <a:effectLst/>
          </c:spPr>
          <c:invertIfNegative val="0"/>
          <c:dPt>
            <c:idx val="0"/>
            <c:invertIfNegative val="0"/>
            <c:bubble3D val="0"/>
            <c:spPr>
              <a:solidFill>
                <a:srgbClr val="CCCC00"/>
              </a:solidFill>
              <a:ln>
                <a:noFill/>
              </a:ln>
              <a:effectLst/>
            </c:spPr>
            <c:extLst>
              <c:ext xmlns:c16="http://schemas.microsoft.com/office/drawing/2014/chart" uri="{C3380CC4-5D6E-409C-BE32-E72D297353CC}">
                <c16:uniqueId val="{00000001-8300-45DD-9AE7-B51E6B9438BE}"/>
              </c:ext>
            </c:extLst>
          </c:dPt>
          <c:dPt>
            <c:idx val="1"/>
            <c:invertIfNegative val="0"/>
            <c:bubble3D val="0"/>
            <c:spPr>
              <a:solidFill>
                <a:srgbClr val="99CC00"/>
              </a:solidFill>
              <a:ln>
                <a:noFill/>
              </a:ln>
              <a:effectLst/>
            </c:spPr>
            <c:extLst>
              <c:ext xmlns:c16="http://schemas.microsoft.com/office/drawing/2014/chart" uri="{C3380CC4-5D6E-409C-BE32-E72D297353CC}">
                <c16:uniqueId val="{00000003-8300-45DD-9AE7-B51E6B9438BE}"/>
              </c:ext>
            </c:extLst>
          </c:dPt>
          <c:dPt>
            <c:idx val="2"/>
            <c:invertIfNegative val="0"/>
            <c:bubble3D val="0"/>
            <c:spPr>
              <a:solidFill>
                <a:srgbClr val="990099"/>
              </a:solidFill>
              <a:ln>
                <a:noFill/>
              </a:ln>
              <a:effectLst/>
            </c:spPr>
            <c:extLst>
              <c:ext xmlns:c16="http://schemas.microsoft.com/office/drawing/2014/chart" uri="{C3380CC4-5D6E-409C-BE32-E72D297353CC}">
                <c16:uniqueId val="{00000005-8300-45DD-9AE7-B51E6B9438BE}"/>
              </c:ext>
            </c:extLst>
          </c:dPt>
          <c:dLbls>
            <c:dLbl>
              <c:idx val="2"/>
              <c:numFmt formatCode="[&gt;=1000000]0.00,,&quot;M&quot;;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5-8300-45DD-9AE7-B51E6B9438B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New!$A$4:$A$6</c:f>
              <c:strCache>
                <c:ptCount val="3"/>
                <c:pt idx="0">
                  <c:v>Target</c:v>
                </c:pt>
                <c:pt idx="1">
                  <c:v>Invoice</c:v>
                </c:pt>
                <c:pt idx="2">
                  <c:v>Achieved</c:v>
                </c:pt>
              </c:strCache>
            </c:strRef>
          </c:cat>
          <c:val>
            <c:numRef>
              <c:f>New!$B$4:$B$6</c:f>
              <c:numCache>
                <c:formatCode>General</c:formatCode>
                <c:ptCount val="3"/>
                <c:pt idx="0">
                  <c:v>4100000</c:v>
                </c:pt>
                <c:pt idx="1">
                  <c:v>569815</c:v>
                </c:pt>
                <c:pt idx="2">
                  <c:v>3531629.3099999996</c:v>
                </c:pt>
              </c:numCache>
            </c:numRef>
          </c:val>
          <c:extLst>
            <c:ext xmlns:c16="http://schemas.microsoft.com/office/drawing/2014/chart" uri="{C3380CC4-5D6E-409C-BE32-E72D297353CC}">
              <c16:uniqueId val="{0000000B-5281-40EE-A5F9-6A85D4BBFD5A}"/>
            </c:ext>
          </c:extLst>
        </c:ser>
        <c:dLbls>
          <c:dLblPos val="outEnd"/>
          <c:showLegendKey val="0"/>
          <c:showVal val="1"/>
          <c:showCatName val="0"/>
          <c:showSerName val="0"/>
          <c:showPercent val="0"/>
          <c:showBubbleSize val="0"/>
        </c:dLbls>
        <c:gapWidth val="182"/>
        <c:axId val="820228912"/>
        <c:axId val="1719063168"/>
      </c:barChart>
      <c:catAx>
        <c:axId val="820228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063168"/>
        <c:crosses val="autoZero"/>
        <c:auto val="1"/>
        <c:lblAlgn val="ctr"/>
        <c:lblOffset val="100"/>
        <c:noMultiLvlLbl val="0"/>
      </c:catAx>
      <c:valAx>
        <c:axId val="1719063168"/>
        <c:scaling>
          <c:orientation val="minMax"/>
        </c:scaling>
        <c:delete val="1"/>
        <c:axPos val="b"/>
        <c:numFmt formatCode="General" sourceLinked="1"/>
        <c:majorTickMark val="none"/>
        <c:minorTickMark val="none"/>
        <c:tickLblPos val="nextTo"/>
        <c:crossAx val="820228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 Copy.xlsx]New!PivotTable1</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90099"/>
          </a:solidFill>
          <a:ln>
            <a:noFill/>
          </a:ln>
          <a:effectLst/>
        </c:spPr>
      </c:pivotFmt>
      <c:pivotFmt>
        <c:idx val="2"/>
        <c:spPr>
          <a:solidFill>
            <a:srgbClr val="99CC00"/>
          </a:solidFill>
          <a:ln>
            <a:noFill/>
          </a:ln>
          <a:effectLst/>
        </c:spPr>
      </c:pivotFmt>
      <c:pivotFmt>
        <c:idx val="3"/>
        <c:spPr>
          <a:solidFill>
            <a:srgbClr val="CCCC0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CCC00"/>
          </a:solidFill>
          <a:ln>
            <a:noFill/>
          </a:ln>
          <a:effectLst/>
        </c:spPr>
      </c:pivotFmt>
      <c:pivotFmt>
        <c:idx val="6"/>
        <c:spPr>
          <a:solidFill>
            <a:srgbClr val="99CC00"/>
          </a:solidFill>
          <a:ln>
            <a:noFill/>
          </a:ln>
          <a:effectLst/>
        </c:spPr>
      </c:pivotFmt>
      <c:pivotFmt>
        <c:idx val="7"/>
        <c:spPr>
          <a:solidFill>
            <a:srgbClr val="990099"/>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CCC00"/>
          </a:solidFill>
          <a:ln>
            <a:noFill/>
          </a:ln>
          <a:effectLst/>
        </c:spPr>
      </c:pivotFmt>
      <c:pivotFmt>
        <c:idx val="10"/>
        <c:spPr>
          <a:solidFill>
            <a:srgbClr val="99CC00"/>
          </a:solidFill>
          <a:ln>
            <a:noFill/>
          </a:ln>
          <a:effectLst/>
        </c:spPr>
      </c:pivotFmt>
      <c:pivotFmt>
        <c:idx val="11"/>
        <c:spPr>
          <a:solidFill>
            <a:srgbClr val="990099"/>
          </a:solidFill>
          <a:ln>
            <a:noFill/>
          </a:ln>
          <a:effectLst/>
        </c:spPr>
        <c:dLbl>
          <c:idx val="0"/>
          <c:numFmt formatCode="[&gt;=1000000]0.00,,&quot;M&quot;;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CCCC00"/>
          </a:solidFill>
          <a:ln>
            <a:noFill/>
          </a:ln>
          <a:effectLst/>
        </c:spPr>
      </c:pivotFmt>
      <c:pivotFmt>
        <c:idx val="14"/>
        <c:spPr>
          <a:solidFill>
            <a:srgbClr val="99CC00"/>
          </a:solidFill>
          <a:ln>
            <a:noFill/>
          </a:ln>
          <a:effectLst/>
        </c:spPr>
      </c:pivotFmt>
      <c:pivotFmt>
        <c:idx val="15"/>
        <c:spPr>
          <a:solidFill>
            <a:srgbClr val="990099"/>
          </a:solidFill>
          <a:ln>
            <a:noFill/>
          </a:ln>
          <a:effectLst/>
        </c:spPr>
        <c:dLbl>
          <c:idx val="0"/>
          <c:numFmt formatCode="[&gt;=1000000]0.00,,&quot;M&quot;;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FC000"/>
          </a:solidFill>
          <a:ln>
            <a:noFill/>
          </a:ln>
          <a:effectLst/>
        </c:spPr>
        <c:dLbl>
          <c:idx val="0"/>
          <c:numFmt formatCode="[&gt;=1000000]0.00,,&quot;M&quot;;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8"/>
        <c:spPr>
          <a:solidFill>
            <a:srgbClr val="99CC00"/>
          </a:solidFill>
          <a:ln>
            <a:noFill/>
          </a:ln>
          <a:effectLst/>
        </c:spPr>
        <c:dLbl>
          <c:idx val="0"/>
          <c:numFmt formatCode="[&gt;=100000]0.00,,&quot; M&quot;;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9"/>
        <c:spPr>
          <a:solidFill>
            <a:srgbClr val="990099"/>
          </a:solidFill>
          <a:ln>
            <a:noFill/>
          </a:ln>
          <a:effectLst/>
        </c:spPr>
        <c:dLbl>
          <c:idx val="0"/>
          <c:numFmt formatCode="[&gt;=1000000]0.00,,&quot;M&quot;;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s>
    <c:plotArea>
      <c:layout/>
      <c:barChart>
        <c:barDir val="bar"/>
        <c:grouping val="clustered"/>
        <c:varyColors val="0"/>
        <c:ser>
          <c:idx val="0"/>
          <c:order val="0"/>
          <c:tx>
            <c:strRef>
              <c:f>New!$B$2:$B$3</c:f>
              <c:strCache>
                <c:ptCount val="1"/>
                <c:pt idx="0">
                  <c:v>New</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1-A41B-4F1D-8B45-BD0251AE10CA}"/>
              </c:ext>
            </c:extLst>
          </c:dPt>
          <c:dPt>
            <c:idx val="1"/>
            <c:invertIfNegative val="0"/>
            <c:bubble3D val="0"/>
            <c:spPr>
              <a:solidFill>
                <a:srgbClr val="99CC00"/>
              </a:solidFill>
              <a:ln>
                <a:noFill/>
              </a:ln>
              <a:effectLst/>
            </c:spPr>
            <c:extLst>
              <c:ext xmlns:c16="http://schemas.microsoft.com/office/drawing/2014/chart" uri="{C3380CC4-5D6E-409C-BE32-E72D297353CC}">
                <c16:uniqueId val="{00000003-A41B-4F1D-8B45-BD0251AE10CA}"/>
              </c:ext>
            </c:extLst>
          </c:dPt>
          <c:dPt>
            <c:idx val="2"/>
            <c:invertIfNegative val="0"/>
            <c:bubble3D val="0"/>
            <c:spPr>
              <a:solidFill>
                <a:srgbClr val="990099"/>
              </a:solidFill>
              <a:ln>
                <a:noFill/>
              </a:ln>
              <a:effectLst/>
            </c:spPr>
            <c:extLst>
              <c:ext xmlns:c16="http://schemas.microsoft.com/office/drawing/2014/chart" uri="{C3380CC4-5D6E-409C-BE32-E72D297353CC}">
                <c16:uniqueId val="{00000005-A41B-4F1D-8B45-BD0251AE10CA}"/>
              </c:ext>
            </c:extLst>
          </c:dPt>
          <c:dLbls>
            <c:dLbl>
              <c:idx val="0"/>
              <c:numFmt formatCode="[&gt;=1000000]0.00,,&quot;M&quot;;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1-A41B-4F1D-8B45-BD0251AE10CA}"/>
                </c:ext>
              </c:extLst>
            </c:dLbl>
            <c:dLbl>
              <c:idx val="1"/>
              <c:numFmt formatCode="[&gt;=100000]0.00,,&quot; M&quot;;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3-A41B-4F1D-8B45-BD0251AE10CA}"/>
                </c:ext>
              </c:extLst>
            </c:dLbl>
            <c:dLbl>
              <c:idx val="2"/>
              <c:numFmt formatCode="[&gt;=1000000]0.00,,&quot;M&quot;;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5-A41B-4F1D-8B45-BD0251AE10C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New!$A$4:$A$6</c:f>
              <c:strCache>
                <c:ptCount val="3"/>
                <c:pt idx="0">
                  <c:v>Target</c:v>
                </c:pt>
                <c:pt idx="1">
                  <c:v>Invoice</c:v>
                </c:pt>
                <c:pt idx="2">
                  <c:v>Achieved</c:v>
                </c:pt>
              </c:strCache>
            </c:strRef>
          </c:cat>
          <c:val>
            <c:numRef>
              <c:f>New!$B$4:$B$6</c:f>
              <c:numCache>
                <c:formatCode>General</c:formatCode>
                <c:ptCount val="3"/>
                <c:pt idx="0">
                  <c:v>4100000</c:v>
                </c:pt>
                <c:pt idx="1">
                  <c:v>569815</c:v>
                </c:pt>
                <c:pt idx="2">
                  <c:v>3531629.3099999996</c:v>
                </c:pt>
              </c:numCache>
            </c:numRef>
          </c:val>
          <c:extLst>
            <c:ext xmlns:c16="http://schemas.microsoft.com/office/drawing/2014/chart" uri="{C3380CC4-5D6E-409C-BE32-E72D297353CC}">
              <c16:uniqueId val="{00000006-A41B-4F1D-8B45-BD0251AE10CA}"/>
            </c:ext>
          </c:extLst>
        </c:ser>
        <c:dLbls>
          <c:dLblPos val="outEnd"/>
          <c:showLegendKey val="0"/>
          <c:showVal val="1"/>
          <c:showCatName val="0"/>
          <c:showSerName val="0"/>
          <c:showPercent val="0"/>
          <c:showBubbleSize val="0"/>
        </c:dLbls>
        <c:gapWidth val="182"/>
        <c:axId val="820228912"/>
        <c:axId val="1719063168"/>
      </c:barChart>
      <c:catAx>
        <c:axId val="820228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063168"/>
        <c:crosses val="autoZero"/>
        <c:auto val="1"/>
        <c:lblAlgn val="ctr"/>
        <c:lblOffset val="100"/>
        <c:noMultiLvlLbl val="0"/>
      </c:catAx>
      <c:valAx>
        <c:axId val="1719063168"/>
        <c:scaling>
          <c:orientation val="minMax"/>
        </c:scaling>
        <c:delete val="1"/>
        <c:axPos val="b"/>
        <c:numFmt formatCode="General" sourceLinked="1"/>
        <c:majorTickMark val="none"/>
        <c:minorTickMark val="none"/>
        <c:tickLblPos val="nextTo"/>
        <c:crossAx val="820228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 Copy.xlsx]Renewal!PivotTable1</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90099"/>
          </a:solidFill>
          <a:ln>
            <a:noFill/>
          </a:ln>
          <a:effectLst/>
        </c:spPr>
      </c:pivotFmt>
      <c:pivotFmt>
        <c:idx val="2"/>
        <c:spPr>
          <a:solidFill>
            <a:srgbClr val="99CC00"/>
          </a:solidFill>
          <a:ln>
            <a:noFill/>
          </a:ln>
          <a:effectLst/>
        </c:spPr>
      </c:pivotFmt>
      <c:pivotFmt>
        <c:idx val="3"/>
        <c:spPr>
          <a:solidFill>
            <a:srgbClr val="CCCC0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CCC00"/>
          </a:solidFill>
          <a:ln>
            <a:noFill/>
          </a:ln>
          <a:effectLst/>
        </c:spPr>
      </c:pivotFmt>
      <c:pivotFmt>
        <c:idx val="6"/>
        <c:spPr>
          <a:solidFill>
            <a:srgbClr val="99CC00"/>
          </a:solidFill>
          <a:ln>
            <a:noFill/>
          </a:ln>
          <a:effectLst/>
        </c:spPr>
      </c:pivotFmt>
      <c:pivotFmt>
        <c:idx val="7"/>
        <c:spPr>
          <a:solidFill>
            <a:srgbClr val="990099"/>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CCC00"/>
          </a:solidFill>
          <a:ln>
            <a:noFill/>
          </a:ln>
          <a:effectLst/>
        </c:spPr>
      </c:pivotFmt>
      <c:pivotFmt>
        <c:idx val="10"/>
        <c:spPr>
          <a:solidFill>
            <a:srgbClr val="99CC00"/>
          </a:solidFill>
          <a:ln>
            <a:noFill/>
          </a:ln>
          <a:effectLst/>
        </c:spPr>
      </c:pivotFmt>
      <c:pivotFmt>
        <c:idx val="11"/>
        <c:spPr>
          <a:solidFill>
            <a:srgbClr val="990099"/>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C000"/>
          </a:solidFill>
          <a:ln>
            <a:noFill/>
          </a:ln>
          <a:effectLst/>
        </c:spPr>
      </c:pivotFmt>
      <c:pivotFmt>
        <c:idx val="14"/>
        <c:spPr>
          <a:solidFill>
            <a:srgbClr val="99CC00"/>
          </a:solidFill>
          <a:ln>
            <a:noFill/>
          </a:ln>
          <a:effectLst/>
        </c:spPr>
      </c:pivotFmt>
      <c:pivotFmt>
        <c:idx val="15"/>
        <c:spPr>
          <a:solidFill>
            <a:srgbClr val="990099"/>
          </a:solidFill>
          <a:ln>
            <a:noFill/>
          </a:ln>
          <a:effectLst/>
        </c:spPr>
        <c:dLbl>
          <c:idx val="0"/>
          <c:layout>
            <c:manualLayout>
              <c:x val="0"/>
              <c:y val="1.17474356827896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14198965830477"/>
          <c:y val="0.13060261373505713"/>
          <c:w val="0.66930246111609748"/>
          <c:h val="0.73879477252988579"/>
        </c:manualLayout>
      </c:layout>
      <c:barChart>
        <c:barDir val="bar"/>
        <c:grouping val="clustered"/>
        <c:varyColors val="0"/>
        <c:ser>
          <c:idx val="0"/>
          <c:order val="0"/>
          <c:tx>
            <c:strRef>
              <c:f>Renewal!$B$8:$B$9</c:f>
              <c:strCache>
                <c:ptCount val="1"/>
                <c:pt idx="0">
                  <c:v>Renewal</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1-6FD0-407D-8E1C-58BDC4F5D74E}"/>
              </c:ext>
            </c:extLst>
          </c:dPt>
          <c:dPt>
            <c:idx val="1"/>
            <c:invertIfNegative val="0"/>
            <c:bubble3D val="0"/>
            <c:spPr>
              <a:solidFill>
                <a:srgbClr val="99CC00"/>
              </a:solidFill>
              <a:ln>
                <a:noFill/>
              </a:ln>
              <a:effectLst/>
            </c:spPr>
            <c:extLst>
              <c:ext xmlns:c16="http://schemas.microsoft.com/office/drawing/2014/chart" uri="{C3380CC4-5D6E-409C-BE32-E72D297353CC}">
                <c16:uniqueId val="{00000003-6FD0-407D-8E1C-58BDC4F5D74E}"/>
              </c:ext>
            </c:extLst>
          </c:dPt>
          <c:dPt>
            <c:idx val="2"/>
            <c:invertIfNegative val="0"/>
            <c:bubble3D val="0"/>
            <c:spPr>
              <a:solidFill>
                <a:srgbClr val="990099"/>
              </a:solidFill>
              <a:ln>
                <a:noFill/>
              </a:ln>
              <a:effectLst/>
            </c:spPr>
            <c:extLst>
              <c:ext xmlns:c16="http://schemas.microsoft.com/office/drawing/2014/chart" uri="{C3380CC4-5D6E-409C-BE32-E72D297353CC}">
                <c16:uniqueId val="{00000005-6FD0-407D-8E1C-58BDC4F5D74E}"/>
              </c:ext>
            </c:extLst>
          </c:dPt>
          <c:dLbls>
            <c:dLbl>
              <c:idx val="2"/>
              <c:layout>
                <c:manualLayout>
                  <c:x val="0"/>
                  <c:y val="1.174743568278963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FD0-407D-8E1C-58BDC4F5D74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Renewal!$A$10:$A$12</c:f>
              <c:strCache>
                <c:ptCount val="3"/>
                <c:pt idx="0">
                  <c:v>Target</c:v>
                </c:pt>
                <c:pt idx="1">
                  <c:v>Invoice</c:v>
                </c:pt>
                <c:pt idx="2">
                  <c:v>Achieved</c:v>
                </c:pt>
              </c:strCache>
            </c:strRef>
          </c:cat>
          <c:val>
            <c:numRef>
              <c:f>Renewal!$B$10:$B$12</c:f>
              <c:numCache>
                <c:formatCode>[&gt;=1000000]0.00,,"M";0.0</c:formatCode>
                <c:ptCount val="3"/>
                <c:pt idx="0">
                  <c:v>9520000</c:v>
                </c:pt>
                <c:pt idx="1">
                  <c:v>8244310</c:v>
                </c:pt>
                <c:pt idx="2">
                  <c:v>18507270.640000001</c:v>
                </c:pt>
              </c:numCache>
            </c:numRef>
          </c:val>
          <c:extLst>
            <c:ext xmlns:c16="http://schemas.microsoft.com/office/drawing/2014/chart" uri="{C3380CC4-5D6E-409C-BE32-E72D297353CC}">
              <c16:uniqueId val="{00000006-6FD0-407D-8E1C-58BDC4F5D74E}"/>
            </c:ext>
          </c:extLst>
        </c:ser>
        <c:dLbls>
          <c:dLblPos val="outEnd"/>
          <c:showLegendKey val="0"/>
          <c:showVal val="1"/>
          <c:showCatName val="0"/>
          <c:showSerName val="0"/>
          <c:showPercent val="0"/>
          <c:showBubbleSize val="0"/>
        </c:dLbls>
        <c:gapWidth val="182"/>
        <c:axId val="820228912"/>
        <c:axId val="1719063168"/>
      </c:barChart>
      <c:catAx>
        <c:axId val="820228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063168"/>
        <c:crosses val="autoZero"/>
        <c:auto val="1"/>
        <c:lblAlgn val="ctr"/>
        <c:lblOffset val="100"/>
        <c:noMultiLvlLbl val="0"/>
      </c:catAx>
      <c:valAx>
        <c:axId val="1719063168"/>
        <c:scaling>
          <c:orientation val="minMax"/>
        </c:scaling>
        <c:delete val="1"/>
        <c:axPos val="b"/>
        <c:numFmt formatCode="[&gt;=1000000]0.00,,&quot;M&quot;;0.0" sourceLinked="1"/>
        <c:majorTickMark val="none"/>
        <c:minorTickMark val="none"/>
        <c:tickLblPos val="nextTo"/>
        <c:crossAx val="820228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 Copy.xlsx]No of invoice by account execut!PivotTable1</c:name>
    <c:fmtId val="8"/>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NO</a:t>
            </a:r>
            <a:r>
              <a:rPr lang="en-US" sz="1100" b="1" baseline="0"/>
              <a:t> OF INVOICE BY ACCNT EXECTV</a:t>
            </a:r>
            <a:endParaRPr lang="en-US" sz="1100" b="1"/>
          </a:p>
        </c:rich>
      </c:tx>
      <c:layout>
        <c:manualLayout>
          <c:xMode val="edge"/>
          <c:yMode val="edge"/>
          <c:x val="0.23766349970716474"/>
          <c:y val="0"/>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900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90099"/>
          </a:solidFill>
          <a:ln>
            <a:noFill/>
          </a:ln>
          <a:effectLst/>
        </c:spPr>
      </c:pivotFmt>
      <c:pivotFmt>
        <c:idx val="2"/>
        <c:spPr>
          <a:solidFill>
            <a:srgbClr val="9900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66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66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66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688106822013103"/>
          <c:y val="0.10164971566054243"/>
          <c:w val="0.7158560591511427"/>
          <c:h val="0.89835028433945752"/>
        </c:manualLayout>
      </c:layout>
      <c:barChart>
        <c:barDir val="bar"/>
        <c:grouping val="stacked"/>
        <c:varyColors val="0"/>
        <c:ser>
          <c:idx val="0"/>
          <c:order val="0"/>
          <c:tx>
            <c:strRef>
              <c:f>'No of invoice by account execut'!$B$8:$B$9</c:f>
              <c:strCache>
                <c:ptCount val="1"/>
                <c:pt idx="0">
                  <c:v>Cross Sell</c:v>
                </c:pt>
              </c:strCache>
            </c:strRef>
          </c:tx>
          <c:spPr>
            <a:solidFill>
              <a:srgbClr val="66006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 by account execut'!$A$10:$A$17</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'No of invoice by account execut'!$B$10:$B$17</c:f>
              <c:numCache>
                <c:formatCode>General</c:formatCode>
                <c:ptCount val="8"/>
                <c:pt idx="2">
                  <c:v>10</c:v>
                </c:pt>
                <c:pt idx="3">
                  <c:v>2</c:v>
                </c:pt>
                <c:pt idx="4">
                  <c:v>12</c:v>
                </c:pt>
                <c:pt idx="5">
                  <c:v>20</c:v>
                </c:pt>
                <c:pt idx="7">
                  <c:v>19</c:v>
                </c:pt>
              </c:numCache>
            </c:numRef>
          </c:val>
          <c:extLst>
            <c:ext xmlns:c16="http://schemas.microsoft.com/office/drawing/2014/chart" uri="{C3380CC4-5D6E-409C-BE32-E72D297353CC}">
              <c16:uniqueId val="{00000000-A95F-420D-AAA8-09DAC9EFC402}"/>
            </c:ext>
          </c:extLst>
        </c:ser>
        <c:ser>
          <c:idx val="1"/>
          <c:order val="1"/>
          <c:tx>
            <c:strRef>
              <c:f>'No of invoice by account execut'!$C$8:$C$9</c:f>
              <c:strCache>
                <c:ptCount val="1"/>
                <c:pt idx="0">
                  <c:v>New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 by account execut'!$A$10:$A$17</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'No of invoice by account execut'!$C$10:$C$17</c:f>
              <c:numCache>
                <c:formatCode>General</c:formatCode>
                <c:ptCount val="8"/>
                <c:pt idx="0">
                  <c:v>1</c:v>
                </c:pt>
                <c:pt idx="3">
                  <c:v>8</c:v>
                </c:pt>
                <c:pt idx="5">
                  <c:v>7</c:v>
                </c:pt>
              </c:numCache>
            </c:numRef>
          </c:val>
          <c:extLst>
            <c:ext xmlns:c16="http://schemas.microsoft.com/office/drawing/2014/chart" uri="{C3380CC4-5D6E-409C-BE32-E72D297353CC}">
              <c16:uniqueId val="{00000006-A95F-420D-AAA8-09DAC9EFC402}"/>
            </c:ext>
          </c:extLst>
        </c:ser>
        <c:ser>
          <c:idx val="2"/>
          <c:order val="2"/>
          <c:tx>
            <c:strRef>
              <c:f>'No of invoice by account execut'!$D$8:$D$9</c:f>
              <c:strCache>
                <c:ptCount val="1"/>
                <c:pt idx="0">
                  <c:v>Renewal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 by account execut'!$A$10:$A$17</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'No of invoice by account execut'!$D$10:$D$17</c:f>
              <c:numCache>
                <c:formatCode>General</c:formatCode>
                <c:ptCount val="8"/>
                <c:pt idx="1">
                  <c:v>3</c:v>
                </c:pt>
                <c:pt idx="4">
                  <c:v>15</c:v>
                </c:pt>
                <c:pt idx="5">
                  <c:v>3</c:v>
                </c:pt>
                <c:pt idx="6">
                  <c:v>18</c:v>
                </c:pt>
                <c:pt idx="7">
                  <c:v>58</c:v>
                </c:pt>
              </c:numCache>
            </c:numRef>
          </c:val>
          <c:extLst>
            <c:ext xmlns:c16="http://schemas.microsoft.com/office/drawing/2014/chart" uri="{C3380CC4-5D6E-409C-BE32-E72D297353CC}">
              <c16:uniqueId val="{00000007-A95F-420D-AAA8-09DAC9EFC402}"/>
            </c:ext>
          </c:extLst>
        </c:ser>
        <c:ser>
          <c:idx val="3"/>
          <c:order val="3"/>
          <c:tx>
            <c:strRef>
              <c:f>'No of invoice by account execut'!$E$8:$E$9</c:f>
              <c:strCache>
                <c:ptCount val="1"/>
                <c:pt idx="0">
                  <c:v>null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 by account execut'!$A$10:$A$17</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'No of invoice by account execut'!$E$10:$E$17</c:f>
              <c:numCache>
                <c:formatCode>General</c:formatCode>
                <c:ptCount val="8"/>
                <c:pt idx="1">
                  <c:v>1</c:v>
                </c:pt>
                <c:pt idx="3">
                  <c:v>4</c:v>
                </c:pt>
                <c:pt idx="6">
                  <c:v>18</c:v>
                </c:pt>
                <c:pt idx="7">
                  <c:v>5</c:v>
                </c:pt>
              </c:numCache>
            </c:numRef>
          </c:val>
          <c:extLst>
            <c:ext xmlns:c16="http://schemas.microsoft.com/office/drawing/2014/chart" uri="{C3380CC4-5D6E-409C-BE32-E72D297353CC}">
              <c16:uniqueId val="{00000008-A95F-420D-AAA8-09DAC9EFC402}"/>
            </c:ext>
          </c:extLst>
        </c:ser>
        <c:dLbls>
          <c:showLegendKey val="0"/>
          <c:showVal val="1"/>
          <c:showCatName val="0"/>
          <c:showSerName val="0"/>
          <c:showPercent val="0"/>
          <c:showBubbleSize val="0"/>
        </c:dLbls>
        <c:gapWidth val="219"/>
        <c:overlap val="100"/>
        <c:axId val="371460208"/>
        <c:axId val="8756095"/>
      </c:barChart>
      <c:valAx>
        <c:axId val="8756095"/>
        <c:scaling>
          <c:orientation val="minMax"/>
        </c:scaling>
        <c:delete val="1"/>
        <c:axPos val="b"/>
        <c:numFmt formatCode="General" sourceLinked="1"/>
        <c:majorTickMark val="none"/>
        <c:minorTickMark val="none"/>
        <c:tickLblPos val="nextTo"/>
        <c:crossAx val="371460208"/>
        <c:crosses val="autoZero"/>
        <c:crossBetween val="between"/>
      </c:valAx>
      <c:catAx>
        <c:axId val="371460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609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 Copy.xlsx]No of meeting by accnt exectv!PivotTable1</c:name>
    <c:fmtId val="7"/>
  </c:pivotSource>
  <c:chart>
    <c:title>
      <c:tx>
        <c:rich>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r>
              <a:rPr lang="en-US" sz="1050" b="1"/>
              <a:t>NO</a:t>
            </a:r>
            <a:r>
              <a:rPr lang="en-US" sz="1050" b="1" baseline="0"/>
              <a:t> OF MEETING BY ACCNT EXECTV</a:t>
            </a:r>
            <a:endParaRPr lang="en-US" sz="1050" b="1"/>
          </a:p>
        </c:rich>
      </c:tx>
      <c:overlay val="0"/>
      <c:spPr>
        <a:noFill/>
        <a:ln>
          <a:noFill/>
        </a:ln>
        <a:effectLst/>
      </c:spPr>
      <c:txPr>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900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90099"/>
          </a:solidFill>
          <a:ln>
            <a:noFill/>
          </a:ln>
          <a:effectLst/>
        </c:spPr>
      </c:pivotFmt>
      <c:pivotFmt>
        <c:idx val="2"/>
        <c:spPr>
          <a:solidFill>
            <a:srgbClr val="9900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66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839715568156322"/>
          <c:y val="0.17672059494279116"/>
          <c:w val="0.7216760672267466"/>
          <c:h val="0.80779118464153921"/>
        </c:manualLayout>
      </c:layout>
      <c:barChart>
        <c:barDir val="bar"/>
        <c:grouping val="clustered"/>
        <c:varyColors val="0"/>
        <c:ser>
          <c:idx val="0"/>
          <c:order val="0"/>
          <c:tx>
            <c:strRef>
              <c:f>'No of meeting by accnt exectv'!$B$8</c:f>
              <c:strCache>
                <c:ptCount val="1"/>
                <c:pt idx="0">
                  <c:v>Total</c:v>
                </c:pt>
              </c:strCache>
            </c:strRef>
          </c:tx>
          <c:spPr>
            <a:solidFill>
              <a:srgbClr val="66006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meeting by accnt exectv'!$A$9:$A$16</c:f>
              <c:strCache>
                <c:ptCount val="8"/>
                <c:pt idx="0">
                  <c:v>Vidit Shah</c:v>
                </c:pt>
                <c:pt idx="1">
                  <c:v>Gautam Murkunde</c:v>
                </c:pt>
                <c:pt idx="2">
                  <c:v>Ankita Shah</c:v>
                </c:pt>
                <c:pt idx="3">
                  <c:v>Nishant Sharma</c:v>
                </c:pt>
                <c:pt idx="4">
                  <c:v>Shloka Shelat</c:v>
                </c:pt>
                <c:pt idx="5">
                  <c:v>Shobhit Agarwal</c:v>
                </c:pt>
                <c:pt idx="6">
                  <c:v>Divya Dhingra</c:v>
                </c:pt>
                <c:pt idx="7">
                  <c:v>Neel Jain</c:v>
                </c:pt>
              </c:strCache>
            </c:strRef>
          </c:cat>
          <c:val>
            <c:numRef>
              <c:f>'No of meeting by accnt exectv'!$B$9:$B$16</c:f>
              <c:numCache>
                <c:formatCode>General</c:formatCode>
                <c:ptCount val="8"/>
                <c:pt idx="0">
                  <c:v>3</c:v>
                </c:pt>
                <c:pt idx="1">
                  <c:v>3</c:v>
                </c:pt>
                <c:pt idx="2">
                  <c:v>4</c:v>
                </c:pt>
                <c:pt idx="3">
                  <c:v>4</c:v>
                </c:pt>
                <c:pt idx="4">
                  <c:v>4</c:v>
                </c:pt>
                <c:pt idx="5">
                  <c:v>4</c:v>
                </c:pt>
                <c:pt idx="6">
                  <c:v>5</c:v>
                </c:pt>
                <c:pt idx="7">
                  <c:v>7</c:v>
                </c:pt>
              </c:numCache>
            </c:numRef>
          </c:val>
          <c:extLst>
            <c:ext xmlns:c16="http://schemas.microsoft.com/office/drawing/2014/chart" uri="{C3380CC4-5D6E-409C-BE32-E72D297353CC}">
              <c16:uniqueId val="{00000000-D60C-4D47-95B2-9FF53F9B73FB}"/>
            </c:ext>
          </c:extLst>
        </c:ser>
        <c:dLbls>
          <c:showLegendKey val="0"/>
          <c:showVal val="1"/>
          <c:showCatName val="0"/>
          <c:showSerName val="0"/>
          <c:showPercent val="0"/>
          <c:showBubbleSize val="0"/>
        </c:dLbls>
        <c:gapWidth val="219"/>
        <c:axId val="371460208"/>
        <c:axId val="8756095"/>
      </c:barChart>
      <c:valAx>
        <c:axId val="8756095"/>
        <c:scaling>
          <c:orientation val="minMax"/>
        </c:scaling>
        <c:delete val="1"/>
        <c:axPos val="b"/>
        <c:numFmt formatCode="General" sourceLinked="1"/>
        <c:majorTickMark val="none"/>
        <c:minorTickMark val="none"/>
        <c:tickLblPos val="nextTo"/>
        <c:crossAx val="371460208"/>
        <c:crosses val="autoZero"/>
        <c:crossBetween val="between"/>
      </c:valAx>
      <c:catAx>
        <c:axId val="371460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609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 Copy.xlsx]Opportunity by revenue-Top 4!PivotTable1</c:name>
    <c:fmtId val="5"/>
  </c:pivotSource>
  <c:chart>
    <c:title>
      <c:tx>
        <c:rich>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r>
              <a:rPr lang="en-US" sz="1050" b="1"/>
              <a:t>OPPTY</a:t>
            </a:r>
            <a:r>
              <a:rPr lang="en-US" sz="1050" b="1" baseline="0"/>
              <a:t> BY REVENUE-TOP 4</a:t>
            </a:r>
            <a:endParaRPr lang="en-US" sz="1050" b="1"/>
          </a:p>
        </c:rich>
      </c:tx>
      <c:overlay val="0"/>
      <c:spPr>
        <a:noFill/>
        <a:ln>
          <a:noFill/>
        </a:ln>
        <a:effectLst/>
      </c:spPr>
      <c:txPr>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900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90099"/>
          </a:solidFill>
          <a:ln>
            <a:noFill/>
          </a:ln>
          <a:effectLst/>
        </c:spPr>
      </c:pivotFmt>
      <c:pivotFmt>
        <c:idx val="2"/>
        <c:spPr>
          <a:solidFill>
            <a:srgbClr val="9900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66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545270264337353"/>
          <c:y val="0.16983417030607831"/>
          <c:w val="0.60073776876847873"/>
          <c:h val="0.74454823696400141"/>
        </c:manualLayout>
      </c:layout>
      <c:barChart>
        <c:barDir val="bar"/>
        <c:grouping val="clustered"/>
        <c:varyColors val="0"/>
        <c:ser>
          <c:idx val="0"/>
          <c:order val="0"/>
          <c:tx>
            <c:strRef>
              <c:f>'Opportunity by revenue-Top 4'!$B$8</c:f>
              <c:strCache>
                <c:ptCount val="1"/>
                <c:pt idx="0">
                  <c:v>Total</c:v>
                </c:pt>
              </c:strCache>
            </c:strRef>
          </c:tx>
          <c:spPr>
            <a:solidFill>
              <a:srgbClr val="66006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'Opportunity by revenue-Top 4'!$A$9:$A$12</c:f>
              <c:strCache>
                <c:ptCount val="4"/>
                <c:pt idx="0">
                  <c:v>CVP GMC</c:v>
                </c:pt>
                <c:pt idx="1">
                  <c:v>DB -Mega Policy</c:v>
                </c:pt>
                <c:pt idx="2">
                  <c:v>EL-Group Mediclaim</c:v>
                </c:pt>
                <c:pt idx="3">
                  <c:v>Fire</c:v>
                </c:pt>
              </c:strCache>
            </c:strRef>
          </c:cat>
          <c:val>
            <c:numRef>
              <c:f>'Opportunity by revenue-Top 4'!$B$9:$B$12</c:f>
              <c:numCache>
                <c:formatCode>0,"K"</c:formatCode>
                <c:ptCount val="4"/>
                <c:pt idx="0">
                  <c:v>350000</c:v>
                </c:pt>
                <c:pt idx="1">
                  <c:v>400000</c:v>
                </c:pt>
                <c:pt idx="2">
                  <c:v>400000</c:v>
                </c:pt>
                <c:pt idx="3">
                  <c:v>500000</c:v>
                </c:pt>
              </c:numCache>
            </c:numRef>
          </c:val>
          <c:extLst>
            <c:ext xmlns:c16="http://schemas.microsoft.com/office/drawing/2014/chart" uri="{C3380CC4-5D6E-409C-BE32-E72D297353CC}">
              <c16:uniqueId val="{00000000-C6F7-4316-82EC-1EB95844067C}"/>
            </c:ext>
          </c:extLst>
        </c:ser>
        <c:dLbls>
          <c:dLblPos val="outEnd"/>
          <c:showLegendKey val="0"/>
          <c:showVal val="1"/>
          <c:showCatName val="0"/>
          <c:showSerName val="0"/>
          <c:showPercent val="0"/>
          <c:showBubbleSize val="0"/>
        </c:dLbls>
        <c:gapWidth val="219"/>
        <c:axId val="371460208"/>
        <c:axId val="8756095"/>
      </c:barChart>
      <c:valAx>
        <c:axId val="8756095"/>
        <c:scaling>
          <c:orientation val="minMax"/>
        </c:scaling>
        <c:delete val="1"/>
        <c:axPos val="b"/>
        <c:numFmt formatCode="0,&quot;K&quot;" sourceLinked="1"/>
        <c:majorTickMark val="none"/>
        <c:minorTickMark val="none"/>
        <c:tickLblPos val="nextTo"/>
        <c:crossAx val="371460208"/>
        <c:crosses val="autoZero"/>
        <c:crossBetween val="between"/>
      </c:valAx>
      <c:catAx>
        <c:axId val="371460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609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 Copy.xlsx]Top-4-open opportunity!PivotTable1</c:name>
    <c:fmtId val="6"/>
  </c:pivotSource>
  <c:chart>
    <c:title>
      <c:tx>
        <c:rich>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r>
              <a:rPr lang="en-US" sz="1050" b="1"/>
              <a:t>OPEN</a:t>
            </a:r>
            <a:r>
              <a:rPr lang="en-US" sz="1050" b="1" baseline="0"/>
              <a:t> OPPTY -TOP 4</a:t>
            </a:r>
            <a:endParaRPr lang="en-US" sz="1050" b="1"/>
          </a:p>
        </c:rich>
      </c:tx>
      <c:overlay val="0"/>
      <c:spPr>
        <a:noFill/>
        <a:ln>
          <a:noFill/>
        </a:ln>
        <a:effectLst/>
      </c:spPr>
      <c:txPr>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900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90099"/>
          </a:solidFill>
          <a:ln>
            <a:noFill/>
          </a:ln>
          <a:effectLst/>
        </c:spPr>
      </c:pivotFmt>
      <c:pivotFmt>
        <c:idx val="2"/>
        <c:spPr>
          <a:solidFill>
            <a:srgbClr val="9900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900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66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'Top-4-open opportunity'!$B$8</c:f>
              <c:strCache>
                <c:ptCount val="1"/>
                <c:pt idx="0">
                  <c:v>Total</c:v>
                </c:pt>
              </c:strCache>
            </c:strRef>
          </c:tx>
          <c:spPr>
            <a:solidFill>
              <a:srgbClr val="66006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'Top-4-open opportunity'!$A$9:$A$15</c:f>
              <c:strCache>
                <c:ptCount val="7"/>
                <c:pt idx="0">
                  <c:v>EL-Group Mediclaim</c:v>
                </c:pt>
                <c:pt idx="1">
                  <c:v>DB -Mega Policy</c:v>
                </c:pt>
                <c:pt idx="2">
                  <c:v>CVP GMC</c:v>
                </c:pt>
                <c:pt idx="3">
                  <c:v>DS- Employees GMC</c:v>
                </c:pt>
                <c:pt idx="4">
                  <c:v>FM-Group Mediclaim</c:v>
                </c:pt>
                <c:pt idx="5">
                  <c:v>BE-Mega policy</c:v>
                </c:pt>
                <c:pt idx="6">
                  <c:v>DB -Terrorism Policy</c:v>
                </c:pt>
              </c:strCache>
            </c:strRef>
          </c:cat>
          <c:val>
            <c:numRef>
              <c:f>'Top-4-open opportunity'!$B$9:$B$15</c:f>
              <c:numCache>
                <c:formatCode>0,"K"</c:formatCode>
                <c:ptCount val="7"/>
                <c:pt idx="0">
                  <c:v>400000</c:v>
                </c:pt>
                <c:pt idx="1">
                  <c:v>400000</c:v>
                </c:pt>
                <c:pt idx="2">
                  <c:v>350000</c:v>
                </c:pt>
                <c:pt idx="3">
                  <c:v>300000</c:v>
                </c:pt>
                <c:pt idx="4">
                  <c:v>300000</c:v>
                </c:pt>
                <c:pt idx="5">
                  <c:v>300000</c:v>
                </c:pt>
                <c:pt idx="6">
                  <c:v>300000</c:v>
                </c:pt>
              </c:numCache>
            </c:numRef>
          </c:val>
          <c:extLst>
            <c:ext xmlns:c16="http://schemas.microsoft.com/office/drawing/2014/chart" uri="{C3380CC4-5D6E-409C-BE32-E72D297353CC}">
              <c16:uniqueId val="{00000000-B400-4EEE-BBA9-CECE865F4316}"/>
            </c:ext>
          </c:extLst>
        </c:ser>
        <c:dLbls>
          <c:dLblPos val="outEnd"/>
          <c:showLegendKey val="0"/>
          <c:showVal val="1"/>
          <c:showCatName val="0"/>
          <c:showSerName val="0"/>
          <c:showPercent val="0"/>
          <c:showBubbleSize val="0"/>
        </c:dLbls>
        <c:gapWidth val="219"/>
        <c:axId val="371460208"/>
        <c:axId val="8756095"/>
      </c:barChart>
      <c:valAx>
        <c:axId val="8756095"/>
        <c:scaling>
          <c:orientation val="minMax"/>
        </c:scaling>
        <c:delete val="1"/>
        <c:axPos val="l"/>
        <c:numFmt formatCode="0,&quot;K&quot;" sourceLinked="1"/>
        <c:majorTickMark val="none"/>
        <c:minorTickMark val="none"/>
        <c:tickLblPos val="nextTo"/>
        <c:crossAx val="371460208"/>
        <c:crosses val="autoZero"/>
        <c:crossBetween val="between"/>
      </c:valAx>
      <c:catAx>
        <c:axId val="37146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609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 Copy.xlsx]OPPTY-Product distribution!PivotTable1</c:name>
    <c:fmtId val="12"/>
  </c:pivotSource>
  <c:chart>
    <c:title>
      <c:tx>
        <c:rich>
          <a:bodyPr rot="0" spcFirstLastPara="1" vertOverflow="ellipsis" vert="horz" wrap="square" anchor="ctr" anchorCtr="1"/>
          <a:lstStyle/>
          <a:p>
            <a:pPr algn="ctr" rtl="0">
              <a:defRPr lang="en-US" sz="1050" b="1" i="0" u="none" strike="noStrike" kern="1200" spc="0" baseline="0">
                <a:solidFill>
                  <a:sysClr val="windowText" lastClr="000000">
                    <a:lumMod val="65000"/>
                    <a:lumOff val="35000"/>
                  </a:sysClr>
                </a:solidFill>
                <a:latin typeface="+mn-lt"/>
                <a:ea typeface="+mn-ea"/>
                <a:cs typeface="+mn-cs"/>
              </a:defRPr>
            </a:pPr>
            <a:r>
              <a:rPr lang="en-US" sz="1050" b="1" i="0" u="none" strike="noStrike" kern="1200" spc="0" baseline="0">
                <a:solidFill>
                  <a:sysClr val="windowText" lastClr="000000">
                    <a:lumMod val="65000"/>
                    <a:lumOff val="35000"/>
                  </a:sysClr>
                </a:solidFill>
                <a:latin typeface="+mn-lt"/>
                <a:ea typeface="+mn-ea"/>
                <a:cs typeface="+mn-cs"/>
              </a:rPr>
              <a:t>OPPTY BY PRODUCT DISTRIBUTION</a:t>
            </a:r>
          </a:p>
        </c:rich>
      </c:tx>
      <c:layout>
        <c:manualLayout>
          <c:xMode val="edge"/>
          <c:yMode val="edge"/>
          <c:x val="2.67896105189868E-2"/>
          <c:y val="7.3015875043838274E-2"/>
        </c:manualLayout>
      </c:layout>
      <c:overlay val="0"/>
      <c:spPr>
        <a:noFill/>
        <a:ln>
          <a:noFill/>
        </a:ln>
        <a:effectLst/>
      </c:spPr>
      <c:txPr>
        <a:bodyPr rot="0" spcFirstLastPara="1" vertOverflow="ellipsis" vert="horz" wrap="square" anchor="ctr" anchorCtr="1"/>
        <a:lstStyle/>
        <a:p>
          <a:pPr algn="ctr" rtl="0">
            <a:defRPr lang="en-US" sz="105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rgbClr val="660066"/>
          </a:solidFill>
          <a:ln w="19050">
            <a:solidFill>
              <a:schemeClr val="lt1"/>
            </a:solidFill>
          </a:ln>
          <a:effectLst/>
        </c:spPr>
      </c:pivotFmt>
    </c:pivotFmts>
    <c:plotArea>
      <c:layout>
        <c:manualLayout>
          <c:layoutTarget val="inner"/>
          <c:xMode val="edge"/>
          <c:yMode val="edge"/>
          <c:x val="0.19392213473315836"/>
          <c:y val="0.32177165354330706"/>
          <c:w val="0.35240048118985129"/>
          <c:h val="0.58733413531641876"/>
        </c:manualLayout>
      </c:layout>
      <c:doughnutChart>
        <c:varyColors val="1"/>
        <c:ser>
          <c:idx val="0"/>
          <c:order val="0"/>
          <c:tx>
            <c:strRef>
              <c:f>'OPPTY-Product distribution'!$B$8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EFD-404B-9D29-28E0FCF51F4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EFD-404B-9D29-28E0FCF51F4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EFD-404B-9D29-28E0FCF51F4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EFD-404B-9D29-28E0FCF51F4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EFD-404B-9D29-28E0FCF51F4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EFD-404B-9D29-28E0FCF51F41}"/>
              </c:ext>
            </c:extLst>
          </c:dPt>
          <c:dPt>
            <c:idx val="6"/>
            <c:bubble3D val="0"/>
            <c:spPr>
              <a:solidFill>
                <a:srgbClr val="660066"/>
              </a:solidFill>
              <a:ln w="19050">
                <a:solidFill>
                  <a:schemeClr val="lt1"/>
                </a:solidFill>
              </a:ln>
              <a:effectLst/>
            </c:spPr>
            <c:extLst>
              <c:ext xmlns:c16="http://schemas.microsoft.com/office/drawing/2014/chart" uri="{C3380CC4-5D6E-409C-BE32-E72D297353CC}">
                <c16:uniqueId val="{0000000D-4EFD-404B-9D29-28E0FCF51F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'OPPTY-Product distribution'!$A$9:$A$16</c:f>
              <c:strCache>
                <c:ptCount val="7"/>
                <c:pt idx="0">
                  <c:v>Terrorism</c:v>
                </c:pt>
                <c:pt idx="1">
                  <c:v>Miscellaneous</c:v>
                </c:pt>
                <c:pt idx="2">
                  <c:v>Liability</c:v>
                </c:pt>
                <c:pt idx="3">
                  <c:v>Engineering</c:v>
                </c:pt>
                <c:pt idx="4">
                  <c:v>Marine</c:v>
                </c:pt>
                <c:pt idx="5">
                  <c:v>Fire</c:v>
                </c:pt>
                <c:pt idx="6">
                  <c:v>Employee Benefits</c:v>
                </c:pt>
              </c:strCache>
            </c:strRef>
          </c:cat>
          <c:val>
            <c:numRef>
              <c:f>'OPPTY-Product distribution'!$B$9:$B$16</c:f>
              <c:numCache>
                <c:formatCode>General</c:formatCode>
                <c:ptCount val="7"/>
                <c:pt idx="0">
                  <c:v>1</c:v>
                </c:pt>
                <c:pt idx="1">
                  <c:v>2</c:v>
                </c:pt>
                <c:pt idx="2">
                  <c:v>5</c:v>
                </c:pt>
                <c:pt idx="3">
                  <c:v>6</c:v>
                </c:pt>
                <c:pt idx="4">
                  <c:v>7</c:v>
                </c:pt>
                <c:pt idx="5">
                  <c:v>13</c:v>
                </c:pt>
                <c:pt idx="6">
                  <c:v>15</c:v>
                </c:pt>
              </c:numCache>
            </c:numRef>
          </c:val>
          <c:extLst>
            <c:ext xmlns:c16="http://schemas.microsoft.com/office/drawing/2014/chart" uri="{C3380CC4-5D6E-409C-BE32-E72D297353CC}">
              <c16:uniqueId val="{0000000E-4EFD-404B-9D29-28E0FCF51F4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9054212673157112"/>
          <c:y val="2.7199211965149139E-2"/>
          <c:w val="0.28883007349127404"/>
          <c:h val="0.903576244735414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 Copy.xlsx]Renewal!PivotTable1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90099"/>
          </a:solidFill>
          <a:ln>
            <a:noFill/>
          </a:ln>
          <a:effectLst/>
        </c:spPr>
      </c:pivotFmt>
      <c:pivotFmt>
        <c:idx val="2"/>
        <c:spPr>
          <a:solidFill>
            <a:srgbClr val="99CC00"/>
          </a:solidFill>
          <a:ln>
            <a:noFill/>
          </a:ln>
          <a:effectLst/>
        </c:spPr>
      </c:pivotFmt>
      <c:pivotFmt>
        <c:idx val="3"/>
        <c:spPr>
          <a:solidFill>
            <a:srgbClr val="CCCC0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CCC00"/>
          </a:solidFill>
          <a:ln>
            <a:noFill/>
          </a:ln>
          <a:effectLst/>
        </c:spPr>
      </c:pivotFmt>
      <c:pivotFmt>
        <c:idx val="6"/>
        <c:spPr>
          <a:solidFill>
            <a:srgbClr val="99CC00"/>
          </a:solidFill>
          <a:ln>
            <a:noFill/>
          </a:ln>
          <a:effectLst/>
        </c:spPr>
      </c:pivotFmt>
      <c:pivotFmt>
        <c:idx val="7"/>
        <c:spPr>
          <a:solidFill>
            <a:srgbClr val="990099"/>
          </a:solidFill>
          <a:ln>
            <a:noFill/>
          </a:ln>
          <a:effectLst/>
        </c:spPr>
      </c:pivotFmt>
    </c:pivotFmts>
    <c:plotArea>
      <c:layout/>
      <c:barChart>
        <c:barDir val="bar"/>
        <c:grouping val="clustered"/>
        <c:varyColors val="0"/>
        <c:ser>
          <c:idx val="0"/>
          <c:order val="0"/>
          <c:tx>
            <c:strRef>
              <c:f>Renewal!$B$8:$B$9</c:f>
              <c:strCache>
                <c:ptCount val="1"/>
                <c:pt idx="0">
                  <c:v>Renewal</c:v>
                </c:pt>
              </c:strCache>
            </c:strRef>
          </c:tx>
          <c:spPr>
            <a:solidFill>
              <a:schemeClr val="accent1"/>
            </a:solidFill>
            <a:ln>
              <a:noFill/>
            </a:ln>
            <a:effectLst/>
          </c:spPr>
          <c:invertIfNegative val="0"/>
          <c:dPt>
            <c:idx val="0"/>
            <c:invertIfNegative val="0"/>
            <c:bubble3D val="0"/>
            <c:spPr>
              <a:solidFill>
                <a:srgbClr val="CCCC00"/>
              </a:solidFill>
              <a:ln>
                <a:noFill/>
              </a:ln>
              <a:effectLst/>
            </c:spPr>
            <c:extLst>
              <c:ext xmlns:c16="http://schemas.microsoft.com/office/drawing/2014/chart" uri="{C3380CC4-5D6E-409C-BE32-E72D297353CC}">
                <c16:uniqueId val="{00000001-AEBD-4388-9CF2-626F8BFC2FE8}"/>
              </c:ext>
            </c:extLst>
          </c:dPt>
          <c:dPt>
            <c:idx val="1"/>
            <c:invertIfNegative val="0"/>
            <c:bubble3D val="0"/>
            <c:spPr>
              <a:solidFill>
                <a:srgbClr val="99CC00"/>
              </a:solidFill>
              <a:ln>
                <a:noFill/>
              </a:ln>
              <a:effectLst/>
            </c:spPr>
            <c:extLst>
              <c:ext xmlns:c16="http://schemas.microsoft.com/office/drawing/2014/chart" uri="{C3380CC4-5D6E-409C-BE32-E72D297353CC}">
                <c16:uniqueId val="{00000003-AEBD-4388-9CF2-626F8BFC2FE8}"/>
              </c:ext>
            </c:extLst>
          </c:dPt>
          <c:dPt>
            <c:idx val="2"/>
            <c:invertIfNegative val="0"/>
            <c:bubble3D val="0"/>
            <c:spPr>
              <a:solidFill>
                <a:srgbClr val="990099"/>
              </a:solidFill>
              <a:ln>
                <a:noFill/>
              </a:ln>
              <a:effectLst/>
            </c:spPr>
            <c:extLst>
              <c:ext xmlns:c16="http://schemas.microsoft.com/office/drawing/2014/chart" uri="{C3380CC4-5D6E-409C-BE32-E72D297353CC}">
                <c16:uniqueId val="{00000005-AEBD-4388-9CF2-626F8BFC2FE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Renewal!$A$10:$A$12</c:f>
              <c:strCache>
                <c:ptCount val="3"/>
                <c:pt idx="0">
                  <c:v>Target</c:v>
                </c:pt>
                <c:pt idx="1">
                  <c:v>Invoice</c:v>
                </c:pt>
                <c:pt idx="2">
                  <c:v>Achieved</c:v>
                </c:pt>
              </c:strCache>
            </c:strRef>
          </c:cat>
          <c:val>
            <c:numRef>
              <c:f>Renewal!$B$10:$B$12</c:f>
              <c:numCache>
                <c:formatCode>[&gt;=1000000]0.00,,"M";0.0</c:formatCode>
                <c:ptCount val="3"/>
                <c:pt idx="0">
                  <c:v>9520000</c:v>
                </c:pt>
                <c:pt idx="1">
                  <c:v>8244310</c:v>
                </c:pt>
                <c:pt idx="2">
                  <c:v>18507270.640000001</c:v>
                </c:pt>
              </c:numCache>
            </c:numRef>
          </c:val>
          <c:extLst>
            <c:ext xmlns:c16="http://schemas.microsoft.com/office/drawing/2014/chart" uri="{C3380CC4-5D6E-409C-BE32-E72D297353CC}">
              <c16:uniqueId val="{00000006-AEBD-4388-9CF2-626F8BFC2FE8}"/>
            </c:ext>
          </c:extLst>
        </c:ser>
        <c:dLbls>
          <c:dLblPos val="outEnd"/>
          <c:showLegendKey val="0"/>
          <c:showVal val="1"/>
          <c:showCatName val="0"/>
          <c:showSerName val="0"/>
          <c:showPercent val="0"/>
          <c:showBubbleSize val="0"/>
        </c:dLbls>
        <c:gapWidth val="182"/>
        <c:axId val="820228912"/>
        <c:axId val="1719063168"/>
      </c:barChart>
      <c:catAx>
        <c:axId val="820228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063168"/>
        <c:crosses val="autoZero"/>
        <c:auto val="1"/>
        <c:lblAlgn val="ctr"/>
        <c:lblOffset val="100"/>
        <c:noMultiLvlLbl val="0"/>
      </c:catAx>
      <c:valAx>
        <c:axId val="1719063168"/>
        <c:scaling>
          <c:orientation val="minMax"/>
        </c:scaling>
        <c:delete val="1"/>
        <c:axPos val="b"/>
        <c:numFmt formatCode="[&gt;=1000000]0.00,,&quot;M&quot;;0.0" sourceLinked="1"/>
        <c:majorTickMark val="none"/>
        <c:minorTickMark val="none"/>
        <c:tickLblPos val="nextTo"/>
        <c:crossAx val="820228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 Copy.xlsx]Cross Sell!PivotTable1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90099"/>
          </a:solidFill>
          <a:ln>
            <a:noFill/>
          </a:ln>
          <a:effectLst/>
        </c:spPr>
      </c:pivotFmt>
      <c:pivotFmt>
        <c:idx val="2"/>
        <c:spPr>
          <a:solidFill>
            <a:srgbClr val="99CC00"/>
          </a:solidFill>
          <a:ln>
            <a:noFill/>
          </a:ln>
          <a:effectLst/>
        </c:spPr>
      </c:pivotFmt>
      <c:pivotFmt>
        <c:idx val="3"/>
        <c:spPr>
          <a:solidFill>
            <a:srgbClr val="CCCC00"/>
          </a:solidFill>
          <a:ln>
            <a:noFill/>
          </a:ln>
          <a:effectLst/>
        </c:spPr>
      </c:pivotFmt>
    </c:pivotFmts>
    <c:plotArea>
      <c:layout/>
      <c:barChart>
        <c:barDir val="bar"/>
        <c:grouping val="clustered"/>
        <c:varyColors val="0"/>
        <c:ser>
          <c:idx val="0"/>
          <c:order val="0"/>
          <c:tx>
            <c:strRef>
              <c:f>'Cross Sell'!$B$8:$B$9</c:f>
              <c:strCache>
                <c:ptCount val="1"/>
                <c:pt idx="0">
                  <c:v>Cross Sell</c:v>
                </c:pt>
              </c:strCache>
            </c:strRef>
          </c:tx>
          <c:spPr>
            <a:solidFill>
              <a:schemeClr val="accent1"/>
            </a:solidFill>
            <a:ln>
              <a:noFill/>
            </a:ln>
            <a:effectLst/>
          </c:spPr>
          <c:invertIfNegative val="0"/>
          <c:dPt>
            <c:idx val="0"/>
            <c:invertIfNegative val="0"/>
            <c:bubble3D val="0"/>
            <c:spPr>
              <a:solidFill>
                <a:srgbClr val="CCCC00"/>
              </a:solidFill>
              <a:ln>
                <a:noFill/>
              </a:ln>
              <a:effectLst/>
            </c:spPr>
            <c:extLst>
              <c:ext xmlns:c16="http://schemas.microsoft.com/office/drawing/2014/chart" uri="{C3380CC4-5D6E-409C-BE32-E72D297353CC}">
                <c16:uniqueId val="{00000006-87EB-44A3-BF75-049306712984}"/>
              </c:ext>
            </c:extLst>
          </c:dPt>
          <c:dPt>
            <c:idx val="1"/>
            <c:invertIfNegative val="0"/>
            <c:bubble3D val="0"/>
            <c:spPr>
              <a:solidFill>
                <a:srgbClr val="99CC00"/>
              </a:solidFill>
              <a:ln>
                <a:noFill/>
              </a:ln>
              <a:effectLst/>
            </c:spPr>
            <c:extLst>
              <c:ext xmlns:c16="http://schemas.microsoft.com/office/drawing/2014/chart" uri="{C3380CC4-5D6E-409C-BE32-E72D297353CC}">
                <c16:uniqueId val="{00000005-87EB-44A3-BF75-049306712984}"/>
              </c:ext>
            </c:extLst>
          </c:dPt>
          <c:dPt>
            <c:idx val="2"/>
            <c:invertIfNegative val="0"/>
            <c:bubble3D val="0"/>
            <c:spPr>
              <a:solidFill>
                <a:srgbClr val="990099"/>
              </a:solidFill>
              <a:ln>
                <a:noFill/>
              </a:ln>
              <a:effectLst/>
            </c:spPr>
            <c:extLst>
              <c:ext xmlns:c16="http://schemas.microsoft.com/office/drawing/2014/chart" uri="{C3380CC4-5D6E-409C-BE32-E72D297353CC}">
                <c16:uniqueId val="{00000002-87EB-44A3-BF75-04930671298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 Sell'!$A$10:$A$12</c:f>
              <c:strCache>
                <c:ptCount val="3"/>
                <c:pt idx="0">
                  <c:v>Target</c:v>
                </c:pt>
                <c:pt idx="1">
                  <c:v>Invoice</c:v>
                </c:pt>
                <c:pt idx="2">
                  <c:v>Achieved</c:v>
                </c:pt>
              </c:strCache>
            </c:strRef>
          </c:cat>
          <c:val>
            <c:numRef>
              <c:f>'Cross Sell'!$B$10:$B$12</c:f>
              <c:numCache>
                <c:formatCode>[&gt;=1000000]0.00,,"M";0.0</c:formatCode>
                <c:ptCount val="3"/>
                <c:pt idx="0">
                  <c:v>7290000</c:v>
                </c:pt>
                <c:pt idx="1">
                  <c:v>2853842</c:v>
                </c:pt>
                <c:pt idx="2">
                  <c:v>13041253.299999995</c:v>
                </c:pt>
              </c:numCache>
            </c:numRef>
          </c:val>
          <c:extLst>
            <c:ext xmlns:c16="http://schemas.microsoft.com/office/drawing/2014/chart" uri="{C3380CC4-5D6E-409C-BE32-E72D297353CC}">
              <c16:uniqueId val="{00000000-87EB-44A3-BF75-049306712984}"/>
            </c:ext>
          </c:extLst>
        </c:ser>
        <c:dLbls>
          <c:dLblPos val="outEnd"/>
          <c:showLegendKey val="0"/>
          <c:showVal val="1"/>
          <c:showCatName val="0"/>
          <c:showSerName val="0"/>
          <c:showPercent val="0"/>
          <c:showBubbleSize val="0"/>
        </c:dLbls>
        <c:gapWidth val="182"/>
        <c:axId val="820228912"/>
        <c:axId val="1719063168"/>
      </c:barChart>
      <c:catAx>
        <c:axId val="820228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063168"/>
        <c:crosses val="autoZero"/>
        <c:auto val="1"/>
        <c:lblAlgn val="ctr"/>
        <c:lblOffset val="100"/>
        <c:noMultiLvlLbl val="0"/>
      </c:catAx>
      <c:valAx>
        <c:axId val="1719063168"/>
        <c:scaling>
          <c:orientation val="minMax"/>
        </c:scaling>
        <c:delete val="1"/>
        <c:axPos val="b"/>
        <c:numFmt formatCode="[&gt;=1000000]0.00,,&quot;M&quot;;0.0" sourceLinked="1"/>
        <c:majorTickMark val="none"/>
        <c:minorTickMark val="none"/>
        <c:tickLblPos val="nextTo"/>
        <c:crossAx val="820228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 Copy.xlsx]Opportunity by revenue-Top 4!PivotTable1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OPPTY</a:t>
            </a:r>
            <a:r>
              <a:rPr lang="en-US" baseline="0"/>
              <a:t> BY TEVENUE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900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90099"/>
          </a:solidFill>
          <a:ln>
            <a:noFill/>
          </a:ln>
          <a:effectLst/>
        </c:spPr>
      </c:pivotFmt>
    </c:pivotFmts>
    <c:plotArea>
      <c:layout/>
      <c:barChart>
        <c:barDir val="bar"/>
        <c:grouping val="clustered"/>
        <c:varyColors val="0"/>
        <c:ser>
          <c:idx val="0"/>
          <c:order val="0"/>
          <c:tx>
            <c:strRef>
              <c:f>'Opportunity by revenue-Top 4'!$B$8</c:f>
              <c:strCache>
                <c:ptCount val="1"/>
                <c:pt idx="0">
                  <c:v>Total</c:v>
                </c:pt>
              </c:strCache>
            </c:strRef>
          </c:tx>
          <c:spPr>
            <a:solidFill>
              <a:srgbClr val="99009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'Opportunity by revenue-Top 4'!$A$9:$A$12</c:f>
              <c:strCache>
                <c:ptCount val="4"/>
                <c:pt idx="0">
                  <c:v>CVP GMC</c:v>
                </c:pt>
                <c:pt idx="1">
                  <c:v>DB -Mega Policy</c:v>
                </c:pt>
                <c:pt idx="2">
                  <c:v>EL-Group Mediclaim</c:v>
                </c:pt>
                <c:pt idx="3">
                  <c:v>Fire</c:v>
                </c:pt>
              </c:strCache>
            </c:strRef>
          </c:cat>
          <c:val>
            <c:numRef>
              <c:f>'Opportunity by revenue-Top 4'!$B$9:$B$12</c:f>
              <c:numCache>
                <c:formatCode>0,"K"</c:formatCode>
                <c:ptCount val="4"/>
                <c:pt idx="0">
                  <c:v>350000</c:v>
                </c:pt>
                <c:pt idx="1">
                  <c:v>400000</c:v>
                </c:pt>
                <c:pt idx="2">
                  <c:v>400000</c:v>
                </c:pt>
                <c:pt idx="3">
                  <c:v>500000</c:v>
                </c:pt>
              </c:numCache>
            </c:numRef>
          </c:val>
          <c:extLst>
            <c:ext xmlns:c16="http://schemas.microsoft.com/office/drawing/2014/chart" uri="{C3380CC4-5D6E-409C-BE32-E72D297353CC}">
              <c16:uniqueId val="{00000000-0201-46C7-8396-6BFDEE93C883}"/>
            </c:ext>
          </c:extLst>
        </c:ser>
        <c:dLbls>
          <c:dLblPos val="outEnd"/>
          <c:showLegendKey val="0"/>
          <c:showVal val="1"/>
          <c:showCatName val="0"/>
          <c:showSerName val="0"/>
          <c:showPercent val="0"/>
          <c:showBubbleSize val="0"/>
        </c:dLbls>
        <c:gapWidth val="219"/>
        <c:axId val="371460208"/>
        <c:axId val="8756095"/>
      </c:barChart>
      <c:valAx>
        <c:axId val="8756095"/>
        <c:scaling>
          <c:orientation val="minMax"/>
        </c:scaling>
        <c:delete val="1"/>
        <c:axPos val="b"/>
        <c:numFmt formatCode="0,&quot;K&quot;" sourceLinked="1"/>
        <c:majorTickMark val="none"/>
        <c:minorTickMark val="none"/>
        <c:tickLblPos val="nextTo"/>
        <c:crossAx val="371460208"/>
        <c:crosses val="autoZero"/>
        <c:crossBetween val="between"/>
      </c:valAx>
      <c:catAx>
        <c:axId val="371460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609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 Copy.xlsx]Top-4-open opportunity!PivotTable1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OPEN</a:t>
            </a:r>
            <a:r>
              <a:rPr lang="en-US" baseline="0"/>
              <a:t> OPPTY -TOP 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900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90099"/>
          </a:solidFill>
          <a:ln>
            <a:noFill/>
          </a:ln>
          <a:effectLst/>
        </c:spPr>
      </c:pivotFmt>
      <c:pivotFmt>
        <c:idx val="2"/>
        <c:spPr>
          <a:solidFill>
            <a:srgbClr val="9900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'Top-4-open opportunity'!$B$8</c:f>
              <c:strCache>
                <c:ptCount val="1"/>
                <c:pt idx="0">
                  <c:v>Total</c:v>
                </c:pt>
              </c:strCache>
            </c:strRef>
          </c:tx>
          <c:spPr>
            <a:solidFill>
              <a:srgbClr val="99009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'Top-4-open opportunity'!$A$9:$A$15</c:f>
              <c:strCache>
                <c:ptCount val="7"/>
                <c:pt idx="0">
                  <c:v>EL-Group Mediclaim</c:v>
                </c:pt>
                <c:pt idx="1">
                  <c:v>DB -Mega Policy</c:v>
                </c:pt>
                <c:pt idx="2">
                  <c:v>CVP GMC</c:v>
                </c:pt>
                <c:pt idx="3">
                  <c:v>DS- Employees GMC</c:v>
                </c:pt>
                <c:pt idx="4">
                  <c:v>FM-Group Mediclaim</c:v>
                </c:pt>
                <c:pt idx="5">
                  <c:v>BE-Mega policy</c:v>
                </c:pt>
                <c:pt idx="6">
                  <c:v>DB -Terrorism Policy</c:v>
                </c:pt>
              </c:strCache>
            </c:strRef>
          </c:cat>
          <c:val>
            <c:numRef>
              <c:f>'Top-4-open opportunity'!$B$9:$B$15</c:f>
              <c:numCache>
                <c:formatCode>0,"K"</c:formatCode>
                <c:ptCount val="7"/>
                <c:pt idx="0">
                  <c:v>400000</c:v>
                </c:pt>
                <c:pt idx="1">
                  <c:v>400000</c:v>
                </c:pt>
                <c:pt idx="2">
                  <c:v>350000</c:v>
                </c:pt>
                <c:pt idx="3">
                  <c:v>300000</c:v>
                </c:pt>
                <c:pt idx="4">
                  <c:v>300000</c:v>
                </c:pt>
                <c:pt idx="5">
                  <c:v>300000</c:v>
                </c:pt>
                <c:pt idx="6">
                  <c:v>300000</c:v>
                </c:pt>
              </c:numCache>
            </c:numRef>
          </c:val>
          <c:extLst>
            <c:ext xmlns:c16="http://schemas.microsoft.com/office/drawing/2014/chart" uri="{C3380CC4-5D6E-409C-BE32-E72D297353CC}">
              <c16:uniqueId val="{00000000-7528-4FE1-A495-E7C7F22F672E}"/>
            </c:ext>
          </c:extLst>
        </c:ser>
        <c:dLbls>
          <c:dLblPos val="outEnd"/>
          <c:showLegendKey val="0"/>
          <c:showVal val="1"/>
          <c:showCatName val="0"/>
          <c:showSerName val="0"/>
          <c:showPercent val="0"/>
          <c:showBubbleSize val="0"/>
        </c:dLbls>
        <c:gapWidth val="219"/>
        <c:axId val="371460208"/>
        <c:axId val="8756095"/>
      </c:barChart>
      <c:valAx>
        <c:axId val="8756095"/>
        <c:scaling>
          <c:orientation val="minMax"/>
        </c:scaling>
        <c:delete val="1"/>
        <c:axPos val="l"/>
        <c:numFmt formatCode="0,&quot;K&quot;" sourceLinked="1"/>
        <c:majorTickMark val="none"/>
        <c:minorTickMark val="none"/>
        <c:tickLblPos val="nextTo"/>
        <c:crossAx val="371460208"/>
        <c:crosses val="autoZero"/>
        <c:crossBetween val="between"/>
      </c:valAx>
      <c:catAx>
        <c:axId val="37146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609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 Copy.xlsx]No of invoice by account execut!PivotTable1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INVOICE BY ACCNT EXECTV</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900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90099"/>
          </a:solidFill>
          <a:ln>
            <a:noFill/>
          </a:ln>
          <a:effectLst/>
        </c:spPr>
      </c:pivotFmt>
      <c:pivotFmt>
        <c:idx val="2"/>
        <c:spPr>
          <a:solidFill>
            <a:srgbClr val="9900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66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'No of invoice by account execut'!$B$8:$B$9</c:f>
              <c:strCache>
                <c:ptCount val="1"/>
                <c:pt idx="0">
                  <c:v>Cross Sell</c:v>
                </c:pt>
              </c:strCache>
            </c:strRef>
          </c:tx>
          <c:spPr>
            <a:solidFill>
              <a:srgbClr val="66006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 by account execut'!$A$10:$A$17</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'No of invoice by account execut'!$B$10:$B$17</c:f>
              <c:numCache>
                <c:formatCode>General</c:formatCode>
                <c:ptCount val="8"/>
                <c:pt idx="2">
                  <c:v>10</c:v>
                </c:pt>
                <c:pt idx="3">
                  <c:v>2</c:v>
                </c:pt>
                <c:pt idx="4">
                  <c:v>12</c:v>
                </c:pt>
                <c:pt idx="5">
                  <c:v>20</c:v>
                </c:pt>
                <c:pt idx="7">
                  <c:v>19</c:v>
                </c:pt>
              </c:numCache>
            </c:numRef>
          </c:val>
          <c:extLst>
            <c:ext xmlns:c16="http://schemas.microsoft.com/office/drawing/2014/chart" uri="{C3380CC4-5D6E-409C-BE32-E72D297353CC}">
              <c16:uniqueId val="{00000000-7A64-49C6-AF7E-548A357BA00B}"/>
            </c:ext>
          </c:extLst>
        </c:ser>
        <c:ser>
          <c:idx val="1"/>
          <c:order val="1"/>
          <c:tx>
            <c:strRef>
              <c:f>'No of invoice by account execut'!$C$8:$C$9</c:f>
              <c:strCache>
                <c:ptCount val="1"/>
                <c:pt idx="0">
                  <c:v>New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 by account execut'!$A$10:$A$17</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'No of invoice by account execut'!$C$10:$C$17</c:f>
              <c:numCache>
                <c:formatCode>General</c:formatCode>
                <c:ptCount val="8"/>
                <c:pt idx="0">
                  <c:v>1</c:v>
                </c:pt>
                <c:pt idx="3">
                  <c:v>8</c:v>
                </c:pt>
                <c:pt idx="5">
                  <c:v>7</c:v>
                </c:pt>
              </c:numCache>
            </c:numRef>
          </c:val>
          <c:extLst>
            <c:ext xmlns:c16="http://schemas.microsoft.com/office/drawing/2014/chart" uri="{C3380CC4-5D6E-409C-BE32-E72D297353CC}">
              <c16:uniqueId val="{00000006-7A64-49C6-AF7E-548A357BA00B}"/>
            </c:ext>
          </c:extLst>
        </c:ser>
        <c:ser>
          <c:idx val="2"/>
          <c:order val="2"/>
          <c:tx>
            <c:strRef>
              <c:f>'No of invoice by account execut'!$D$8:$D$9</c:f>
              <c:strCache>
                <c:ptCount val="1"/>
                <c:pt idx="0">
                  <c:v>Renewal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 by account execut'!$A$10:$A$17</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'No of invoice by account execut'!$D$10:$D$17</c:f>
              <c:numCache>
                <c:formatCode>General</c:formatCode>
                <c:ptCount val="8"/>
                <c:pt idx="1">
                  <c:v>3</c:v>
                </c:pt>
                <c:pt idx="4">
                  <c:v>15</c:v>
                </c:pt>
                <c:pt idx="5">
                  <c:v>3</c:v>
                </c:pt>
                <c:pt idx="6">
                  <c:v>18</c:v>
                </c:pt>
                <c:pt idx="7">
                  <c:v>58</c:v>
                </c:pt>
              </c:numCache>
            </c:numRef>
          </c:val>
          <c:extLst>
            <c:ext xmlns:c16="http://schemas.microsoft.com/office/drawing/2014/chart" uri="{C3380CC4-5D6E-409C-BE32-E72D297353CC}">
              <c16:uniqueId val="{00000007-7A64-49C6-AF7E-548A357BA00B}"/>
            </c:ext>
          </c:extLst>
        </c:ser>
        <c:ser>
          <c:idx val="3"/>
          <c:order val="3"/>
          <c:tx>
            <c:strRef>
              <c:f>'No of invoice by account execut'!$E$8:$E$9</c:f>
              <c:strCache>
                <c:ptCount val="1"/>
                <c:pt idx="0">
                  <c:v>null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 by account execut'!$A$10:$A$17</c:f>
              <c:strCache>
                <c:ptCount val="8"/>
                <c:pt idx="0">
                  <c:v>Neel Jain</c:v>
                </c:pt>
                <c:pt idx="1">
                  <c:v>Gautam Murkunde</c:v>
                </c:pt>
                <c:pt idx="2">
                  <c:v>Nishant Sharma</c:v>
                </c:pt>
                <c:pt idx="3">
                  <c:v>Shobhit Agarwal</c:v>
                </c:pt>
                <c:pt idx="4">
                  <c:v>Vidit Shah</c:v>
                </c:pt>
                <c:pt idx="5">
                  <c:v>Shloka Shelat</c:v>
                </c:pt>
                <c:pt idx="6">
                  <c:v>Ankita Shah</c:v>
                </c:pt>
                <c:pt idx="7">
                  <c:v>Divya Dhingra</c:v>
                </c:pt>
              </c:strCache>
            </c:strRef>
          </c:cat>
          <c:val>
            <c:numRef>
              <c:f>'No of invoice by account execut'!$E$10:$E$17</c:f>
              <c:numCache>
                <c:formatCode>General</c:formatCode>
                <c:ptCount val="8"/>
                <c:pt idx="1">
                  <c:v>1</c:v>
                </c:pt>
                <c:pt idx="3">
                  <c:v>4</c:v>
                </c:pt>
                <c:pt idx="6">
                  <c:v>18</c:v>
                </c:pt>
                <c:pt idx="7">
                  <c:v>5</c:v>
                </c:pt>
              </c:numCache>
            </c:numRef>
          </c:val>
          <c:extLst>
            <c:ext xmlns:c16="http://schemas.microsoft.com/office/drawing/2014/chart" uri="{C3380CC4-5D6E-409C-BE32-E72D297353CC}">
              <c16:uniqueId val="{00000008-7A64-49C6-AF7E-548A357BA00B}"/>
            </c:ext>
          </c:extLst>
        </c:ser>
        <c:dLbls>
          <c:showLegendKey val="0"/>
          <c:showVal val="1"/>
          <c:showCatName val="0"/>
          <c:showSerName val="0"/>
          <c:showPercent val="0"/>
          <c:showBubbleSize val="0"/>
        </c:dLbls>
        <c:gapWidth val="219"/>
        <c:overlap val="100"/>
        <c:axId val="371460208"/>
        <c:axId val="8756095"/>
      </c:barChart>
      <c:valAx>
        <c:axId val="8756095"/>
        <c:scaling>
          <c:orientation val="minMax"/>
        </c:scaling>
        <c:delete val="1"/>
        <c:axPos val="b"/>
        <c:numFmt formatCode="General" sourceLinked="1"/>
        <c:majorTickMark val="none"/>
        <c:minorTickMark val="none"/>
        <c:tickLblPos val="nextTo"/>
        <c:crossAx val="371460208"/>
        <c:crosses val="autoZero"/>
        <c:crossBetween val="between"/>
      </c:valAx>
      <c:catAx>
        <c:axId val="371460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609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 Copy.xlsx]No of meeting by accnt exectv!PivotTable1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MEETING BY ACCNT EXECTV</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900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90099"/>
          </a:solidFill>
          <a:ln>
            <a:noFill/>
          </a:ln>
          <a:effectLst/>
        </c:spPr>
      </c:pivotFmt>
      <c:pivotFmt>
        <c:idx val="2"/>
        <c:spPr>
          <a:solidFill>
            <a:srgbClr val="9900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'No of meeting by accnt exectv'!$B$8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meeting by accnt exectv'!$A$9:$A$16</c:f>
              <c:strCache>
                <c:ptCount val="8"/>
                <c:pt idx="0">
                  <c:v>Vidit Shah</c:v>
                </c:pt>
                <c:pt idx="1">
                  <c:v>Gautam Murkunde</c:v>
                </c:pt>
                <c:pt idx="2">
                  <c:v>Ankita Shah</c:v>
                </c:pt>
                <c:pt idx="3">
                  <c:v>Nishant Sharma</c:v>
                </c:pt>
                <c:pt idx="4">
                  <c:v>Shloka Shelat</c:v>
                </c:pt>
                <c:pt idx="5">
                  <c:v>Shobhit Agarwal</c:v>
                </c:pt>
                <c:pt idx="6">
                  <c:v>Divya Dhingra</c:v>
                </c:pt>
                <c:pt idx="7">
                  <c:v>Neel Jain</c:v>
                </c:pt>
              </c:strCache>
            </c:strRef>
          </c:cat>
          <c:val>
            <c:numRef>
              <c:f>'No of meeting by accnt exectv'!$B$9:$B$16</c:f>
              <c:numCache>
                <c:formatCode>General</c:formatCode>
                <c:ptCount val="8"/>
                <c:pt idx="0">
                  <c:v>3</c:v>
                </c:pt>
                <c:pt idx="1">
                  <c:v>3</c:v>
                </c:pt>
                <c:pt idx="2">
                  <c:v>4</c:v>
                </c:pt>
                <c:pt idx="3">
                  <c:v>4</c:v>
                </c:pt>
                <c:pt idx="4">
                  <c:v>4</c:v>
                </c:pt>
                <c:pt idx="5">
                  <c:v>4</c:v>
                </c:pt>
                <c:pt idx="6">
                  <c:v>5</c:v>
                </c:pt>
                <c:pt idx="7">
                  <c:v>7</c:v>
                </c:pt>
              </c:numCache>
            </c:numRef>
          </c:val>
          <c:extLst>
            <c:ext xmlns:c16="http://schemas.microsoft.com/office/drawing/2014/chart" uri="{C3380CC4-5D6E-409C-BE32-E72D297353CC}">
              <c16:uniqueId val="{00000005-D15A-4FD9-A9C5-0C0A4C9C3003}"/>
            </c:ext>
          </c:extLst>
        </c:ser>
        <c:dLbls>
          <c:showLegendKey val="0"/>
          <c:showVal val="1"/>
          <c:showCatName val="0"/>
          <c:showSerName val="0"/>
          <c:showPercent val="0"/>
          <c:showBubbleSize val="0"/>
        </c:dLbls>
        <c:gapWidth val="219"/>
        <c:overlap val="100"/>
        <c:axId val="371460208"/>
        <c:axId val="8756095"/>
      </c:barChart>
      <c:valAx>
        <c:axId val="8756095"/>
        <c:scaling>
          <c:orientation val="minMax"/>
        </c:scaling>
        <c:delete val="1"/>
        <c:axPos val="b"/>
        <c:numFmt formatCode="General" sourceLinked="1"/>
        <c:majorTickMark val="none"/>
        <c:minorTickMark val="none"/>
        <c:tickLblPos val="nextTo"/>
        <c:crossAx val="371460208"/>
        <c:crosses val="autoZero"/>
        <c:crossBetween val="between"/>
      </c:valAx>
      <c:catAx>
        <c:axId val="371460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609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 Copy.xlsx]OPPTY-Product distribution!PivotTable1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Oppty</a:t>
            </a:r>
            <a:r>
              <a:rPr lang="en-US" baseline="0"/>
              <a:t> by product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manualLayout>
          <c:layoutTarget val="inner"/>
          <c:xMode val="edge"/>
          <c:yMode val="edge"/>
          <c:x val="0.19392213473315836"/>
          <c:y val="0.32177165354330706"/>
          <c:w val="0.35240048118985129"/>
          <c:h val="0.58733413531641876"/>
        </c:manualLayout>
      </c:layout>
      <c:doughnutChart>
        <c:varyColors val="1"/>
        <c:ser>
          <c:idx val="0"/>
          <c:order val="0"/>
          <c:tx>
            <c:strRef>
              <c:f>'OPPTY-Product distribution'!$B$8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438-4A18-BE2D-0CD2CBCF478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438-4A18-BE2D-0CD2CBCF478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438-4A18-BE2D-0CD2CBCF478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438-4A18-BE2D-0CD2CBCF478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438-4A18-BE2D-0CD2CBCF478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438-4A18-BE2D-0CD2CBCF478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438-4A18-BE2D-0CD2CBCF478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'OPPTY-Product distribution'!$A$9:$A$16</c:f>
              <c:strCache>
                <c:ptCount val="7"/>
                <c:pt idx="0">
                  <c:v>Terrorism</c:v>
                </c:pt>
                <c:pt idx="1">
                  <c:v>Miscellaneous</c:v>
                </c:pt>
                <c:pt idx="2">
                  <c:v>Liability</c:v>
                </c:pt>
                <c:pt idx="3">
                  <c:v>Engineering</c:v>
                </c:pt>
                <c:pt idx="4">
                  <c:v>Marine</c:v>
                </c:pt>
                <c:pt idx="5">
                  <c:v>Fire</c:v>
                </c:pt>
                <c:pt idx="6">
                  <c:v>Employee Benefits</c:v>
                </c:pt>
              </c:strCache>
            </c:strRef>
          </c:cat>
          <c:val>
            <c:numRef>
              <c:f>'OPPTY-Product distribution'!$B$9:$B$16</c:f>
              <c:numCache>
                <c:formatCode>General</c:formatCode>
                <c:ptCount val="7"/>
                <c:pt idx="0">
                  <c:v>1</c:v>
                </c:pt>
                <c:pt idx="1">
                  <c:v>2</c:v>
                </c:pt>
                <c:pt idx="2">
                  <c:v>5</c:v>
                </c:pt>
                <c:pt idx="3">
                  <c:v>6</c:v>
                </c:pt>
                <c:pt idx="4">
                  <c:v>7</c:v>
                </c:pt>
                <c:pt idx="5">
                  <c:v>13</c:v>
                </c:pt>
                <c:pt idx="6">
                  <c:v>15</c:v>
                </c:pt>
              </c:numCache>
            </c:numRef>
          </c:val>
          <c:extLst>
            <c:ext xmlns:c16="http://schemas.microsoft.com/office/drawing/2014/chart" uri="{C3380CC4-5D6E-409C-BE32-E72D297353CC}">
              <c16:uniqueId val="{00000000-7352-4C15-A4DB-5DA328B6625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 Copy.xlsx]Cross Sell!PivotTable1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90099"/>
          </a:solidFill>
          <a:ln>
            <a:noFill/>
          </a:ln>
          <a:effectLst/>
        </c:spPr>
      </c:pivotFmt>
      <c:pivotFmt>
        <c:idx val="2"/>
        <c:spPr>
          <a:solidFill>
            <a:srgbClr val="99CC00"/>
          </a:solidFill>
          <a:ln>
            <a:noFill/>
          </a:ln>
          <a:effectLst/>
        </c:spPr>
      </c:pivotFmt>
      <c:pivotFmt>
        <c:idx val="3"/>
        <c:spPr>
          <a:solidFill>
            <a:srgbClr val="CCCC0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CCC00"/>
          </a:solidFill>
          <a:ln>
            <a:noFill/>
          </a:ln>
          <a:effectLst/>
        </c:spPr>
      </c:pivotFmt>
      <c:pivotFmt>
        <c:idx val="6"/>
        <c:spPr>
          <a:solidFill>
            <a:srgbClr val="99CC00"/>
          </a:solidFill>
          <a:ln>
            <a:noFill/>
          </a:ln>
          <a:effectLst/>
        </c:spPr>
      </c:pivotFmt>
      <c:pivotFmt>
        <c:idx val="7"/>
        <c:spPr>
          <a:solidFill>
            <a:srgbClr val="990099"/>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C000"/>
          </a:solidFill>
          <a:ln>
            <a:noFill/>
          </a:ln>
          <a:effectLst/>
        </c:spPr>
      </c:pivotFmt>
      <c:pivotFmt>
        <c:idx val="10"/>
        <c:spPr>
          <a:solidFill>
            <a:srgbClr val="99CC00"/>
          </a:solidFill>
          <a:ln>
            <a:noFill/>
          </a:ln>
          <a:effectLst/>
        </c:spPr>
      </c:pivotFmt>
      <c:pivotFmt>
        <c:idx val="11"/>
        <c:spPr>
          <a:solidFill>
            <a:srgbClr val="990099"/>
          </a:solidFill>
          <a:ln>
            <a:noFill/>
          </a:ln>
          <a:effectLst/>
        </c:spPr>
      </c:pivotFmt>
    </c:pivotFmts>
    <c:plotArea>
      <c:layout/>
      <c:barChart>
        <c:barDir val="bar"/>
        <c:grouping val="clustered"/>
        <c:varyColors val="0"/>
        <c:ser>
          <c:idx val="0"/>
          <c:order val="0"/>
          <c:tx>
            <c:strRef>
              <c:f>'Cross Sell'!$B$8:$B$9</c:f>
              <c:strCache>
                <c:ptCount val="1"/>
                <c:pt idx="0">
                  <c:v>Cross Sell</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1-F51D-44DF-B242-42324546B1DF}"/>
              </c:ext>
            </c:extLst>
          </c:dPt>
          <c:dPt>
            <c:idx val="1"/>
            <c:invertIfNegative val="0"/>
            <c:bubble3D val="0"/>
            <c:spPr>
              <a:solidFill>
                <a:srgbClr val="99CC00"/>
              </a:solidFill>
              <a:ln>
                <a:noFill/>
              </a:ln>
              <a:effectLst/>
            </c:spPr>
            <c:extLst>
              <c:ext xmlns:c16="http://schemas.microsoft.com/office/drawing/2014/chart" uri="{C3380CC4-5D6E-409C-BE32-E72D297353CC}">
                <c16:uniqueId val="{00000003-F51D-44DF-B242-42324546B1DF}"/>
              </c:ext>
            </c:extLst>
          </c:dPt>
          <c:dPt>
            <c:idx val="2"/>
            <c:invertIfNegative val="0"/>
            <c:bubble3D val="0"/>
            <c:spPr>
              <a:solidFill>
                <a:srgbClr val="990099"/>
              </a:solidFill>
              <a:ln>
                <a:noFill/>
              </a:ln>
              <a:effectLst/>
            </c:spPr>
            <c:extLst>
              <c:ext xmlns:c16="http://schemas.microsoft.com/office/drawing/2014/chart" uri="{C3380CC4-5D6E-409C-BE32-E72D297353CC}">
                <c16:uniqueId val="{00000005-F51D-44DF-B242-42324546B1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 Sell'!$A$10:$A$12</c:f>
              <c:strCache>
                <c:ptCount val="3"/>
                <c:pt idx="0">
                  <c:v>Target</c:v>
                </c:pt>
                <c:pt idx="1">
                  <c:v>Invoice</c:v>
                </c:pt>
                <c:pt idx="2">
                  <c:v>Achieved</c:v>
                </c:pt>
              </c:strCache>
            </c:strRef>
          </c:cat>
          <c:val>
            <c:numRef>
              <c:f>'Cross Sell'!$B$10:$B$12</c:f>
              <c:numCache>
                <c:formatCode>[&gt;=1000000]0.00,,"M";0.0</c:formatCode>
                <c:ptCount val="3"/>
                <c:pt idx="0">
                  <c:v>7290000</c:v>
                </c:pt>
                <c:pt idx="1">
                  <c:v>2853842</c:v>
                </c:pt>
                <c:pt idx="2">
                  <c:v>13041253.299999995</c:v>
                </c:pt>
              </c:numCache>
            </c:numRef>
          </c:val>
          <c:extLst>
            <c:ext xmlns:c16="http://schemas.microsoft.com/office/drawing/2014/chart" uri="{C3380CC4-5D6E-409C-BE32-E72D297353CC}">
              <c16:uniqueId val="{00000006-F51D-44DF-B242-42324546B1DF}"/>
            </c:ext>
          </c:extLst>
        </c:ser>
        <c:dLbls>
          <c:dLblPos val="outEnd"/>
          <c:showLegendKey val="0"/>
          <c:showVal val="1"/>
          <c:showCatName val="0"/>
          <c:showSerName val="0"/>
          <c:showPercent val="0"/>
          <c:showBubbleSize val="0"/>
        </c:dLbls>
        <c:gapWidth val="182"/>
        <c:axId val="820228912"/>
        <c:axId val="1719063168"/>
      </c:barChart>
      <c:catAx>
        <c:axId val="820228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063168"/>
        <c:crosses val="autoZero"/>
        <c:auto val="1"/>
        <c:lblAlgn val="ctr"/>
        <c:lblOffset val="100"/>
        <c:noMultiLvlLbl val="0"/>
      </c:catAx>
      <c:valAx>
        <c:axId val="1719063168"/>
        <c:scaling>
          <c:orientation val="minMax"/>
        </c:scaling>
        <c:delete val="1"/>
        <c:axPos val="b"/>
        <c:numFmt formatCode="[&gt;=1000000]0.00,,&quot;M&quot;;0.0" sourceLinked="1"/>
        <c:majorTickMark val="none"/>
        <c:minorTickMark val="none"/>
        <c:tickLblPos val="nextTo"/>
        <c:crossAx val="820228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STAGE FUNNEL BY REVENUE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STAGE FUNNEL BY REVENUE</a:t>
          </a:r>
        </a:p>
      </cx:txPr>
    </cx:title>
    <cx:plotArea>
      <cx:plotAreaRegion>
        <cx:series layoutId="funnel" uniqueId="{A7DE2E26-5C09-458C-9859-0F08A972A880}">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tx>
        <cx:txData>
          <cx:v>STAGE FUNNEL BY REVENUE</cx:v>
        </cx:txData>
      </cx:tx>
      <cx:txPr>
        <a:bodyPr spcFirstLastPara="1" vertOverflow="ellipsis" horzOverflow="overflow" wrap="square" lIns="0" tIns="0" rIns="0" bIns="0" anchor="ctr" anchorCtr="1"/>
        <a:lstStyle/>
        <a:p>
          <a:pPr algn="ctr" rtl="0">
            <a:defRPr sz="1050" b="1"/>
          </a:pPr>
          <a:r>
            <a:rPr lang="en-US" sz="1050" b="1" i="0" u="none" strike="noStrike" baseline="0">
              <a:solidFill>
                <a:sysClr val="windowText" lastClr="000000">
                  <a:lumMod val="65000"/>
                  <a:lumOff val="35000"/>
                </a:sysClr>
              </a:solidFill>
              <a:latin typeface="Calibri" panose="020F0502020204030204"/>
            </a:rPr>
            <a:t>STAGE FUNNEL BY REVENUE</a:t>
          </a:r>
        </a:p>
      </cx:txPr>
    </cx:title>
    <cx:plotArea>
      <cx:plotAreaRegion>
        <cx:series layoutId="funnel" uniqueId="{A7DE2E26-5C09-458C-9859-0F08A972A880}">
          <cx:spPr>
            <a:solidFill>
              <a:srgbClr val="660066"/>
            </a:solidFill>
          </cx:spPr>
          <cx:dataLabels>
            <cx:visibility seriesName="0" categoryName="0" value="1"/>
          </cx:dataLabels>
          <cx:dataId val="0"/>
        </cx:series>
      </cx:plotAreaRegion>
      <cx:axis id="0">
        <cx:catScaling gapWidth="0.0599999987"/>
        <cx:tickLabels/>
      </cx:axis>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10.xml"/><Relationship Id="rId7" Type="http://schemas.microsoft.com/office/2014/relationships/chartEx" Target="../charts/chartEx2.xml"/><Relationship Id="rId2" Type="http://schemas.openxmlformats.org/officeDocument/2006/relationships/chart" Target="../charts/chart9.xml"/><Relationship Id="rId1" Type="http://schemas.openxmlformats.org/officeDocument/2006/relationships/image" Target="../media/image1.jpg"/><Relationship Id="rId6" Type="http://schemas.openxmlformats.org/officeDocument/2006/relationships/chart" Target="../charts/chart13.xml"/><Relationship Id="rId5" Type="http://schemas.openxmlformats.org/officeDocument/2006/relationships/chart" Target="../charts/chart12.xml"/><Relationship Id="rId10" Type="http://schemas.openxmlformats.org/officeDocument/2006/relationships/chart" Target="../charts/chart16.xml"/><Relationship Id="rId4" Type="http://schemas.openxmlformats.org/officeDocument/2006/relationships/chart" Target="../charts/chart11.xml"/><Relationship Id="rId9"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microsoft.com/office/2014/relationships/chartEx" Target="../charts/chartEx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7620</xdr:colOff>
      <xdr:row>1</xdr:row>
      <xdr:rowOff>121920</xdr:rowOff>
    </xdr:from>
    <xdr:to>
      <xdr:col>6</xdr:col>
      <xdr:colOff>137160</xdr:colOff>
      <xdr:row>10</xdr:row>
      <xdr:rowOff>167640</xdr:rowOff>
    </xdr:to>
    <xdr:graphicFrame macro="">
      <xdr:nvGraphicFramePr>
        <xdr:cNvPr id="2" name="Chart 1">
          <a:extLst>
            <a:ext uri="{FF2B5EF4-FFF2-40B4-BE49-F238E27FC236}">
              <a16:creationId xmlns:a16="http://schemas.microsoft.com/office/drawing/2014/main" id="{4191A349-CECE-4CBA-A0E1-35986267DA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0.29833</cdr:x>
      <cdr:y>0.60417</cdr:y>
    </cdr:from>
    <cdr:to>
      <cdr:x>0.455</cdr:x>
      <cdr:y>0.65139</cdr:y>
    </cdr:to>
    <cdr:sp macro="" textlink="'OPPTY-Product distribution'!$B$17">
      <cdr:nvSpPr>
        <cdr:cNvPr id="2" name="Rectangle 1">
          <a:extLst xmlns:a="http://schemas.openxmlformats.org/drawingml/2006/main">
            <a:ext uri="{FF2B5EF4-FFF2-40B4-BE49-F238E27FC236}">
              <a16:creationId xmlns:a16="http://schemas.microsoft.com/office/drawing/2014/main" id="{E6A88F47-D33C-BC25-4E90-8FB50D44953E}"/>
            </a:ext>
          </a:extLst>
        </cdr:cNvPr>
        <cdr:cNvSpPr/>
      </cdr:nvSpPr>
      <cdr:spPr>
        <a:xfrm xmlns:a="http://schemas.openxmlformats.org/drawingml/2006/main">
          <a:off x="1363980" y="1657350"/>
          <a:ext cx="716280" cy="12954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fld id="{518C5B22-B026-4EB8-889D-29FCE22E5674}" type="TxLink">
            <a:rPr lang="en-US" sz="1100" b="0" i="0" u="none" strike="noStrike">
              <a:solidFill>
                <a:srgbClr val="000000"/>
              </a:solidFill>
              <a:latin typeface="Calibri"/>
              <a:ea typeface="Calibri"/>
              <a:cs typeface="Calibri"/>
            </a:rPr>
            <a:pPr algn="ctr"/>
            <a:t>49</a:t>
          </a:fld>
          <a:endParaRPr lang="en-US" sz="1600">
            <a:noFill/>
          </a:endParaRPr>
        </a:p>
      </cdr:txBody>
    </cdr:sp>
  </cdr:relSizeAnchor>
  <cdr:relSizeAnchor xmlns:cdr="http://schemas.openxmlformats.org/drawingml/2006/chartDrawing">
    <cdr:from>
      <cdr:x>0.29833</cdr:x>
      <cdr:y>0.52917</cdr:y>
    </cdr:from>
    <cdr:to>
      <cdr:x>0.45833</cdr:x>
      <cdr:y>0.59861</cdr:y>
    </cdr:to>
    <cdr:sp macro="" textlink="">
      <cdr:nvSpPr>
        <cdr:cNvPr id="4" name="Rectangle 3">
          <a:extLst xmlns:a="http://schemas.openxmlformats.org/drawingml/2006/main">
            <a:ext uri="{FF2B5EF4-FFF2-40B4-BE49-F238E27FC236}">
              <a16:creationId xmlns:a16="http://schemas.microsoft.com/office/drawing/2014/main" id="{0AD52256-BBA6-1EC0-CE22-3C42B6DCB595}"/>
            </a:ext>
          </a:extLst>
        </cdr:cNvPr>
        <cdr:cNvSpPr/>
      </cdr:nvSpPr>
      <cdr:spPr>
        <a:xfrm xmlns:a="http://schemas.openxmlformats.org/drawingml/2006/main">
          <a:off x="1363980" y="1451610"/>
          <a:ext cx="731520" cy="1905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r>
            <a:rPr lang="en-US" sz="1200">
              <a:solidFill>
                <a:sysClr val="windowText" lastClr="000000"/>
              </a:solidFill>
            </a:rPr>
            <a:t>TOTAL</a:t>
          </a:r>
        </a:p>
      </cdr:txBody>
    </cdr:sp>
  </cdr:relSizeAnchor>
</c:userShapes>
</file>

<file path=xl/drawings/drawing11.xml><?xml version="1.0" encoding="utf-8"?>
<xdr:wsDr xmlns:xdr="http://schemas.openxmlformats.org/drawingml/2006/spreadsheetDrawing" xmlns:a="http://schemas.openxmlformats.org/drawingml/2006/main">
  <xdr:twoCellAnchor>
    <xdr:from>
      <xdr:col>0</xdr:col>
      <xdr:colOff>7620</xdr:colOff>
      <xdr:row>0</xdr:row>
      <xdr:rowOff>15240</xdr:rowOff>
    </xdr:from>
    <xdr:to>
      <xdr:col>23</xdr:col>
      <xdr:colOff>68580</xdr:colOff>
      <xdr:row>32</xdr:row>
      <xdr:rowOff>45720</xdr:rowOff>
    </xdr:to>
    <xdr:sp macro="" textlink="">
      <xdr:nvSpPr>
        <xdr:cNvPr id="56" name="Rectangle 55">
          <a:extLst>
            <a:ext uri="{FF2B5EF4-FFF2-40B4-BE49-F238E27FC236}">
              <a16:creationId xmlns:a16="http://schemas.microsoft.com/office/drawing/2014/main" id="{2BDD0D51-8E0C-4736-05CE-811E2C0492F9}"/>
            </a:ext>
          </a:extLst>
        </xdr:cNvPr>
        <xdr:cNvSpPr/>
      </xdr:nvSpPr>
      <xdr:spPr>
        <a:xfrm>
          <a:off x="7620" y="15240"/>
          <a:ext cx="14226540" cy="5882640"/>
        </a:xfrm>
        <a:prstGeom prst="rect">
          <a:avLst/>
        </a:prstGeom>
        <a:noFill/>
        <a:ln w="28575">
          <a:solidFill>
            <a:srgbClr val="990099"/>
          </a:solidFill>
        </a:ln>
        <a:effectLst>
          <a:glow rad="63500">
            <a:schemeClr val="accent2">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30480</xdr:colOff>
      <xdr:row>0</xdr:row>
      <xdr:rowOff>22860</xdr:rowOff>
    </xdr:from>
    <xdr:to>
      <xdr:col>3</xdr:col>
      <xdr:colOff>0</xdr:colOff>
      <xdr:row>31</xdr:row>
      <xdr:rowOff>167640</xdr:rowOff>
    </xdr:to>
    <xdr:sp macro="" textlink="">
      <xdr:nvSpPr>
        <xdr:cNvPr id="3" name="Rectangle: Rounded Corners 2">
          <a:extLst>
            <a:ext uri="{FF2B5EF4-FFF2-40B4-BE49-F238E27FC236}">
              <a16:creationId xmlns:a16="http://schemas.microsoft.com/office/drawing/2014/main" id="{1148BBBE-D86E-9E11-ED28-E245B515DB57}"/>
            </a:ext>
          </a:extLst>
        </xdr:cNvPr>
        <xdr:cNvSpPr/>
      </xdr:nvSpPr>
      <xdr:spPr>
        <a:xfrm>
          <a:off x="30480" y="22860"/>
          <a:ext cx="1798320" cy="5814060"/>
        </a:xfrm>
        <a:prstGeom prst="roundRect">
          <a:avLst/>
        </a:prstGeom>
        <a:solidFill>
          <a:srgbClr val="6600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76200</xdr:colOff>
      <xdr:row>5</xdr:row>
      <xdr:rowOff>0</xdr:rowOff>
    </xdr:from>
    <xdr:to>
      <xdr:col>2</xdr:col>
      <xdr:colOff>548640</xdr:colOff>
      <xdr:row>8</xdr:row>
      <xdr:rowOff>60960</xdr:rowOff>
    </xdr:to>
    <xdr:sp macro="" textlink="">
      <xdr:nvSpPr>
        <xdr:cNvPr id="12" name="Rectangle 11">
          <a:extLst>
            <a:ext uri="{FF2B5EF4-FFF2-40B4-BE49-F238E27FC236}">
              <a16:creationId xmlns:a16="http://schemas.microsoft.com/office/drawing/2014/main" id="{85047DCB-F316-4248-BD33-E2373C3A235E}"/>
            </a:ext>
          </a:extLst>
        </xdr:cNvPr>
        <xdr:cNvSpPr/>
      </xdr:nvSpPr>
      <xdr:spPr>
        <a:xfrm>
          <a:off x="76200" y="914400"/>
          <a:ext cx="1691640" cy="609600"/>
        </a:xfrm>
        <a:prstGeom prst="rect">
          <a:avLst/>
        </a:prstGeom>
        <a:solidFill>
          <a:srgbClr val="660066"/>
        </a:solidFill>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t>WEEKLY BRANCH</a:t>
          </a:r>
        </a:p>
        <a:p>
          <a:pPr algn="ctr"/>
          <a:r>
            <a:rPr lang="en-IN" sz="1600" b="1"/>
            <a:t>DASHBOARD</a:t>
          </a:r>
        </a:p>
      </xdr:txBody>
    </xdr:sp>
    <xdr:clientData/>
  </xdr:twoCellAnchor>
  <xdr:twoCellAnchor editAs="oneCell">
    <xdr:from>
      <xdr:col>0</xdr:col>
      <xdr:colOff>320040</xdr:colOff>
      <xdr:row>0</xdr:row>
      <xdr:rowOff>167640</xdr:rowOff>
    </xdr:from>
    <xdr:to>
      <xdr:col>2</xdr:col>
      <xdr:colOff>342900</xdr:colOff>
      <xdr:row>4</xdr:row>
      <xdr:rowOff>133350</xdr:rowOff>
    </xdr:to>
    <xdr:pic>
      <xdr:nvPicPr>
        <xdr:cNvPr id="14" name="Picture 13">
          <a:extLst>
            <a:ext uri="{FF2B5EF4-FFF2-40B4-BE49-F238E27FC236}">
              <a16:creationId xmlns:a16="http://schemas.microsoft.com/office/drawing/2014/main" id="{3763B97F-D385-EB8F-B2D7-1969EA5ACE1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0040" y="167640"/>
          <a:ext cx="1242060" cy="693420"/>
        </a:xfrm>
        <a:prstGeom prst="rect">
          <a:avLst/>
        </a:prstGeom>
      </xdr:spPr>
    </xdr:pic>
    <xdr:clientData/>
  </xdr:twoCellAnchor>
  <xdr:twoCellAnchor editAs="oneCell">
    <xdr:from>
      <xdr:col>0</xdr:col>
      <xdr:colOff>91440</xdr:colOff>
      <xdr:row>8</xdr:row>
      <xdr:rowOff>129542</xdr:rowOff>
    </xdr:from>
    <xdr:to>
      <xdr:col>2</xdr:col>
      <xdr:colOff>514350</xdr:colOff>
      <xdr:row>11</xdr:row>
      <xdr:rowOff>152207</xdr:rowOff>
    </xdr:to>
    <mc:AlternateContent xmlns:mc="http://schemas.openxmlformats.org/markup-compatibility/2006" xmlns:a14="http://schemas.microsoft.com/office/drawing/2010/main">
      <mc:Choice Requires="a14">
        <xdr:graphicFrame macro="">
          <xdr:nvGraphicFramePr>
            <xdr:cNvPr id="16" name="Account Executive 1">
              <a:extLst>
                <a:ext uri="{FF2B5EF4-FFF2-40B4-BE49-F238E27FC236}">
                  <a16:creationId xmlns:a16="http://schemas.microsoft.com/office/drawing/2014/main" id="{CCCB4248-33B9-4856-A740-CD681700CCE1}"/>
                </a:ext>
              </a:extLst>
            </xdr:cNvPr>
            <xdr:cNvGraphicFramePr/>
          </xdr:nvGraphicFramePr>
          <xdr:xfrm>
            <a:off x="0" y="0"/>
            <a:ext cx="0" cy="0"/>
          </xdr:xfrm>
          <a:graphic>
            <a:graphicData uri="http://schemas.microsoft.com/office/drawing/2010/slicer">
              <sle:slicer xmlns:sle="http://schemas.microsoft.com/office/drawing/2010/slicer" name="Account Executive 1"/>
            </a:graphicData>
          </a:graphic>
        </xdr:graphicFrame>
      </mc:Choice>
      <mc:Fallback xmlns="">
        <xdr:sp macro="" textlink="">
          <xdr:nvSpPr>
            <xdr:cNvPr id="0" name=""/>
            <xdr:cNvSpPr>
              <a:spLocks noTextEdit="1"/>
            </xdr:cNvSpPr>
          </xdr:nvSpPr>
          <xdr:spPr>
            <a:xfrm>
              <a:off x="91440" y="1592582"/>
              <a:ext cx="1638300" cy="548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99060</xdr:colOff>
      <xdr:row>12</xdr:row>
      <xdr:rowOff>152400</xdr:rowOff>
    </xdr:from>
    <xdr:to>
      <xdr:col>2</xdr:col>
      <xdr:colOff>571500</xdr:colOff>
      <xdr:row>14</xdr:row>
      <xdr:rowOff>60960</xdr:rowOff>
    </xdr:to>
    <xdr:sp macro="" textlink="">
      <xdr:nvSpPr>
        <xdr:cNvPr id="4" name="Rectangle 3">
          <a:extLst>
            <a:ext uri="{FF2B5EF4-FFF2-40B4-BE49-F238E27FC236}">
              <a16:creationId xmlns:a16="http://schemas.microsoft.com/office/drawing/2014/main" id="{63AD9546-7410-4C54-BF81-855B3B8DC227}"/>
            </a:ext>
          </a:extLst>
        </xdr:cNvPr>
        <xdr:cNvSpPr/>
      </xdr:nvSpPr>
      <xdr:spPr>
        <a:xfrm>
          <a:off x="99060" y="2346960"/>
          <a:ext cx="1691640" cy="274320"/>
        </a:xfrm>
        <a:prstGeom prst="rect">
          <a:avLst/>
        </a:prstGeom>
        <a:solidFill>
          <a:srgbClr val="66006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t>YEARLY MEETING COUNT</a:t>
          </a:r>
        </a:p>
      </xdr:txBody>
    </xdr:sp>
    <xdr:clientData/>
  </xdr:twoCellAnchor>
  <xdr:twoCellAnchor>
    <xdr:from>
      <xdr:col>0</xdr:col>
      <xdr:colOff>99060</xdr:colOff>
      <xdr:row>14</xdr:row>
      <xdr:rowOff>76200</xdr:rowOff>
    </xdr:from>
    <xdr:to>
      <xdr:col>2</xdr:col>
      <xdr:colOff>571500</xdr:colOff>
      <xdr:row>15</xdr:row>
      <xdr:rowOff>167640</xdr:rowOff>
    </xdr:to>
    <xdr:sp macro="" textlink="">
      <xdr:nvSpPr>
        <xdr:cNvPr id="7" name="Rectangle 6">
          <a:extLst>
            <a:ext uri="{FF2B5EF4-FFF2-40B4-BE49-F238E27FC236}">
              <a16:creationId xmlns:a16="http://schemas.microsoft.com/office/drawing/2014/main" id="{9FC796CC-0A4F-CF09-89FE-6846B7B05735}"/>
            </a:ext>
          </a:extLst>
        </xdr:cNvPr>
        <xdr:cNvSpPr/>
      </xdr:nvSpPr>
      <xdr:spPr>
        <a:xfrm>
          <a:off x="99060" y="2636520"/>
          <a:ext cx="1691640" cy="274320"/>
        </a:xfrm>
        <a:prstGeom prst="rect">
          <a:avLst/>
        </a:prstGeom>
        <a:solidFill>
          <a:srgbClr val="6600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b="1"/>
        </a:p>
      </xdr:txBody>
    </xdr:sp>
    <xdr:clientData/>
  </xdr:twoCellAnchor>
  <xdr:twoCellAnchor>
    <xdr:from>
      <xdr:col>0</xdr:col>
      <xdr:colOff>106680</xdr:colOff>
      <xdr:row>14</xdr:row>
      <xdr:rowOff>60960</xdr:rowOff>
    </xdr:from>
    <xdr:to>
      <xdr:col>1</xdr:col>
      <xdr:colOff>335280</xdr:colOff>
      <xdr:row>15</xdr:row>
      <xdr:rowOff>160020</xdr:rowOff>
    </xdr:to>
    <xdr:sp macro="" textlink="">
      <xdr:nvSpPr>
        <xdr:cNvPr id="8" name="Rectangle 7">
          <a:extLst>
            <a:ext uri="{FF2B5EF4-FFF2-40B4-BE49-F238E27FC236}">
              <a16:creationId xmlns:a16="http://schemas.microsoft.com/office/drawing/2014/main" id="{2921DAAE-DA48-7207-D4C0-ED1BF64AB609}"/>
            </a:ext>
          </a:extLst>
        </xdr:cNvPr>
        <xdr:cNvSpPr/>
      </xdr:nvSpPr>
      <xdr:spPr>
        <a:xfrm>
          <a:off x="106680" y="2621280"/>
          <a:ext cx="838200" cy="281940"/>
        </a:xfrm>
        <a:prstGeom prst="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t>2019</a:t>
          </a:r>
        </a:p>
      </xdr:txBody>
    </xdr:sp>
    <xdr:clientData/>
  </xdr:twoCellAnchor>
  <xdr:twoCellAnchor>
    <xdr:from>
      <xdr:col>1</xdr:col>
      <xdr:colOff>335280</xdr:colOff>
      <xdr:row>14</xdr:row>
      <xdr:rowOff>60960</xdr:rowOff>
    </xdr:from>
    <xdr:to>
      <xdr:col>2</xdr:col>
      <xdr:colOff>563880</xdr:colOff>
      <xdr:row>15</xdr:row>
      <xdr:rowOff>160020</xdr:rowOff>
    </xdr:to>
    <xdr:sp macro="" textlink="">
      <xdr:nvSpPr>
        <xdr:cNvPr id="9" name="Rectangle 8">
          <a:extLst>
            <a:ext uri="{FF2B5EF4-FFF2-40B4-BE49-F238E27FC236}">
              <a16:creationId xmlns:a16="http://schemas.microsoft.com/office/drawing/2014/main" id="{D8877D25-FB5A-E1DA-3ECB-DF7CBABFF9E9}"/>
            </a:ext>
          </a:extLst>
        </xdr:cNvPr>
        <xdr:cNvSpPr/>
      </xdr:nvSpPr>
      <xdr:spPr>
        <a:xfrm>
          <a:off x="944880" y="2621280"/>
          <a:ext cx="838200" cy="281940"/>
        </a:xfrm>
        <a:prstGeom prst="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t>2020</a:t>
          </a:r>
        </a:p>
      </xdr:txBody>
    </xdr:sp>
    <xdr:clientData/>
  </xdr:twoCellAnchor>
  <xdr:twoCellAnchor>
    <xdr:from>
      <xdr:col>0</xdr:col>
      <xdr:colOff>106680</xdr:colOff>
      <xdr:row>15</xdr:row>
      <xdr:rowOff>152400</xdr:rowOff>
    </xdr:from>
    <xdr:to>
      <xdr:col>1</xdr:col>
      <xdr:colOff>335280</xdr:colOff>
      <xdr:row>17</xdr:row>
      <xdr:rowOff>68580</xdr:rowOff>
    </xdr:to>
    <xdr:sp macro="" textlink="'No of meeting by accnt exectv'!C28">
      <xdr:nvSpPr>
        <xdr:cNvPr id="10" name="Rectangle 9">
          <a:extLst>
            <a:ext uri="{FF2B5EF4-FFF2-40B4-BE49-F238E27FC236}">
              <a16:creationId xmlns:a16="http://schemas.microsoft.com/office/drawing/2014/main" id="{1DBD6EE9-C967-D057-F05C-5A7ED16C5FB4}"/>
            </a:ext>
          </a:extLst>
        </xdr:cNvPr>
        <xdr:cNvSpPr/>
      </xdr:nvSpPr>
      <xdr:spPr>
        <a:xfrm>
          <a:off x="106680" y="2895600"/>
          <a:ext cx="838200" cy="281940"/>
        </a:xfrm>
        <a:prstGeom prst="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CFD4B20B-1FD7-4C74-9437-5556BCA586EC}" type="TxLink">
            <a:rPr lang="en-US" sz="1100" b="1" i="0" u="none" strike="noStrike">
              <a:solidFill>
                <a:schemeClr val="bg1"/>
              </a:solidFill>
              <a:latin typeface="Calibri"/>
              <a:ea typeface="Calibri"/>
              <a:cs typeface="Calibri"/>
            </a:rPr>
            <a:pPr algn="ctr"/>
            <a:t>3</a:t>
          </a:fld>
          <a:endParaRPr lang="en-IN" sz="1100" b="1">
            <a:solidFill>
              <a:schemeClr val="bg1"/>
            </a:solidFill>
          </a:endParaRPr>
        </a:p>
      </xdr:txBody>
    </xdr:sp>
    <xdr:clientData/>
  </xdr:twoCellAnchor>
  <xdr:twoCellAnchor>
    <xdr:from>
      <xdr:col>1</xdr:col>
      <xdr:colOff>335280</xdr:colOff>
      <xdr:row>15</xdr:row>
      <xdr:rowOff>152400</xdr:rowOff>
    </xdr:from>
    <xdr:to>
      <xdr:col>2</xdr:col>
      <xdr:colOff>563880</xdr:colOff>
      <xdr:row>17</xdr:row>
      <xdr:rowOff>68580</xdr:rowOff>
    </xdr:to>
    <xdr:sp macro="" textlink="'No of meeting by accnt exectv'!C29">
      <xdr:nvSpPr>
        <xdr:cNvPr id="11" name="Rectangle 10">
          <a:extLst>
            <a:ext uri="{FF2B5EF4-FFF2-40B4-BE49-F238E27FC236}">
              <a16:creationId xmlns:a16="http://schemas.microsoft.com/office/drawing/2014/main" id="{84118779-A1B1-ABD7-BB30-E590AA10E65F}"/>
            </a:ext>
          </a:extLst>
        </xdr:cNvPr>
        <xdr:cNvSpPr/>
      </xdr:nvSpPr>
      <xdr:spPr>
        <a:xfrm>
          <a:off x="944880" y="2895600"/>
          <a:ext cx="838200" cy="281940"/>
        </a:xfrm>
        <a:prstGeom prst="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B8F338A2-76A7-4074-8E0D-F9E194C68B84}" type="TxLink">
            <a:rPr lang="en-US" sz="1100" b="1" i="0" u="none" strike="noStrike">
              <a:solidFill>
                <a:schemeClr val="bg1"/>
              </a:solidFill>
              <a:latin typeface="Calibri"/>
              <a:ea typeface="Calibri"/>
              <a:cs typeface="Calibri"/>
            </a:rPr>
            <a:pPr algn="ctr"/>
            <a:t>31</a:t>
          </a:fld>
          <a:endParaRPr lang="en-IN" sz="1100" b="1">
            <a:solidFill>
              <a:schemeClr val="bg1"/>
            </a:solidFill>
          </a:endParaRPr>
        </a:p>
      </xdr:txBody>
    </xdr:sp>
    <xdr:clientData/>
  </xdr:twoCellAnchor>
  <xdr:twoCellAnchor>
    <xdr:from>
      <xdr:col>0</xdr:col>
      <xdr:colOff>99060</xdr:colOff>
      <xdr:row>18</xdr:row>
      <xdr:rowOff>30480</xdr:rowOff>
    </xdr:from>
    <xdr:to>
      <xdr:col>2</xdr:col>
      <xdr:colOff>571500</xdr:colOff>
      <xdr:row>19</xdr:row>
      <xdr:rowOff>121920</xdr:rowOff>
    </xdr:to>
    <xdr:sp macro="" textlink="">
      <xdr:nvSpPr>
        <xdr:cNvPr id="13" name="Rectangle 12">
          <a:extLst>
            <a:ext uri="{FF2B5EF4-FFF2-40B4-BE49-F238E27FC236}">
              <a16:creationId xmlns:a16="http://schemas.microsoft.com/office/drawing/2014/main" id="{B6AE3234-AB34-2F67-B723-44A94BBF1197}"/>
            </a:ext>
          </a:extLst>
        </xdr:cNvPr>
        <xdr:cNvSpPr/>
      </xdr:nvSpPr>
      <xdr:spPr>
        <a:xfrm>
          <a:off x="99060" y="3322320"/>
          <a:ext cx="1691640" cy="274320"/>
        </a:xfrm>
        <a:prstGeom prst="rect">
          <a:avLst/>
        </a:prstGeom>
        <a:solidFill>
          <a:srgbClr val="66006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t>TOTAL</a:t>
          </a:r>
          <a:r>
            <a:rPr lang="en-IN" sz="1100" b="1" baseline="0"/>
            <a:t> OPPTY</a:t>
          </a:r>
          <a:endParaRPr lang="en-IN" sz="1100" b="1"/>
        </a:p>
      </xdr:txBody>
    </xdr:sp>
    <xdr:clientData/>
  </xdr:twoCellAnchor>
  <xdr:twoCellAnchor>
    <xdr:from>
      <xdr:col>0</xdr:col>
      <xdr:colOff>99060</xdr:colOff>
      <xdr:row>19</xdr:row>
      <xdr:rowOff>129540</xdr:rowOff>
    </xdr:from>
    <xdr:to>
      <xdr:col>2</xdr:col>
      <xdr:colOff>571500</xdr:colOff>
      <xdr:row>21</xdr:row>
      <xdr:rowOff>38100</xdr:rowOff>
    </xdr:to>
    <xdr:sp macro="" textlink="'Top-4-open opportunity'!B114">
      <xdr:nvSpPr>
        <xdr:cNvPr id="18" name="Rectangle 17">
          <a:extLst>
            <a:ext uri="{FF2B5EF4-FFF2-40B4-BE49-F238E27FC236}">
              <a16:creationId xmlns:a16="http://schemas.microsoft.com/office/drawing/2014/main" id="{9070161B-7308-6ECC-1FAF-D3B76619EBF4}"/>
            </a:ext>
          </a:extLst>
        </xdr:cNvPr>
        <xdr:cNvSpPr/>
      </xdr:nvSpPr>
      <xdr:spPr>
        <a:xfrm>
          <a:off x="99060" y="3604260"/>
          <a:ext cx="1691640" cy="274320"/>
        </a:xfrm>
        <a:prstGeom prst="rect">
          <a:avLst/>
        </a:prstGeom>
        <a:solidFill>
          <a:srgbClr val="66006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586961ED-D278-41D0-A704-061CE9ED4CBF}" type="TxLink">
            <a:rPr lang="en-US" sz="1100" b="1" i="0" u="none" strike="noStrike">
              <a:solidFill>
                <a:schemeClr val="bg1"/>
              </a:solidFill>
              <a:latin typeface="Calibri"/>
              <a:ea typeface="Calibri"/>
              <a:cs typeface="Calibri"/>
            </a:rPr>
            <a:pPr algn="ctr"/>
            <a:t>49</a:t>
          </a:fld>
          <a:endParaRPr lang="en-IN" sz="1100" b="1">
            <a:solidFill>
              <a:schemeClr val="bg1"/>
            </a:solidFill>
          </a:endParaRPr>
        </a:p>
      </xdr:txBody>
    </xdr:sp>
    <xdr:clientData/>
  </xdr:twoCellAnchor>
  <xdr:twoCellAnchor>
    <xdr:from>
      <xdr:col>0</xdr:col>
      <xdr:colOff>99060</xdr:colOff>
      <xdr:row>23</xdr:row>
      <xdr:rowOff>91440</xdr:rowOff>
    </xdr:from>
    <xdr:to>
      <xdr:col>2</xdr:col>
      <xdr:colOff>571500</xdr:colOff>
      <xdr:row>25</xdr:row>
      <xdr:rowOff>0</xdr:rowOff>
    </xdr:to>
    <xdr:sp macro="" textlink="">
      <xdr:nvSpPr>
        <xdr:cNvPr id="20" name="Rectangle 19">
          <a:extLst>
            <a:ext uri="{FF2B5EF4-FFF2-40B4-BE49-F238E27FC236}">
              <a16:creationId xmlns:a16="http://schemas.microsoft.com/office/drawing/2014/main" id="{0EA7C632-1441-72DE-4EA0-E8A0A9477A3F}"/>
            </a:ext>
          </a:extLst>
        </xdr:cNvPr>
        <xdr:cNvSpPr/>
      </xdr:nvSpPr>
      <xdr:spPr>
        <a:xfrm>
          <a:off x="99060" y="4297680"/>
          <a:ext cx="1691640" cy="274320"/>
        </a:xfrm>
        <a:prstGeom prst="rect">
          <a:avLst/>
        </a:prstGeom>
        <a:solidFill>
          <a:srgbClr val="66006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baseline="0"/>
            <a:t>TOTAL OPEN OPPTY</a:t>
          </a:r>
          <a:endParaRPr lang="en-IN" sz="1100" b="1"/>
        </a:p>
      </xdr:txBody>
    </xdr:sp>
    <xdr:clientData/>
  </xdr:twoCellAnchor>
  <xdr:twoCellAnchor>
    <xdr:from>
      <xdr:col>0</xdr:col>
      <xdr:colOff>99060</xdr:colOff>
      <xdr:row>25</xdr:row>
      <xdr:rowOff>0</xdr:rowOff>
    </xdr:from>
    <xdr:to>
      <xdr:col>2</xdr:col>
      <xdr:colOff>571500</xdr:colOff>
      <xdr:row>26</xdr:row>
      <xdr:rowOff>91440</xdr:rowOff>
    </xdr:to>
    <xdr:sp macro="" textlink="'Top-4-open opportunity'!B118">
      <xdr:nvSpPr>
        <xdr:cNvPr id="21" name="Rectangle 20">
          <a:extLst>
            <a:ext uri="{FF2B5EF4-FFF2-40B4-BE49-F238E27FC236}">
              <a16:creationId xmlns:a16="http://schemas.microsoft.com/office/drawing/2014/main" id="{91E29F48-CE10-0D84-FA45-878A0E4E758A}"/>
            </a:ext>
          </a:extLst>
        </xdr:cNvPr>
        <xdr:cNvSpPr/>
      </xdr:nvSpPr>
      <xdr:spPr>
        <a:xfrm>
          <a:off x="99060" y="4572000"/>
          <a:ext cx="1691640" cy="274320"/>
        </a:xfrm>
        <a:prstGeom prst="rect">
          <a:avLst/>
        </a:prstGeom>
        <a:solidFill>
          <a:srgbClr val="66006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B3AADDF-E48D-4661-BEAA-5159D207F26C}" type="TxLink">
            <a:rPr lang="en-US" sz="1100" b="1" i="0" u="none" strike="noStrike">
              <a:solidFill>
                <a:schemeClr val="bg1"/>
              </a:solidFill>
              <a:latin typeface="Calibri"/>
              <a:ea typeface="Calibri"/>
              <a:cs typeface="Calibri"/>
            </a:rPr>
            <a:pPr algn="ctr"/>
            <a:t>44</a:t>
          </a:fld>
          <a:endParaRPr lang="en-IN" sz="1100" b="1">
            <a:solidFill>
              <a:schemeClr val="bg1"/>
            </a:solidFill>
          </a:endParaRPr>
        </a:p>
      </xdr:txBody>
    </xdr:sp>
    <xdr:clientData/>
  </xdr:twoCellAnchor>
  <xdr:twoCellAnchor>
    <xdr:from>
      <xdr:col>3</xdr:col>
      <xdr:colOff>205740</xdr:colOff>
      <xdr:row>0</xdr:row>
      <xdr:rowOff>144780</xdr:rowOff>
    </xdr:from>
    <xdr:to>
      <xdr:col>9</xdr:col>
      <xdr:colOff>495300</xdr:colOff>
      <xdr:row>7</xdr:row>
      <xdr:rowOff>144780</xdr:rowOff>
    </xdr:to>
    <xdr:sp macro="" textlink="">
      <xdr:nvSpPr>
        <xdr:cNvPr id="23" name="Rectangle: Rounded Corners 22">
          <a:extLst>
            <a:ext uri="{FF2B5EF4-FFF2-40B4-BE49-F238E27FC236}">
              <a16:creationId xmlns:a16="http://schemas.microsoft.com/office/drawing/2014/main" id="{8B106FEC-E0B1-A945-DD0C-3D200F01D143}"/>
            </a:ext>
          </a:extLst>
        </xdr:cNvPr>
        <xdr:cNvSpPr/>
      </xdr:nvSpPr>
      <xdr:spPr>
        <a:xfrm>
          <a:off x="2034540" y="144780"/>
          <a:ext cx="3947160" cy="1280160"/>
        </a:xfrm>
        <a:prstGeom prst="roundRect">
          <a:avLst/>
        </a:prstGeom>
        <a:noFill/>
        <a:ln>
          <a:solidFill>
            <a:srgbClr val="990099"/>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571500</xdr:colOff>
      <xdr:row>1</xdr:row>
      <xdr:rowOff>15240</xdr:rowOff>
    </xdr:from>
    <xdr:to>
      <xdr:col>9</xdr:col>
      <xdr:colOff>281940</xdr:colOff>
      <xdr:row>7</xdr:row>
      <xdr:rowOff>53340</xdr:rowOff>
    </xdr:to>
    <xdr:graphicFrame macro="">
      <xdr:nvGraphicFramePr>
        <xdr:cNvPr id="24" name="Chart 23">
          <a:extLst>
            <a:ext uri="{FF2B5EF4-FFF2-40B4-BE49-F238E27FC236}">
              <a16:creationId xmlns:a16="http://schemas.microsoft.com/office/drawing/2014/main" id="{5401C945-4878-4E49-B997-64D1201DB9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297180</xdr:colOff>
      <xdr:row>1</xdr:row>
      <xdr:rowOff>30480</xdr:rowOff>
    </xdr:from>
    <xdr:to>
      <xdr:col>3</xdr:col>
      <xdr:colOff>571500</xdr:colOff>
      <xdr:row>7</xdr:row>
      <xdr:rowOff>38100</xdr:rowOff>
    </xdr:to>
    <xdr:sp macro="" textlink="">
      <xdr:nvSpPr>
        <xdr:cNvPr id="25" name="Rectangle 24">
          <a:extLst>
            <a:ext uri="{FF2B5EF4-FFF2-40B4-BE49-F238E27FC236}">
              <a16:creationId xmlns:a16="http://schemas.microsoft.com/office/drawing/2014/main" id="{E56598EC-04C3-DADD-4124-04010831D4BF}"/>
            </a:ext>
          </a:extLst>
        </xdr:cNvPr>
        <xdr:cNvSpPr/>
      </xdr:nvSpPr>
      <xdr:spPr>
        <a:xfrm>
          <a:off x="2125980" y="213360"/>
          <a:ext cx="274320" cy="1104900"/>
        </a:xfrm>
        <a:prstGeom prst="rect">
          <a:avLst/>
        </a:prstGeom>
        <a:solidFill>
          <a:srgbClr val="6600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vert270" rtlCol="0" anchor="ctr"/>
        <a:lstStyle/>
        <a:p>
          <a:pPr algn="ctr"/>
          <a:r>
            <a:rPr lang="en-IN" sz="1200"/>
            <a:t>CROS</a:t>
          </a:r>
          <a:r>
            <a:rPr lang="en-IN" sz="1200" baseline="0"/>
            <a:t>S SELL</a:t>
          </a:r>
          <a:endParaRPr lang="en-IN" sz="1200"/>
        </a:p>
      </xdr:txBody>
    </xdr:sp>
    <xdr:clientData/>
  </xdr:twoCellAnchor>
  <xdr:twoCellAnchor>
    <xdr:from>
      <xdr:col>9</xdr:col>
      <xdr:colOff>548640</xdr:colOff>
      <xdr:row>0</xdr:row>
      <xdr:rowOff>144780</xdr:rowOff>
    </xdr:from>
    <xdr:to>
      <xdr:col>16</xdr:col>
      <xdr:colOff>228600</xdr:colOff>
      <xdr:row>7</xdr:row>
      <xdr:rowOff>144780</xdr:rowOff>
    </xdr:to>
    <xdr:sp macro="" textlink="">
      <xdr:nvSpPr>
        <xdr:cNvPr id="29" name="Rectangle: Rounded Corners 28">
          <a:extLst>
            <a:ext uri="{FF2B5EF4-FFF2-40B4-BE49-F238E27FC236}">
              <a16:creationId xmlns:a16="http://schemas.microsoft.com/office/drawing/2014/main" id="{F9079FEA-D63B-EDBD-2681-6BD3212C0287}"/>
            </a:ext>
          </a:extLst>
        </xdr:cNvPr>
        <xdr:cNvSpPr/>
      </xdr:nvSpPr>
      <xdr:spPr>
        <a:xfrm>
          <a:off x="6035040" y="144780"/>
          <a:ext cx="3947160" cy="1280160"/>
        </a:xfrm>
        <a:prstGeom prst="roundRect">
          <a:avLst/>
        </a:prstGeom>
        <a:noFill/>
        <a:ln>
          <a:solidFill>
            <a:srgbClr val="9900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320040</xdr:colOff>
      <xdr:row>0</xdr:row>
      <xdr:rowOff>137160</xdr:rowOff>
    </xdr:from>
    <xdr:to>
      <xdr:col>23</xdr:col>
      <xdr:colOff>0</xdr:colOff>
      <xdr:row>7</xdr:row>
      <xdr:rowOff>137160</xdr:rowOff>
    </xdr:to>
    <xdr:sp macro="" textlink="">
      <xdr:nvSpPr>
        <xdr:cNvPr id="30" name="Rectangle: Rounded Corners 29">
          <a:extLst>
            <a:ext uri="{FF2B5EF4-FFF2-40B4-BE49-F238E27FC236}">
              <a16:creationId xmlns:a16="http://schemas.microsoft.com/office/drawing/2014/main" id="{FC09BA8F-1CF9-DDCD-A182-1269645A4492}"/>
            </a:ext>
          </a:extLst>
        </xdr:cNvPr>
        <xdr:cNvSpPr/>
      </xdr:nvSpPr>
      <xdr:spPr>
        <a:xfrm>
          <a:off x="10073640" y="137160"/>
          <a:ext cx="3947160" cy="1280160"/>
        </a:xfrm>
        <a:prstGeom prst="roundRect">
          <a:avLst/>
        </a:prstGeom>
        <a:noFill/>
        <a:ln>
          <a:solidFill>
            <a:srgbClr val="9900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38100</xdr:colOff>
      <xdr:row>1</xdr:row>
      <xdr:rowOff>30480</xdr:rowOff>
    </xdr:from>
    <xdr:to>
      <xdr:col>10</xdr:col>
      <xdr:colOff>312420</xdr:colOff>
      <xdr:row>7</xdr:row>
      <xdr:rowOff>38100</xdr:rowOff>
    </xdr:to>
    <xdr:sp macro="" textlink="">
      <xdr:nvSpPr>
        <xdr:cNvPr id="31" name="Rectangle 30">
          <a:extLst>
            <a:ext uri="{FF2B5EF4-FFF2-40B4-BE49-F238E27FC236}">
              <a16:creationId xmlns:a16="http://schemas.microsoft.com/office/drawing/2014/main" id="{E5A36519-66B9-672F-81B5-A4ED14AD8F1C}"/>
            </a:ext>
          </a:extLst>
        </xdr:cNvPr>
        <xdr:cNvSpPr/>
      </xdr:nvSpPr>
      <xdr:spPr>
        <a:xfrm>
          <a:off x="6134100" y="213360"/>
          <a:ext cx="274320" cy="1104900"/>
        </a:xfrm>
        <a:prstGeom prst="rect">
          <a:avLst/>
        </a:prstGeom>
        <a:solidFill>
          <a:srgbClr val="6600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vert270" rtlCol="0" anchor="ctr"/>
        <a:lstStyle/>
        <a:p>
          <a:pPr algn="ctr"/>
          <a:r>
            <a:rPr lang="en-IN" sz="1200"/>
            <a:t>NEW</a:t>
          </a:r>
        </a:p>
      </xdr:txBody>
    </xdr:sp>
    <xdr:clientData/>
  </xdr:twoCellAnchor>
  <xdr:twoCellAnchor>
    <xdr:from>
      <xdr:col>16</xdr:col>
      <xdr:colOff>419100</xdr:colOff>
      <xdr:row>1</xdr:row>
      <xdr:rowOff>30480</xdr:rowOff>
    </xdr:from>
    <xdr:to>
      <xdr:col>17</xdr:col>
      <xdr:colOff>83820</xdr:colOff>
      <xdr:row>7</xdr:row>
      <xdr:rowOff>38100</xdr:rowOff>
    </xdr:to>
    <xdr:sp macro="" textlink="">
      <xdr:nvSpPr>
        <xdr:cNvPr id="33" name="Rectangle 32">
          <a:extLst>
            <a:ext uri="{FF2B5EF4-FFF2-40B4-BE49-F238E27FC236}">
              <a16:creationId xmlns:a16="http://schemas.microsoft.com/office/drawing/2014/main" id="{02A935D9-5376-0499-7BEF-403D6B517963}"/>
            </a:ext>
          </a:extLst>
        </xdr:cNvPr>
        <xdr:cNvSpPr/>
      </xdr:nvSpPr>
      <xdr:spPr>
        <a:xfrm>
          <a:off x="10172700" y="213360"/>
          <a:ext cx="274320" cy="1104900"/>
        </a:xfrm>
        <a:prstGeom prst="rect">
          <a:avLst/>
        </a:prstGeom>
        <a:solidFill>
          <a:srgbClr val="6600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vert270" rtlCol="0" anchor="ctr"/>
        <a:lstStyle/>
        <a:p>
          <a:pPr algn="ctr"/>
          <a:r>
            <a:rPr lang="en-IN" sz="1200"/>
            <a:t>RENEWAL</a:t>
          </a:r>
        </a:p>
      </xdr:txBody>
    </xdr:sp>
    <xdr:clientData/>
  </xdr:twoCellAnchor>
  <xdr:twoCellAnchor>
    <xdr:from>
      <xdr:col>10</xdr:col>
      <xdr:colOff>391199</xdr:colOff>
      <xdr:row>1</xdr:row>
      <xdr:rowOff>47914</xdr:rowOff>
    </xdr:from>
    <xdr:to>
      <xdr:col>16</xdr:col>
      <xdr:colOff>76874</xdr:colOff>
      <xdr:row>7</xdr:row>
      <xdr:rowOff>76489</xdr:rowOff>
    </xdr:to>
    <xdr:graphicFrame macro="">
      <xdr:nvGraphicFramePr>
        <xdr:cNvPr id="34" name="Chart 33">
          <a:extLst>
            <a:ext uri="{FF2B5EF4-FFF2-40B4-BE49-F238E27FC236}">
              <a16:creationId xmlns:a16="http://schemas.microsoft.com/office/drawing/2014/main" id="{E5A8B68F-EF9C-4AF9-BB08-EF6296A25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99059</xdr:colOff>
      <xdr:row>1</xdr:row>
      <xdr:rowOff>15240</xdr:rowOff>
    </xdr:from>
    <xdr:to>
      <xdr:col>22</xdr:col>
      <xdr:colOff>459241</xdr:colOff>
      <xdr:row>7</xdr:row>
      <xdr:rowOff>20955</xdr:rowOff>
    </xdr:to>
    <xdr:graphicFrame macro="">
      <xdr:nvGraphicFramePr>
        <xdr:cNvPr id="35" name="Chart 34">
          <a:extLst>
            <a:ext uri="{FF2B5EF4-FFF2-40B4-BE49-F238E27FC236}">
              <a16:creationId xmlns:a16="http://schemas.microsoft.com/office/drawing/2014/main" id="{4CC91D34-FD1A-4270-BE87-EBB3ED9F5A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190500</xdr:colOff>
      <xdr:row>11</xdr:row>
      <xdr:rowOff>83820</xdr:rowOff>
    </xdr:from>
    <xdr:to>
      <xdr:col>9</xdr:col>
      <xdr:colOff>342900</xdr:colOff>
      <xdr:row>21</xdr:row>
      <xdr:rowOff>160020</xdr:rowOff>
    </xdr:to>
    <xdr:sp macro="" textlink="">
      <xdr:nvSpPr>
        <xdr:cNvPr id="36" name="Rectangle: Rounded Corners 35">
          <a:extLst>
            <a:ext uri="{FF2B5EF4-FFF2-40B4-BE49-F238E27FC236}">
              <a16:creationId xmlns:a16="http://schemas.microsoft.com/office/drawing/2014/main" id="{7373627B-3894-E2E7-95E7-296FBB1551AD}"/>
            </a:ext>
          </a:extLst>
        </xdr:cNvPr>
        <xdr:cNvSpPr/>
      </xdr:nvSpPr>
      <xdr:spPr>
        <a:xfrm>
          <a:off x="2019300" y="2095500"/>
          <a:ext cx="3954780" cy="1905000"/>
        </a:xfrm>
        <a:prstGeom prst="roundRect">
          <a:avLst/>
        </a:prstGeom>
        <a:noFill/>
        <a:ln>
          <a:solidFill>
            <a:srgbClr val="9900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182880</xdr:colOff>
      <xdr:row>22</xdr:row>
      <xdr:rowOff>22860</xdr:rowOff>
    </xdr:from>
    <xdr:to>
      <xdr:col>9</xdr:col>
      <xdr:colOff>335280</xdr:colOff>
      <xdr:row>31</xdr:row>
      <xdr:rowOff>160020</xdr:rowOff>
    </xdr:to>
    <xdr:sp macro="" textlink="">
      <xdr:nvSpPr>
        <xdr:cNvPr id="37" name="Rectangle: Rounded Corners 36">
          <a:extLst>
            <a:ext uri="{FF2B5EF4-FFF2-40B4-BE49-F238E27FC236}">
              <a16:creationId xmlns:a16="http://schemas.microsoft.com/office/drawing/2014/main" id="{CFAE0189-D05B-5B0A-2483-1B279F7B7305}"/>
            </a:ext>
          </a:extLst>
        </xdr:cNvPr>
        <xdr:cNvSpPr/>
      </xdr:nvSpPr>
      <xdr:spPr>
        <a:xfrm>
          <a:off x="2011680" y="4046220"/>
          <a:ext cx="3810000" cy="1783080"/>
        </a:xfrm>
        <a:prstGeom prst="roundRect">
          <a:avLst/>
        </a:prstGeom>
        <a:noFill/>
        <a:ln>
          <a:solidFill>
            <a:srgbClr val="9900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213360</xdr:colOff>
      <xdr:row>8</xdr:row>
      <xdr:rowOff>30480</xdr:rowOff>
    </xdr:from>
    <xdr:to>
      <xdr:col>5</xdr:col>
      <xdr:colOff>38100</xdr:colOff>
      <xdr:row>11</xdr:row>
      <xdr:rowOff>38100</xdr:rowOff>
    </xdr:to>
    <xdr:sp macro="" textlink="">
      <xdr:nvSpPr>
        <xdr:cNvPr id="38" name="Rectangle: Diagonal Corners Rounded 37">
          <a:extLst>
            <a:ext uri="{FF2B5EF4-FFF2-40B4-BE49-F238E27FC236}">
              <a16:creationId xmlns:a16="http://schemas.microsoft.com/office/drawing/2014/main" id="{B448FDBA-C7E9-7FF8-0492-6C17DCDA8681}"/>
            </a:ext>
          </a:extLst>
        </xdr:cNvPr>
        <xdr:cNvSpPr/>
      </xdr:nvSpPr>
      <xdr:spPr>
        <a:xfrm>
          <a:off x="2042160" y="1493520"/>
          <a:ext cx="1043940" cy="556260"/>
        </a:xfrm>
        <a:prstGeom prst="round2DiagRect">
          <a:avLst/>
        </a:prstGeom>
        <a:solidFill>
          <a:srgbClr val="6600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t> PLCD ACHVMNT</a:t>
          </a:r>
        </a:p>
      </xdr:txBody>
    </xdr:sp>
    <xdr:clientData/>
  </xdr:twoCellAnchor>
  <xdr:twoCellAnchor>
    <xdr:from>
      <xdr:col>6</xdr:col>
      <xdr:colOff>160564</xdr:colOff>
      <xdr:row>8</xdr:row>
      <xdr:rowOff>20070</xdr:rowOff>
    </xdr:from>
    <xdr:to>
      <xdr:col>7</xdr:col>
      <xdr:colOff>601435</xdr:colOff>
      <xdr:row>11</xdr:row>
      <xdr:rowOff>29595</xdr:rowOff>
    </xdr:to>
    <xdr:sp macro="" textlink="">
      <xdr:nvSpPr>
        <xdr:cNvPr id="40" name="Rectangle: Diagonal Corners Rounded 39">
          <a:extLst>
            <a:ext uri="{FF2B5EF4-FFF2-40B4-BE49-F238E27FC236}">
              <a16:creationId xmlns:a16="http://schemas.microsoft.com/office/drawing/2014/main" id="{C2F83381-5381-2602-3981-E8A665475092}"/>
            </a:ext>
          </a:extLst>
        </xdr:cNvPr>
        <xdr:cNvSpPr/>
      </xdr:nvSpPr>
      <xdr:spPr>
        <a:xfrm>
          <a:off x="3945051" y="1448820"/>
          <a:ext cx="1053192" cy="570820"/>
        </a:xfrm>
        <a:prstGeom prst="round2DiagRect">
          <a:avLst/>
        </a:prstGeom>
        <a:solidFill>
          <a:srgbClr val="6600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100" b="1">
              <a:solidFill>
                <a:schemeClr val="lt1"/>
              </a:solidFill>
              <a:latin typeface="+mn-lt"/>
              <a:ea typeface="+mn-ea"/>
              <a:cs typeface="+mn-cs"/>
            </a:rPr>
            <a:t>INVOICED ACHVMNT</a:t>
          </a:r>
        </a:p>
      </xdr:txBody>
    </xdr:sp>
    <xdr:clientData/>
  </xdr:twoCellAnchor>
  <xdr:twoCellAnchor>
    <xdr:from>
      <xdr:col>10</xdr:col>
      <xdr:colOff>60960</xdr:colOff>
      <xdr:row>8</xdr:row>
      <xdr:rowOff>30480</xdr:rowOff>
    </xdr:from>
    <xdr:to>
      <xdr:col>11</xdr:col>
      <xdr:colOff>495300</xdr:colOff>
      <xdr:row>11</xdr:row>
      <xdr:rowOff>38100</xdr:rowOff>
    </xdr:to>
    <xdr:sp macro="" textlink="">
      <xdr:nvSpPr>
        <xdr:cNvPr id="41" name="Rectangle: Diagonal Corners Rounded 40">
          <a:extLst>
            <a:ext uri="{FF2B5EF4-FFF2-40B4-BE49-F238E27FC236}">
              <a16:creationId xmlns:a16="http://schemas.microsoft.com/office/drawing/2014/main" id="{6647050B-164E-8F58-CAAF-5D669EFF5B84}"/>
            </a:ext>
          </a:extLst>
        </xdr:cNvPr>
        <xdr:cNvSpPr/>
      </xdr:nvSpPr>
      <xdr:spPr>
        <a:xfrm>
          <a:off x="6301740" y="1493520"/>
          <a:ext cx="1043940" cy="556260"/>
        </a:xfrm>
        <a:prstGeom prst="round2DiagRect">
          <a:avLst/>
        </a:prstGeom>
        <a:solidFill>
          <a:srgbClr val="6600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t> PLCD ACHVMNT</a:t>
          </a:r>
        </a:p>
      </xdr:txBody>
    </xdr:sp>
    <xdr:clientData/>
  </xdr:twoCellAnchor>
  <xdr:twoCellAnchor>
    <xdr:from>
      <xdr:col>13</xdr:col>
      <xdr:colOff>182880</xdr:colOff>
      <xdr:row>8</xdr:row>
      <xdr:rowOff>38100</xdr:rowOff>
    </xdr:from>
    <xdr:to>
      <xdr:col>15</xdr:col>
      <xdr:colOff>7620</xdr:colOff>
      <xdr:row>11</xdr:row>
      <xdr:rowOff>45720</xdr:rowOff>
    </xdr:to>
    <xdr:sp macro="" textlink="">
      <xdr:nvSpPr>
        <xdr:cNvPr id="42" name="Rectangle: Diagonal Corners Rounded 41">
          <a:extLst>
            <a:ext uri="{FF2B5EF4-FFF2-40B4-BE49-F238E27FC236}">
              <a16:creationId xmlns:a16="http://schemas.microsoft.com/office/drawing/2014/main" id="{0CB7D131-5C35-9F22-C0F1-5240CF88B2BC}"/>
            </a:ext>
          </a:extLst>
        </xdr:cNvPr>
        <xdr:cNvSpPr/>
      </xdr:nvSpPr>
      <xdr:spPr>
        <a:xfrm>
          <a:off x="8252460" y="1501140"/>
          <a:ext cx="1043940" cy="556260"/>
        </a:xfrm>
        <a:prstGeom prst="round2DiagRect">
          <a:avLst/>
        </a:prstGeom>
        <a:solidFill>
          <a:srgbClr val="6600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t>INVOICED</a:t>
          </a:r>
          <a:r>
            <a:rPr lang="en-IN" sz="1100" b="1" baseline="0"/>
            <a:t> </a:t>
          </a:r>
          <a:r>
            <a:rPr lang="en-IN" sz="1100" b="1"/>
            <a:t>ACHVMNT</a:t>
          </a:r>
        </a:p>
      </xdr:txBody>
    </xdr:sp>
    <xdr:clientData/>
  </xdr:twoCellAnchor>
  <xdr:twoCellAnchor>
    <xdr:from>
      <xdr:col>16</xdr:col>
      <xdr:colOff>578644</xdr:colOff>
      <xdr:row>8</xdr:row>
      <xdr:rowOff>28575</xdr:rowOff>
    </xdr:from>
    <xdr:to>
      <xdr:col>18</xdr:col>
      <xdr:colOff>397669</xdr:colOff>
      <xdr:row>11</xdr:row>
      <xdr:rowOff>38100</xdr:rowOff>
    </xdr:to>
    <xdr:sp macro="" textlink="">
      <xdr:nvSpPr>
        <xdr:cNvPr id="44" name="Rectangle: Diagonal Corners Rounded 43">
          <a:extLst>
            <a:ext uri="{FF2B5EF4-FFF2-40B4-BE49-F238E27FC236}">
              <a16:creationId xmlns:a16="http://schemas.microsoft.com/office/drawing/2014/main" id="{04FF84A3-04B7-A10A-7B79-5DF6471537B6}"/>
            </a:ext>
          </a:extLst>
        </xdr:cNvPr>
        <xdr:cNvSpPr/>
      </xdr:nvSpPr>
      <xdr:spPr>
        <a:xfrm>
          <a:off x="10528867" y="1457325"/>
          <a:ext cx="1043668" cy="570820"/>
        </a:xfrm>
        <a:prstGeom prst="round2DiagRect">
          <a:avLst/>
        </a:prstGeom>
        <a:solidFill>
          <a:srgbClr val="6600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t> PLCD ACHVMNT</a:t>
          </a:r>
        </a:p>
      </xdr:txBody>
    </xdr:sp>
    <xdr:clientData/>
  </xdr:twoCellAnchor>
  <xdr:twoCellAnchor>
    <xdr:from>
      <xdr:col>20</xdr:col>
      <xdr:colOff>34087</xdr:colOff>
      <xdr:row>8</xdr:row>
      <xdr:rowOff>30480</xdr:rowOff>
    </xdr:from>
    <xdr:to>
      <xdr:col>21</xdr:col>
      <xdr:colOff>471148</xdr:colOff>
      <xdr:row>11</xdr:row>
      <xdr:rowOff>41910</xdr:rowOff>
    </xdr:to>
    <xdr:sp macro="" textlink="">
      <xdr:nvSpPr>
        <xdr:cNvPr id="45" name="Rectangle: Diagonal Corners Rounded 44">
          <a:extLst>
            <a:ext uri="{FF2B5EF4-FFF2-40B4-BE49-F238E27FC236}">
              <a16:creationId xmlns:a16="http://schemas.microsoft.com/office/drawing/2014/main" id="{D0C252C2-C102-AFDA-9641-72024CFE252C}"/>
            </a:ext>
          </a:extLst>
        </xdr:cNvPr>
        <xdr:cNvSpPr/>
      </xdr:nvSpPr>
      <xdr:spPr>
        <a:xfrm>
          <a:off x="12433596" y="1459230"/>
          <a:ext cx="1049382" cy="572725"/>
        </a:xfrm>
        <a:prstGeom prst="round2DiagRect">
          <a:avLst/>
        </a:prstGeom>
        <a:solidFill>
          <a:srgbClr val="6600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t>INVOICED</a:t>
          </a:r>
          <a:r>
            <a:rPr lang="en-IN" sz="1100" b="1" baseline="0"/>
            <a:t> </a:t>
          </a:r>
          <a:r>
            <a:rPr lang="en-IN" sz="1100" b="1"/>
            <a:t>ACHVMNT</a:t>
          </a:r>
        </a:p>
      </xdr:txBody>
    </xdr:sp>
    <xdr:clientData/>
  </xdr:twoCellAnchor>
  <xdr:twoCellAnchor>
    <xdr:from>
      <xdr:col>9</xdr:col>
      <xdr:colOff>449580</xdr:colOff>
      <xdr:row>11</xdr:row>
      <xdr:rowOff>121920</xdr:rowOff>
    </xdr:from>
    <xdr:to>
      <xdr:col>16</xdr:col>
      <xdr:colOff>137160</xdr:colOff>
      <xdr:row>21</xdr:row>
      <xdr:rowOff>160020</xdr:rowOff>
    </xdr:to>
    <xdr:sp macro="" textlink="">
      <xdr:nvSpPr>
        <xdr:cNvPr id="48" name="Rectangle: Rounded Corners 47">
          <a:extLst>
            <a:ext uri="{FF2B5EF4-FFF2-40B4-BE49-F238E27FC236}">
              <a16:creationId xmlns:a16="http://schemas.microsoft.com/office/drawing/2014/main" id="{6DB64768-CB0D-7E1E-848B-C0A457306886}"/>
            </a:ext>
          </a:extLst>
        </xdr:cNvPr>
        <xdr:cNvSpPr/>
      </xdr:nvSpPr>
      <xdr:spPr>
        <a:xfrm>
          <a:off x="6080760" y="2133600"/>
          <a:ext cx="3954780" cy="1866900"/>
        </a:xfrm>
        <a:prstGeom prst="roundRect">
          <a:avLst/>
        </a:prstGeom>
        <a:noFill/>
        <a:ln>
          <a:solidFill>
            <a:srgbClr val="9900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274320</xdr:colOff>
      <xdr:row>11</xdr:row>
      <xdr:rowOff>106680</xdr:rowOff>
    </xdr:from>
    <xdr:to>
      <xdr:col>23</xdr:col>
      <xdr:colOff>8282</xdr:colOff>
      <xdr:row>21</xdr:row>
      <xdr:rowOff>160020</xdr:rowOff>
    </xdr:to>
    <xdr:sp macro="" textlink="">
      <xdr:nvSpPr>
        <xdr:cNvPr id="49" name="Rectangle: Rounded Corners 48">
          <a:extLst>
            <a:ext uri="{FF2B5EF4-FFF2-40B4-BE49-F238E27FC236}">
              <a16:creationId xmlns:a16="http://schemas.microsoft.com/office/drawing/2014/main" id="{DC0890FF-6AF4-6F82-792E-01DC3D2A7642}"/>
            </a:ext>
          </a:extLst>
        </xdr:cNvPr>
        <xdr:cNvSpPr/>
      </xdr:nvSpPr>
      <xdr:spPr>
        <a:xfrm>
          <a:off x="10213450" y="2111071"/>
          <a:ext cx="4024354" cy="1875514"/>
        </a:xfrm>
        <a:prstGeom prst="roundRect">
          <a:avLst/>
        </a:prstGeom>
        <a:noFill/>
        <a:ln>
          <a:solidFill>
            <a:srgbClr val="9900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472440</xdr:colOff>
      <xdr:row>22</xdr:row>
      <xdr:rowOff>22860</xdr:rowOff>
    </xdr:from>
    <xdr:to>
      <xdr:col>16</xdr:col>
      <xdr:colOff>160020</xdr:colOff>
      <xdr:row>31</xdr:row>
      <xdr:rowOff>160020</xdr:rowOff>
    </xdr:to>
    <xdr:sp macro="" textlink="">
      <xdr:nvSpPr>
        <xdr:cNvPr id="50" name="Rectangle: Rounded Corners 49">
          <a:extLst>
            <a:ext uri="{FF2B5EF4-FFF2-40B4-BE49-F238E27FC236}">
              <a16:creationId xmlns:a16="http://schemas.microsoft.com/office/drawing/2014/main" id="{0C7B6D41-B072-5749-53D5-87E2DC19AD25}"/>
            </a:ext>
          </a:extLst>
        </xdr:cNvPr>
        <xdr:cNvSpPr/>
      </xdr:nvSpPr>
      <xdr:spPr>
        <a:xfrm>
          <a:off x="6103620" y="4046220"/>
          <a:ext cx="3954780" cy="1783080"/>
        </a:xfrm>
        <a:prstGeom prst="roundRect">
          <a:avLst/>
        </a:prstGeom>
        <a:noFill/>
        <a:ln>
          <a:solidFill>
            <a:srgbClr val="9900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266700</xdr:colOff>
      <xdr:row>22</xdr:row>
      <xdr:rowOff>22860</xdr:rowOff>
    </xdr:from>
    <xdr:to>
      <xdr:col>23</xdr:col>
      <xdr:colOff>16565</xdr:colOff>
      <xdr:row>31</xdr:row>
      <xdr:rowOff>160020</xdr:rowOff>
    </xdr:to>
    <xdr:sp macro="" textlink="">
      <xdr:nvSpPr>
        <xdr:cNvPr id="52" name="Rectangle: Rounded Corners 51">
          <a:extLst>
            <a:ext uri="{FF2B5EF4-FFF2-40B4-BE49-F238E27FC236}">
              <a16:creationId xmlns:a16="http://schemas.microsoft.com/office/drawing/2014/main" id="{A54BC746-2EA3-AA22-011B-137EDEC7EBF6}"/>
            </a:ext>
          </a:extLst>
        </xdr:cNvPr>
        <xdr:cNvSpPr/>
      </xdr:nvSpPr>
      <xdr:spPr>
        <a:xfrm>
          <a:off x="10205830" y="4031643"/>
          <a:ext cx="4040257" cy="1777116"/>
        </a:xfrm>
        <a:prstGeom prst="roundRect">
          <a:avLst/>
        </a:prstGeom>
        <a:noFill/>
        <a:ln>
          <a:solidFill>
            <a:srgbClr val="9900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297180</xdr:colOff>
      <xdr:row>12</xdr:row>
      <xdr:rowOff>0</xdr:rowOff>
    </xdr:from>
    <xdr:to>
      <xdr:col>9</xdr:col>
      <xdr:colOff>182880</xdr:colOff>
      <xdr:row>21</xdr:row>
      <xdr:rowOff>60960</xdr:rowOff>
    </xdr:to>
    <xdr:graphicFrame macro="">
      <xdr:nvGraphicFramePr>
        <xdr:cNvPr id="57" name="Chart 56">
          <a:extLst>
            <a:ext uri="{FF2B5EF4-FFF2-40B4-BE49-F238E27FC236}">
              <a16:creationId xmlns:a16="http://schemas.microsoft.com/office/drawing/2014/main" id="{02138231-D8FA-47BD-A859-93835AB90E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144780</xdr:colOff>
      <xdr:row>12</xdr:row>
      <xdr:rowOff>38100</xdr:rowOff>
    </xdr:from>
    <xdr:to>
      <xdr:col>15</xdr:col>
      <xdr:colOff>579120</xdr:colOff>
      <xdr:row>21</xdr:row>
      <xdr:rowOff>38100</xdr:rowOff>
    </xdr:to>
    <xdr:graphicFrame macro="">
      <xdr:nvGraphicFramePr>
        <xdr:cNvPr id="58" name="Chart 57">
          <a:extLst>
            <a:ext uri="{FF2B5EF4-FFF2-40B4-BE49-F238E27FC236}">
              <a16:creationId xmlns:a16="http://schemas.microsoft.com/office/drawing/2014/main" id="{AA56476F-AE6A-49DD-BA57-4DCAD9B4C5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24849</xdr:colOff>
      <xdr:row>11</xdr:row>
      <xdr:rowOff>182217</xdr:rowOff>
    </xdr:from>
    <xdr:to>
      <xdr:col>22</xdr:col>
      <xdr:colOff>298174</xdr:colOff>
      <xdr:row>21</xdr:row>
      <xdr:rowOff>82826</xdr:rowOff>
    </xdr:to>
    <mc:AlternateContent xmlns:mc="http://schemas.openxmlformats.org/markup-compatibility/2006">
      <mc:Choice xmlns:cx2="http://schemas.microsoft.com/office/drawing/2015/10/21/chartex" Requires="cx2">
        <xdr:graphicFrame macro="">
          <xdr:nvGraphicFramePr>
            <xdr:cNvPr id="59" name="Chart 58">
              <a:extLst>
                <a:ext uri="{FF2B5EF4-FFF2-40B4-BE49-F238E27FC236}">
                  <a16:creationId xmlns:a16="http://schemas.microsoft.com/office/drawing/2014/main" id="{CFD57043-B5F0-49CD-9D77-B6C04C7A338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0654749" y="2209137"/>
              <a:ext cx="3405145" cy="172940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414131</xdr:colOff>
      <xdr:row>22</xdr:row>
      <xdr:rowOff>66261</xdr:rowOff>
    </xdr:from>
    <xdr:to>
      <xdr:col>9</xdr:col>
      <xdr:colOff>124239</xdr:colOff>
      <xdr:row>31</xdr:row>
      <xdr:rowOff>57979</xdr:rowOff>
    </xdr:to>
    <xdr:graphicFrame macro="">
      <xdr:nvGraphicFramePr>
        <xdr:cNvPr id="60" name="Chart 59">
          <a:extLst>
            <a:ext uri="{FF2B5EF4-FFF2-40B4-BE49-F238E27FC236}">
              <a16:creationId xmlns:a16="http://schemas.microsoft.com/office/drawing/2014/main" id="{5DA15A6A-039E-45F5-913B-3E1EAC7725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480392</xdr:colOff>
      <xdr:row>22</xdr:row>
      <xdr:rowOff>66262</xdr:rowOff>
    </xdr:from>
    <xdr:to>
      <xdr:col>22</xdr:col>
      <xdr:colOff>414131</xdr:colOff>
      <xdr:row>31</xdr:row>
      <xdr:rowOff>66262</xdr:rowOff>
    </xdr:to>
    <xdr:graphicFrame macro="">
      <xdr:nvGraphicFramePr>
        <xdr:cNvPr id="61" name="Chart 60">
          <a:extLst>
            <a:ext uri="{FF2B5EF4-FFF2-40B4-BE49-F238E27FC236}">
              <a16:creationId xmlns:a16="http://schemas.microsoft.com/office/drawing/2014/main" id="{CAB70CC5-22E4-451F-BA50-C73EA850A4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596347</xdr:colOff>
      <xdr:row>22</xdr:row>
      <xdr:rowOff>107674</xdr:rowOff>
    </xdr:from>
    <xdr:to>
      <xdr:col>16</xdr:col>
      <xdr:colOff>0</xdr:colOff>
      <xdr:row>31</xdr:row>
      <xdr:rowOff>33131</xdr:rowOff>
    </xdr:to>
    <xdr:graphicFrame macro="">
      <xdr:nvGraphicFramePr>
        <xdr:cNvPr id="62" name="Chart 61">
          <a:extLst>
            <a:ext uri="{FF2B5EF4-FFF2-40B4-BE49-F238E27FC236}">
              <a16:creationId xmlns:a16="http://schemas.microsoft.com/office/drawing/2014/main" id="{5D98C925-A0B3-4ABD-84BE-FF46DC2095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0.29833</cdr:x>
      <cdr:y>0.60417</cdr:y>
    </cdr:from>
    <cdr:to>
      <cdr:x>0.455</cdr:x>
      <cdr:y>0.65139</cdr:y>
    </cdr:to>
    <cdr:sp macro="" textlink="'OPPTY-Product distribution'!$B$17">
      <cdr:nvSpPr>
        <cdr:cNvPr id="2" name="Rectangle 1">
          <a:extLst xmlns:a="http://schemas.openxmlformats.org/drawingml/2006/main">
            <a:ext uri="{FF2B5EF4-FFF2-40B4-BE49-F238E27FC236}">
              <a16:creationId xmlns:a16="http://schemas.microsoft.com/office/drawing/2014/main" id="{E6A88F47-D33C-BC25-4E90-8FB50D44953E}"/>
            </a:ext>
          </a:extLst>
        </cdr:cNvPr>
        <cdr:cNvSpPr/>
      </cdr:nvSpPr>
      <cdr:spPr>
        <a:xfrm xmlns:a="http://schemas.openxmlformats.org/drawingml/2006/main">
          <a:off x="1363980" y="1657350"/>
          <a:ext cx="716280" cy="12954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fld id="{518C5B22-B026-4EB8-889D-29FCE22E5674}" type="TxLink">
            <a:rPr lang="en-US" sz="1100" b="0" i="0" u="none" strike="noStrike">
              <a:solidFill>
                <a:srgbClr val="000000"/>
              </a:solidFill>
              <a:latin typeface="Calibri"/>
              <a:ea typeface="Calibri"/>
              <a:cs typeface="Calibri"/>
            </a:rPr>
            <a:pPr algn="ctr"/>
            <a:t>49</a:t>
          </a:fld>
          <a:endParaRPr lang="en-US" sz="1600">
            <a:noFill/>
          </a:endParaRPr>
        </a:p>
      </cdr:txBody>
    </cdr:sp>
  </cdr:relSizeAnchor>
  <cdr:relSizeAnchor xmlns:cdr="http://schemas.openxmlformats.org/drawingml/2006/chartDrawing">
    <cdr:from>
      <cdr:x>0.30057</cdr:x>
      <cdr:y>0.49742</cdr:y>
    </cdr:from>
    <cdr:to>
      <cdr:x>0.46057</cdr:x>
      <cdr:y>0.56686</cdr:y>
    </cdr:to>
    <cdr:sp macro="" textlink="">
      <cdr:nvSpPr>
        <cdr:cNvPr id="4" name="Rectangle 3">
          <a:extLst xmlns:a="http://schemas.openxmlformats.org/drawingml/2006/main">
            <a:ext uri="{FF2B5EF4-FFF2-40B4-BE49-F238E27FC236}">
              <a16:creationId xmlns:a16="http://schemas.microsoft.com/office/drawing/2014/main" id="{0AD52256-BBA6-1EC0-CE22-3C42B6DCB595}"/>
            </a:ext>
          </a:extLst>
        </cdr:cNvPr>
        <cdr:cNvSpPr/>
      </cdr:nvSpPr>
      <cdr:spPr>
        <a:xfrm xmlns:a="http://schemas.openxmlformats.org/drawingml/2006/main">
          <a:off x="1110326" y="778674"/>
          <a:ext cx="591047" cy="108702"/>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r>
            <a:rPr lang="en-US" sz="1200">
              <a:solidFill>
                <a:sysClr val="windowText" lastClr="000000"/>
              </a:solidFill>
            </a:rPr>
            <a:t>TOTAL</a:t>
          </a:r>
        </a:p>
      </cdr:txBody>
    </cdr:sp>
  </cdr:relSizeAnchor>
</c:userShapes>
</file>

<file path=xl/drawings/drawing2.xml><?xml version="1.0" encoding="utf-8"?>
<xdr:wsDr xmlns:xdr="http://schemas.openxmlformats.org/drawingml/2006/spreadsheetDrawing" xmlns:a="http://schemas.openxmlformats.org/drawingml/2006/main">
  <xdr:twoCellAnchor>
    <xdr:from>
      <xdr:col>3</xdr:col>
      <xdr:colOff>7620</xdr:colOff>
      <xdr:row>7</xdr:row>
      <xdr:rowOff>121920</xdr:rowOff>
    </xdr:from>
    <xdr:to>
      <xdr:col>6</xdr:col>
      <xdr:colOff>137160</xdr:colOff>
      <xdr:row>16</xdr:row>
      <xdr:rowOff>167640</xdr:rowOff>
    </xdr:to>
    <xdr:graphicFrame macro="">
      <xdr:nvGraphicFramePr>
        <xdr:cNvPr id="2" name="Chart 1">
          <a:extLst>
            <a:ext uri="{FF2B5EF4-FFF2-40B4-BE49-F238E27FC236}">
              <a16:creationId xmlns:a16="http://schemas.microsoft.com/office/drawing/2014/main" id="{C17FA2D4-BBE1-4325-8D96-1D4B1B53AA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7620</xdr:colOff>
      <xdr:row>7</xdr:row>
      <xdr:rowOff>121920</xdr:rowOff>
    </xdr:from>
    <xdr:to>
      <xdr:col>5</xdr:col>
      <xdr:colOff>617220</xdr:colOff>
      <xdr:row>16</xdr:row>
      <xdr:rowOff>167640</xdr:rowOff>
    </xdr:to>
    <xdr:graphicFrame macro="">
      <xdr:nvGraphicFramePr>
        <xdr:cNvPr id="3" name="Chart 2">
          <a:extLst>
            <a:ext uri="{FF2B5EF4-FFF2-40B4-BE49-F238E27FC236}">
              <a16:creationId xmlns:a16="http://schemas.microsoft.com/office/drawing/2014/main" id="{FDA84809-4F1B-AE6E-C45D-66E6EDD0A4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15240</xdr:colOff>
      <xdr:row>7</xdr:row>
      <xdr:rowOff>11430</xdr:rowOff>
    </xdr:from>
    <xdr:to>
      <xdr:col>6</xdr:col>
      <xdr:colOff>632460</xdr:colOff>
      <xdr:row>22</xdr:row>
      <xdr:rowOff>11430</xdr:rowOff>
    </xdr:to>
    <xdr:graphicFrame macro="">
      <xdr:nvGraphicFramePr>
        <xdr:cNvPr id="3" name="Chart 2">
          <a:extLst>
            <a:ext uri="{FF2B5EF4-FFF2-40B4-BE49-F238E27FC236}">
              <a16:creationId xmlns:a16="http://schemas.microsoft.com/office/drawing/2014/main" id="{E37A4F74-4C5B-2121-67EB-FC9A725ABB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7620</xdr:colOff>
      <xdr:row>2</xdr:row>
      <xdr:rowOff>171450</xdr:rowOff>
    </xdr:from>
    <xdr:to>
      <xdr:col>6</xdr:col>
      <xdr:colOff>624840</xdr:colOff>
      <xdr:row>17</xdr:row>
      <xdr:rowOff>171450</xdr:rowOff>
    </xdr:to>
    <xdr:graphicFrame macro="">
      <xdr:nvGraphicFramePr>
        <xdr:cNvPr id="2" name="Chart 1">
          <a:extLst>
            <a:ext uri="{FF2B5EF4-FFF2-40B4-BE49-F238E27FC236}">
              <a16:creationId xmlns:a16="http://schemas.microsoft.com/office/drawing/2014/main" id="{EA4A7BCD-0D20-4551-A074-AEDBF74EBF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175260</xdr:colOff>
      <xdr:row>6</xdr:row>
      <xdr:rowOff>110490</xdr:rowOff>
    </xdr:from>
    <xdr:to>
      <xdr:col>10</xdr:col>
      <xdr:colOff>121920</xdr:colOff>
      <xdr:row>21</xdr:row>
      <xdr:rowOff>110490</xdr:rowOff>
    </xdr:to>
    <xdr:graphicFrame macro="">
      <xdr:nvGraphicFramePr>
        <xdr:cNvPr id="2" name="Chart 1">
          <a:extLst>
            <a:ext uri="{FF2B5EF4-FFF2-40B4-BE49-F238E27FC236}">
              <a16:creationId xmlns:a16="http://schemas.microsoft.com/office/drawing/2014/main" id="{A5EC1E9D-6ED6-4544-BBDD-AB516AD9FF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472440</xdr:colOff>
      <xdr:row>8</xdr:row>
      <xdr:rowOff>144780</xdr:rowOff>
    </xdr:from>
    <xdr:to>
      <xdr:col>17</xdr:col>
      <xdr:colOff>472440</xdr:colOff>
      <xdr:row>22</xdr:row>
      <xdr:rowOff>51435</xdr:rowOff>
    </xdr:to>
    <mc:AlternateContent xmlns:mc="http://schemas.openxmlformats.org/markup-compatibility/2006" xmlns:a14="http://schemas.microsoft.com/office/drawing/2010/main">
      <mc:Choice Requires="a14">
        <xdr:graphicFrame macro="">
          <xdr:nvGraphicFramePr>
            <xdr:cNvPr id="3" name="Account Executive">
              <a:extLst>
                <a:ext uri="{FF2B5EF4-FFF2-40B4-BE49-F238E27FC236}">
                  <a16:creationId xmlns:a16="http://schemas.microsoft.com/office/drawing/2014/main" id="{D72EC1FB-5E53-669D-329F-22F4ED03E235}"/>
                </a:ext>
              </a:extLst>
            </xdr:cNvPr>
            <xdr:cNvGraphicFramePr/>
          </xdr:nvGraphicFramePr>
          <xdr:xfrm>
            <a:off x="0" y="0"/>
            <a:ext cx="0" cy="0"/>
          </xdr:xfrm>
          <a:graphic>
            <a:graphicData uri="http://schemas.microsoft.com/office/drawing/2010/slicer">
              <sle:slicer xmlns:sle="http://schemas.microsoft.com/office/drawing/2010/slicer" name="Account Executive"/>
            </a:graphicData>
          </a:graphic>
        </xdr:graphicFrame>
      </mc:Choice>
      <mc:Fallback xmlns="">
        <xdr:sp macro="" textlink="">
          <xdr:nvSpPr>
            <xdr:cNvPr id="0" name=""/>
            <xdr:cNvSpPr>
              <a:spLocks noTextEdit="1"/>
            </xdr:cNvSpPr>
          </xdr:nvSpPr>
          <xdr:spPr>
            <a:xfrm>
              <a:off x="11780520" y="16078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5</xdr:col>
      <xdr:colOff>175260</xdr:colOff>
      <xdr:row>6</xdr:row>
      <xdr:rowOff>110490</xdr:rowOff>
    </xdr:from>
    <xdr:to>
      <xdr:col>10</xdr:col>
      <xdr:colOff>121920</xdr:colOff>
      <xdr:row>21</xdr:row>
      <xdr:rowOff>110490</xdr:rowOff>
    </xdr:to>
    <xdr:graphicFrame macro="">
      <xdr:nvGraphicFramePr>
        <xdr:cNvPr id="2" name="Chart 1">
          <a:extLst>
            <a:ext uri="{FF2B5EF4-FFF2-40B4-BE49-F238E27FC236}">
              <a16:creationId xmlns:a16="http://schemas.microsoft.com/office/drawing/2014/main" id="{A8E8E0F0-396F-4F99-8DC4-51E61F22C7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403860</xdr:colOff>
      <xdr:row>5</xdr:row>
      <xdr:rowOff>179070</xdr:rowOff>
    </xdr:from>
    <xdr:to>
      <xdr:col>8</xdr:col>
      <xdr:colOff>83820</xdr:colOff>
      <xdr:row>20</xdr:row>
      <xdr:rowOff>179070</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4B15694C-0095-336C-68E4-3FF1B9D9652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44240" y="109347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3</xdr:col>
      <xdr:colOff>213360</xdr:colOff>
      <xdr:row>6</xdr:row>
      <xdr:rowOff>133350</xdr:rowOff>
    </xdr:from>
    <xdr:to>
      <xdr:col>7</xdr:col>
      <xdr:colOff>502920</xdr:colOff>
      <xdr:row>21</xdr:row>
      <xdr:rowOff>133350</xdr:rowOff>
    </xdr:to>
    <xdr:graphicFrame macro="">
      <xdr:nvGraphicFramePr>
        <xdr:cNvPr id="3" name="Chart 2">
          <a:extLst>
            <a:ext uri="{FF2B5EF4-FFF2-40B4-BE49-F238E27FC236}">
              <a16:creationId xmlns:a16="http://schemas.microsoft.com/office/drawing/2014/main" id="{638C3BBB-25C4-8701-E752-8A04338BD9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ehaprabha UK" refreshedDate="45228.642642708335" createdVersion="5" refreshedVersion="8" minRefreshableVersion="3" recordCount="0" supportSubquery="1" supportAdvancedDrill="1" xr:uid="{C4D292A2-15E6-425A-BB05-894278562808}">
  <cacheSource type="external" connectionId="8"/>
  <cacheFields count="4">
    <cacheField name="[income_class_bridge].[income_class].[income_class]" caption="income_class" numFmtId="0" hierarchy="31" level="1">
      <sharedItems containsBlank="1" count="4">
        <s v="Cross Sell"/>
        <s v="New"/>
        <s v="Renewal"/>
        <m/>
      </sharedItems>
    </cacheField>
    <cacheField name="[gcrm_opportunity_202001231041].[opportunity_name].[opportunity_name]" caption="opportunity_name" numFmtId="0" hierarchy="18" level="1">
      <sharedItems count="4">
        <s v="CVP GMC"/>
        <s v="DB -Mega Policy"/>
        <s v="EL-Group Mediclaim"/>
        <s v="Fire"/>
      </sharedItems>
    </cacheField>
    <cacheField name="[BRIDGE TABLE].[Account Executive].[Account Executive]" caption="Account Executive" numFmtId="0" hierarchy="1" level="1">
      <sharedItems count="8">
        <s v="Ankita Shah"/>
        <s v="Divya Dhingra"/>
        <s v="Gautam Murkunde"/>
        <s v="Neel Jain"/>
        <s v="Nishant Sharma"/>
        <s v="Shloka Shelat"/>
        <s v="Shobhit Agarwal"/>
        <s v="Vidit Shah"/>
      </sharedItems>
    </cacheField>
    <cacheField name="[Measures].[Count of invoice_number]" caption="Count of invoice_number" numFmtId="0" hierarchy="80" level="32767"/>
  </cacheFields>
  <cacheHierarchies count="83">
    <cacheHierarchy uniqueName="[BRIDGE TABLE].[SL NO]" caption="SL NO" attribute="1" defaultMemberUniqueName="[BRIDGE TABLE].[SL NO].[All]" allUniqueName="[BRIDGE TABLE].[SL NO].[All]" dimensionUniqueName="[BRIDGE TABLE]" displayFolder="" count="0" memberValueDatatype="5" unbalanced="0"/>
    <cacheHierarchy uniqueName="[BRIDGE TABLE].[Account Executive]" caption="Account Executive" attribute="1" defaultMemberUniqueName="[BRIDGE TABLE].[Account Executive].[All]" allUniqueName="[BRIDGE TABLE].[Account Executive].[All]" dimensionUniqueName="[BRIDGE TABLE]" displayFolder="" count="2" memberValueDatatype="130" unbalanced="0">
      <fieldsUsage count="2">
        <fieldUsage x="-1"/>
        <fieldUsage x="2"/>
      </fieldsUsage>
    </cacheHierarchy>
    <cacheHierarchy uniqueName="[brokeragefees].[client_name]" caption="client_name" attribute="1" defaultMemberUniqueName="[brokeragefees].[client_name].[All]" allUniqueName="[brokeragefees].[client_name].[All]" dimensionUniqueName="[brokeragefees]" displayFolder="" count="0" memberValueDatatype="130" unbalanced="0"/>
    <cacheHierarchy uniqueName="[brokeragefees].[policy_number]" caption="policy_number" attribute="1" defaultMemberUniqueName="[brokeragefees].[policy_number].[All]" allUniqueName="[brokeragefees].[policy_number].[All]" dimensionUniqueName="[brokeragefees]" displayFolder="" count="0" memberValueDatatype="5" unbalanced="0"/>
    <cacheHierarchy uniqueName="[brokeragefees].[policy_status]" caption="policy_status" attribute="1" defaultMemberUniqueName="[brokeragefees].[policy_status].[All]" allUniqueName="[brokeragefees].[policy_status].[All]" dimensionUniqueName="[brokeragefees]" displayFolder="" count="0" memberValueDatatype="130" unbalanced="0"/>
    <cacheHierarchy uniqueName="[brokeragefees].[policy_start_date]" caption="policy_start_date" attribute="1" time="1" defaultMemberUniqueName="[brokeragefees].[policy_start_date].[All]" allUniqueName="[brokeragefees].[policy_start_date].[All]" dimensionUniqueName="[brokeragefees]" displayFolder="" count="0" memberValueDatatype="7" unbalanced="0"/>
    <cacheHierarchy uniqueName="[brokeragefees].[policy_end_date]" caption="policy_end_date" attribute="1" time="1" defaultMemberUniqueName="[brokeragefees].[policy_end_date].[All]" allUniqueName="[brokeragefees].[policy_end_date].[All]" dimensionUniqueName="[brokeragefees]" displayFolder="" count="0" memberValueDatatype="7" unbalanced="0"/>
    <cacheHierarchy uniqueName="[brokeragefees].[product_group]" caption="product_group" attribute="1" defaultMemberUniqueName="[brokeragefees].[product_group].[All]" allUniqueName="[brokeragefees].[product_group].[All]" dimensionUniqueName="[brokeragefees]" displayFolder="" count="0" memberValueDatatype="130" unbalanced="0"/>
    <cacheHierarchy uniqueName="[brokeragefees].[Account Executive]" caption="Account Executive" attribute="1" defaultMemberUniqueName="[brokeragefees].[Account Executive].[All]" allUniqueName="[brokeragefees].[Account Executive].[All]" dimensionUniqueName="[brokeragefees]" displayFolder="" count="0" memberValueDatatype="130" unbalanced="0"/>
    <cacheHierarchy uniqueName="[brokeragefees].[branch_name]" caption="branch_name" attribute="1" defaultMemberUniqueName="[brokeragefees].[branch_name].[All]" allUniqueName="[brokeragefees].[branch_name].[All]" dimensionUniqueName="[brokeragefees]" displayFolder="" count="0" memberValueDatatype="130" unbalanced="0"/>
    <cacheHierarchy uniqueName="[brokeragefees].[solution_group]" caption="solution_group" attribute="1" defaultMemberUniqueName="[brokeragefees].[solution_group].[All]" allUniqueName="[brokeragefees].[solution_group].[All]" dimensionUniqueName="[brokeragefees]" displayFolder="" count="0" memberValueDatatype="130" unbalanced="0"/>
    <cacheHierarchy uniqueName="[brokeragefees].[income_class]" caption="income_class" attribute="1" defaultMemberUniqueName="[brokeragefees].[income_class].[All]" allUniqueName="[brokeragefees].[income_class].[All]" dimensionUniqueName="[brokeragefees]" displayFolder="" count="0" memberValueDatatype="130" unbalanced="0"/>
    <cacheHierarchy uniqueName="[brokeragefees].[Amount]" caption="Amount" attribute="1" defaultMemberUniqueName="[brokeragefees].[Amount].[All]" allUniqueName="[brokeragefees].[Amount].[All]" dimensionUniqueName="[brokeragefees]" displayFolder="" count="0" memberValueDatatype="5" unbalanced="0"/>
    <cacheHierarchy uniqueName="[brokeragefees].[income_due_date]" caption="income_due_date" attribute="1" time="1" defaultMemberUniqueName="[brokeragefees].[income_due_date].[All]" allUniqueName="[brokeragefees].[income_due_date].[All]" dimensionUniqueName="[brokeragefees]" displayFolder="" count="0" memberValueDatatype="7" unbalanced="0"/>
    <cacheHierarchy uniqueName="[brokeragefees].[revenue_transaction_type]" caption="revenue_transaction_type" attribute="1" defaultMemberUniqueName="[brokeragefees].[revenue_transaction_type].[All]" allUniqueName="[brokeragefees].[revenue_transaction_type].[All]" dimensionUniqueName="[brokeragefees]" displayFolder="" count="0" memberValueDatatype="130" unbalanced="0"/>
    <cacheHierarchy uniqueName="[brokeragefees].[renewal_status]" caption="renewal_status" attribute="1" defaultMemberUniqueName="[brokeragefees].[renewal_status].[All]" allUniqueName="[brokeragefees].[renewal_status].[All]" dimensionUniqueName="[brokeragefees]" displayFolder="" count="0" memberValueDatatype="130" unbalanced="0"/>
    <cacheHierarchy uniqueName="[brokeragefees].[lapse_reason]" caption="lapse_reason" attribute="1" defaultMemberUniqueName="[brokeragefees].[lapse_reason].[All]" allUniqueName="[brokeragefees].[lapse_reason].[All]" dimensionUniqueName="[brokeragefees]" displayFolder="" count="0" memberValueDatatype="130" unbalanced="0"/>
    <cacheHierarchy uniqueName="[brokeragefees].[last_updated_date]" caption="last_updated_date" attribute="1" time="1" defaultMemberUniqueName="[brokeragefees].[last_updated_date].[All]" allUniqueName="[brokeragefees].[last_updated_date].[All]" dimensionUniqueName="[brokeragefees]" displayFolder="" count="0" memberValueDatatype="7"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fieldsUsage count="2">
        <fieldUsage x="-1"/>
        <fieldUsage x="1"/>
      </fieldsUsage>
    </cacheHierarchy>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5"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5"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come_class_bridge].[SL NO]" caption="SL NO" attribute="1" defaultMemberUniqueName="[income_class_bridge].[SL NO].[All]" allUniqueName="[income_class_bridge].[SL NO].[All]" dimensionUniqueName="[income_class_bridge]" displayFolder="" count="0" memberValueDatatype="5" unbalanced="0"/>
    <cacheHierarchy uniqueName="[income_class_bridge].[income_class]" caption="income_class" attribute="1" defaultMemberUniqueName="[income_class_bridge].[income_class].[All]" allUniqueName="[income_class_bridge].[income_class].[All]" dimensionUniqueName="[income_class_bridge]" displayFolder="" count="2" memberValueDatatype="130" unbalanced="0">
      <fieldsUsage count="2">
        <fieldUsage x="-1"/>
        <fieldUsage x="0"/>
      </fieldsUsage>
    </cacheHierarchy>
    <cacheHierarchy uniqueName="[Individual_budget_altered].[Branch]" caption="Branch" attribute="1" defaultMemberUniqueName="[Individual_budget_altered].[Branch].[All]" allUniqueName="[Individual_budget_altered].[Branch].[All]" dimensionUniqueName="[Individual_budget_altered]" displayFolder="" count="0" memberValueDatatype="130" unbalanced="0"/>
    <cacheHierarchy uniqueName="[Individual_budget_altered].[Employee Name]" caption="Employee Name" attribute="1" defaultMemberUniqueName="[Individual_budget_altered].[Employee Name].[All]" allUniqueName="[Individual_budget_altered].[Employee Name].[All]" dimensionUniqueName="[Individual_budget_altered]" displayFolder="" count="0" memberValueDatatype="130" unbalanced="0"/>
    <cacheHierarchy uniqueName="[Individual_budget_altered].[New Role2]" caption="New Role2" attribute="1" defaultMemberUniqueName="[Individual_budget_altered].[New Role2].[All]" allUniqueName="[Individual_budget_altered].[New Role2].[All]" dimensionUniqueName="[Individual_budget_altered]" displayFolder="" count="0" memberValueDatatype="130" unbalanced="0"/>
    <cacheHierarchy uniqueName="[Individual_budget_altered].[Income_class]" caption="Income_class" attribute="1" defaultMemberUniqueName="[Individual_budget_altered].[Income_class].[All]" allUniqueName="[Individual_budget_altered].[Income_class].[All]" dimensionUniqueName="[Individual_budget_altered]" displayFolder="" count="0" memberValueDatatype="130" unbalanced="0"/>
    <cacheHierarchy uniqueName="[Individual_budget_altered].[Amount]" caption="Amount" attribute="1" defaultMemberUniqueName="[Individual_budget_altered].[Amount].[All]" allUniqueName="[Individual_budget_altered].[Amount].[All]" dimensionUniqueName="[Individual_budget_altered]" displayFolder="" count="0" memberValueDatatype="5"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5"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5"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F5]" caption="F5" attribute="1" defaultMemberUniqueName="[meeting_list_202001231041].[F5].[All]" allUniqueName="[meeting_list_202001231041].[F5].[All]" dimensionUniqueName="[meeting_list_202001231041]" displayFolder="" count="0" memberValueDatatype="130" unbalanced="0"/>
    <cacheHierarchy uniqueName="[meeting_list_202001231041].[F6]" caption="F6" attribute="1" defaultMemberUniqueName="[meeting_list_202001231041].[F6].[All]" allUniqueName="[meeting_list_202001231041].[F6].[All]" dimensionUniqueName="[meeting_list_202001231041]" displayFolder="" count="0" memberValueDatatype="130" unbalanced="0"/>
    <cacheHierarchy uniqueName="[meeting_list_202001231041].[F7]" caption="F7" attribute="1" defaultMemberUniqueName="[meeting_list_202001231041].[F7].[All]" allUniqueName="[meeting_list_202001231041].[F7].[All]" dimensionUniqueName="[meeting_list_202001231041]" displayFolder="" count="0" memberValueDatatype="130" unbalanced="0"/>
    <cacheHierarchy uniqueName="[meeting_list_202001231041].[F8]" caption="F8" attribute="1" defaultMemberUniqueName="[meeting_list_202001231041].[F8].[All]" allUniqueName="[meeting_list_202001231041].[F8].[All]" dimensionUniqueName="[meeting_list_202001231041]" displayFolder="" count="0" memberValueDatatype="130" unbalanced="0"/>
    <cacheHierarchy uniqueName="[meeting_list_202001231041].[F9]" caption="F9" attribute="1" defaultMemberUniqueName="[meeting_list_202001231041].[F9].[All]" allUniqueName="[meeting_list_202001231041].[F9].[All]" dimensionUniqueName="[meeting_list_202001231041]" displayFolder="" count="0" memberValueDatatype="130" unbalanced="0"/>
    <cacheHierarchy uniqueName="[meeting_list_202001231041].[F10]" caption="F10" attribute="1" defaultMemberUniqueName="[meeting_list_202001231041].[F10].[All]" allUniqueName="[meeting_list_202001231041].[F10].[All]" dimensionUniqueName="[meeting_list_202001231041]" displayFolder="" count="0" memberValueDatatype="130" unbalanced="0"/>
    <cacheHierarchy uniqueName="[meeting_list_202001231041].[F11]" caption="F11" attribute="1" defaultMemberUniqueName="[meeting_list_202001231041].[F11].[All]" allUniqueName="[meeting_list_202001231041].[F11].[All]" dimensionUniqueName="[meeting_list_202001231041]" displayFolder="" count="0" memberValueDatatype="130" unbalanced="0"/>
    <cacheHierarchy uniqueName="[meeting_list_202001231041].[F12]" caption="F12" attribute="1" defaultMemberUniqueName="[meeting_list_202001231041].[F12].[All]" allUniqueName="[meeting_list_202001231041].[F12].[All]" dimensionUniqueName="[meeting_list_202001231041]" displayFolder="" count="0" memberValueDatatype="130" unbalanced="0"/>
    <cacheHierarchy uniqueName="[meeting_list_202001231041].[F13]" caption="F13" attribute="1" defaultMemberUniqueName="[meeting_list_202001231041].[F13].[All]" allUniqueName="[meeting_list_202001231041].[F13].[All]" dimensionUniqueName="[meeting_list_202001231041]" displayFolder="" count="0" memberValueDatatype="130" unbalanced="0"/>
    <cacheHierarchy uniqueName="[meeting_list_202001231041].[F14]" caption="F14" attribute="1" defaultMemberUniqueName="[meeting_list_202001231041].[F14].[All]" allUniqueName="[meeting_list_202001231041].[F14].[All]" dimensionUniqueName="[meeting_list_202001231041]" displayFolder="" count="0" memberValueDatatype="130"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IDGE TABLE]" caption="__XL_Count BRIDGE TABLE" measure="1" displayFolder="" measureGroup="BRIDGE TABLE" count="0" hidden="1"/>
    <cacheHierarchy uniqueName="[Measures].[__XL_Count brokeragefees]" caption="__XL_Count brokeragefees" measure="1" displayFolder="" measureGroup="brokeragefees" count="0" hidden="1"/>
    <cacheHierarchy uniqueName="[Measures].[__XL_Count income_class_bridge]" caption="__XL_Count income_class_bridge" measure="1" displayFolder="" measureGroup="income_class_bridge" count="0" hidden="1"/>
    <cacheHierarchy uniqueName="[Measures].[__XL_Count Individual_budget_altered]" caption="__XL_Count Individual_budget_altered" measure="1" displayFolder="" measureGroup="Individual_budget_altered"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Amount]" caption="Sum of Amount" measure="1" displayFolder="" measureGroup="Individual_budget_altered" count="0" hidden="1">
      <extLst>
        <ext xmlns:x15="http://schemas.microsoft.com/office/spreadsheetml/2010/11/main" uri="{B97F6D7D-B522-45F9-BDA1-12C45D357490}">
          <x15:cacheHierarchy aggregatedColumn="36"/>
        </ext>
      </extLst>
    </cacheHierarchy>
    <cacheHierarchy uniqueName="[Measures].[Sum of Amount 2]" caption="Sum of Amount 2" measure="1" displayFolder="" measureGroup="invoice_202001231041" count="0" hidden="1">
      <extLst>
        <ext xmlns:x15="http://schemas.microsoft.com/office/spreadsheetml/2010/11/main" uri="{B97F6D7D-B522-45F9-BDA1-12C45D357490}">
          <x15:cacheHierarchy aggregatedColumn="46"/>
        </ext>
      </extLst>
    </cacheHierarchy>
    <cacheHierarchy uniqueName="[Measures].[Sum of Amount 3]" caption="Sum of Amount 3" measure="1" displayFolder="" measureGroup="brokeragefees" count="0" hidden="1">
      <extLst>
        <ext xmlns:x15="http://schemas.microsoft.com/office/spreadsheetml/2010/11/main" uri="{B97F6D7D-B522-45F9-BDA1-12C45D357490}">
          <x15:cacheHierarchy aggregatedColumn="12"/>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22"/>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18"/>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7"/>
        </ext>
      </extLst>
    </cacheHierarchy>
    <cacheHierarchy uniqueName="[Measures].[Count of invoice_number]" caption="Count of invoice_number" measure="1" displayFolder="" measureGroup="invoice_202001231041" count="0" oneField="1" hidden="1">
      <fieldsUsage count="1">
        <fieldUsage x="3"/>
      </fieldsUsage>
      <extLst>
        <ext xmlns:x15="http://schemas.microsoft.com/office/spreadsheetml/2010/11/main" uri="{B97F6D7D-B522-45F9-BDA1-12C45D357490}">
          <x15:cacheHierarchy aggregatedColumn="37"/>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1"/>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27"/>
        </ext>
      </extLst>
    </cacheHierarchy>
  </cacheHierarchies>
  <kpis count="0"/>
  <dimensions count="8">
    <dimension name="BRIDGE TABLE" uniqueName="[BRIDGE TABLE]" caption="BRIDGE TABLE"/>
    <dimension name="brokeragefees" uniqueName="[brokeragefees]" caption="brokeragefees"/>
    <dimension name="gcrm_opportunity_202001231041" uniqueName="[gcrm_opportunity_202001231041]" caption="gcrm_opportunity_202001231041"/>
    <dimension name="income_class_bridge" uniqueName="[income_class_bridge]" caption="income_class_bridge"/>
    <dimension name="Individual_budget_altered" uniqueName="[Individual_budget_altered]" caption="Individual_budget_altered"/>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s>
  <measureGroups count="7">
    <measureGroup name="BRIDGE TABLE" caption="BRIDGE TABLE"/>
    <measureGroup name="brokeragefees" caption="brokeragefees"/>
    <measureGroup name="gcrm_opportunity_202001231041" caption="gcrm_opportunity_202001231041"/>
    <measureGroup name="income_class_bridge" caption="income_class_bridge"/>
    <measureGroup name="Individual_budget_altered" caption="Individual_budget_altered"/>
    <measureGroup name="invoice_202001231041" caption="invoice_202001231041"/>
    <measureGroup name="meeting_list_202001231041" caption="meeting_list_202001231041"/>
  </measureGroups>
  <maps count="15">
    <map measureGroup="0" dimension="0"/>
    <map measureGroup="1" dimension="0"/>
    <map measureGroup="1" dimension="1"/>
    <map measureGroup="1" dimension="3"/>
    <map measureGroup="2" dimension="0"/>
    <map measureGroup="2" dimension="2"/>
    <map measureGroup="3" dimension="3"/>
    <map measureGroup="4" dimension="0"/>
    <map measureGroup="4" dimension="3"/>
    <map measureGroup="4" dimension="4"/>
    <map measureGroup="5" dimension="0"/>
    <map measureGroup="5" dimension="3"/>
    <map measureGroup="5" dimension="5"/>
    <map measureGroup="6" dimension="0"/>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ehaprabha UK" refreshedDate="45228.642649074071" createdVersion="5" refreshedVersion="8" minRefreshableVersion="3" recordCount="0" supportSubquery="1" supportAdvancedDrill="1" xr:uid="{945AA5BB-8B54-4B42-9129-078D8C9DA390}">
  <cacheSource type="external" connectionId="8"/>
  <cacheFields count="5">
    <cacheField name="[income_class_bridge].[income_class].[income_class]" caption="income_class" numFmtId="0" hierarchy="31" level="1">
      <sharedItems count="1">
        <s v="Cross Sell"/>
      </sharedItems>
    </cacheField>
    <cacheField name="[gcrm_opportunity_202001231041].[opportunity_name].[opportunity_name]" caption="opportunity_name" numFmtId="0" hierarchy="18" level="1">
      <sharedItems count="4">
        <s v="CVP GMC"/>
        <s v="DB -Mega Policy"/>
        <s v="EL-Group Mediclaim"/>
        <s v="Fire"/>
      </sharedItems>
    </cacheField>
    <cacheField name="[gcrm_opportunity_202001231041].[stage].[stage]" caption="stage" numFmtId="0" hierarchy="24" level="1">
      <sharedItems count="2">
        <s v="Propose Solution"/>
        <s v="Qualify Opportunity"/>
      </sharedItems>
    </cacheField>
    <cacheField name="[Measures].[Count of opportunity_name]" caption="Count of opportunity_name" numFmtId="0" hierarchy="78" level="32767"/>
    <cacheField name="[BRIDGE TABLE].[Account Executive].[Account Executive]" caption="Account Executive" numFmtId="0" hierarchy="1" level="1">
      <sharedItems containsSemiMixedTypes="0" containsNonDate="0" containsString="0"/>
    </cacheField>
  </cacheFields>
  <cacheHierarchies count="83">
    <cacheHierarchy uniqueName="[BRIDGE TABLE].[SL NO]" caption="SL NO" attribute="1" defaultMemberUniqueName="[BRIDGE TABLE].[SL NO].[All]" allUniqueName="[BRIDGE TABLE].[SL NO].[All]" dimensionUniqueName="[BRIDGE TABLE]" displayFolder="" count="0" memberValueDatatype="5" unbalanced="0"/>
    <cacheHierarchy uniqueName="[BRIDGE TABLE].[Account Executive]" caption="Account Executive" attribute="1" defaultMemberUniqueName="[BRIDGE TABLE].[Account Executive].[All]" allUniqueName="[BRIDGE TABLE].[Account Executive].[All]" dimensionUniqueName="[BRIDGE TABLE]" displayFolder="" count="2" memberValueDatatype="130" unbalanced="0">
      <fieldsUsage count="2">
        <fieldUsage x="-1"/>
        <fieldUsage x="4"/>
      </fieldsUsage>
    </cacheHierarchy>
    <cacheHierarchy uniqueName="[brokeragefees].[client_name]" caption="client_name" attribute="1" defaultMemberUniqueName="[brokeragefees].[client_name].[All]" allUniqueName="[brokeragefees].[client_name].[All]" dimensionUniqueName="[brokeragefees]" displayFolder="" count="0" memberValueDatatype="130" unbalanced="0"/>
    <cacheHierarchy uniqueName="[brokeragefees].[policy_number]" caption="policy_number" attribute="1" defaultMemberUniqueName="[brokeragefees].[policy_number].[All]" allUniqueName="[brokeragefees].[policy_number].[All]" dimensionUniqueName="[brokeragefees]" displayFolder="" count="0" memberValueDatatype="5" unbalanced="0"/>
    <cacheHierarchy uniqueName="[brokeragefees].[policy_status]" caption="policy_status" attribute="1" defaultMemberUniqueName="[brokeragefees].[policy_status].[All]" allUniqueName="[brokeragefees].[policy_status].[All]" dimensionUniqueName="[brokeragefees]" displayFolder="" count="0" memberValueDatatype="130" unbalanced="0"/>
    <cacheHierarchy uniqueName="[brokeragefees].[policy_start_date]" caption="policy_start_date" attribute="1" time="1" defaultMemberUniqueName="[brokeragefees].[policy_start_date].[All]" allUniqueName="[brokeragefees].[policy_start_date].[All]" dimensionUniqueName="[brokeragefees]" displayFolder="" count="0" memberValueDatatype="7" unbalanced="0"/>
    <cacheHierarchy uniqueName="[brokeragefees].[policy_end_date]" caption="policy_end_date" attribute="1" time="1" defaultMemberUniqueName="[brokeragefees].[policy_end_date].[All]" allUniqueName="[brokeragefees].[policy_end_date].[All]" dimensionUniqueName="[brokeragefees]" displayFolder="" count="0" memberValueDatatype="7" unbalanced="0"/>
    <cacheHierarchy uniqueName="[brokeragefees].[product_group]" caption="product_group" attribute="1" defaultMemberUniqueName="[brokeragefees].[product_group].[All]" allUniqueName="[brokeragefees].[product_group].[All]" dimensionUniqueName="[brokeragefees]" displayFolder="" count="0" memberValueDatatype="130" unbalanced="0"/>
    <cacheHierarchy uniqueName="[brokeragefees].[Account Executive]" caption="Account Executive" attribute="1" defaultMemberUniqueName="[brokeragefees].[Account Executive].[All]" allUniqueName="[brokeragefees].[Account Executive].[All]" dimensionUniqueName="[brokeragefees]" displayFolder="" count="0" memberValueDatatype="130" unbalanced="0"/>
    <cacheHierarchy uniqueName="[brokeragefees].[branch_name]" caption="branch_name" attribute="1" defaultMemberUniqueName="[brokeragefees].[branch_name].[All]" allUniqueName="[brokeragefees].[branch_name].[All]" dimensionUniqueName="[brokeragefees]" displayFolder="" count="0" memberValueDatatype="130" unbalanced="0"/>
    <cacheHierarchy uniqueName="[brokeragefees].[solution_group]" caption="solution_group" attribute="1" defaultMemberUniqueName="[brokeragefees].[solution_group].[All]" allUniqueName="[brokeragefees].[solution_group].[All]" dimensionUniqueName="[brokeragefees]" displayFolder="" count="0" memberValueDatatype="130" unbalanced="0"/>
    <cacheHierarchy uniqueName="[brokeragefees].[income_class]" caption="income_class" attribute="1" defaultMemberUniqueName="[brokeragefees].[income_class].[All]" allUniqueName="[brokeragefees].[income_class].[All]" dimensionUniqueName="[brokeragefees]" displayFolder="" count="0" memberValueDatatype="130" unbalanced="0"/>
    <cacheHierarchy uniqueName="[brokeragefees].[Amount]" caption="Amount" attribute="1" defaultMemberUniqueName="[brokeragefees].[Amount].[All]" allUniqueName="[brokeragefees].[Amount].[All]" dimensionUniqueName="[brokeragefees]" displayFolder="" count="0" memberValueDatatype="5" unbalanced="0"/>
    <cacheHierarchy uniqueName="[brokeragefees].[income_due_date]" caption="income_due_date" attribute="1" time="1" defaultMemberUniqueName="[brokeragefees].[income_due_date].[All]" allUniqueName="[brokeragefees].[income_due_date].[All]" dimensionUniqueName="[brokeragefees]" displayFolder="" count="0" memberValueDatatype="7" unbalanced="0"/>
    <cacheHierarchy uniqueName="[brokeragefees].[revenue_transaction_type]" caption="revenue_transaction_type" attribute="1" defaultMemberUniqueName="[brokeragefees].[revenue_transaction_type].[All]" allUniqueName="[brokeragefees].[revenue_transaction_type].[All]" dimensionUniqueName="[brokeragefees]" displayFolder="" count="0" memberValueDatatype="130" unbalanced="0"/>
    <cacheHierarchy uniqueName="[brokeragefees].[renewal_status]" caption="renewal_status" attribute="1" defaultMemberUniqueName="[brokeragefees].[renewal_status].[All]" allUniqueName="[brokeragefees].[renewal_status].[All]" dimensionUniqueName="[brokeragefees]" displayFolder="" count="0" memberValueDatatype="130" unbalanced="0"/>
    <cacheHierarchy uniqueName="[brokeragefees].[lapse_reason]" caption="lapse_reason" attribute="1" defaultMemberUniqueName="[brokeragefees].[lapse_reason].[All]" allUniqueName="[brokeragefees].[lapse_reason].[All]" dimensionUniqueName="[brokeragefees]" displayFolder="" count="0" memberValueDatatype="130" unbalanced="0"/>
    <cacheHierarchy uniqueName="[brokeragefees].[last_updated_date]" caption="last_updated_date" attribute="1" time="1" defaultMemberUniqueName="[brokeragefees].[last_updated_date].[All]" allUniqueName="[brokeragefees].[last_updated_date].[All]" dimensionUniqueName="[brokeragefees]" displayFolder="" count="0" memberValueDatatype="7"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fieldsUsage count="2">
        <fieldUsage x="-1"/>
        <fieldUsage x="1"/>
      </fieldsUsage>
    </cacheHierarchy>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5"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5"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fieldsUsage count="2">
        <fieldUsage x="-1"/>
        <fieldUsage x="2"/>
      </fieldsUsage>
    </cacheHierarchy>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come_class_bridge].[SL NO]" caption="SL NO" attribute="1" defaultMemberUniqueName="[income_class_bridge].[SL NO].[All]" allUniqueName="[income_class_bridge].[SL NO].[All]" dimensionUniqueName="[income_class_bridge]" displayFolder="" count="0" memberValueDatatype="5" unbalanced="0"/>
    <cacheHierarchy uniqueName="[income_class_bridge].[income_class]" caption="income_class" attribute="1" defaultMemberUniqueName="[income_class_bridge].[income_class].[All]" allUniqueName="[income_class_bridge].[income_class].[All]" dimensionUniqueName="[income_class_bridge]" displayFolder="" count="2" memberValueDatatype="130" unbalanced="0">
      <fieldsUsage count="2">
        <fieldUsage x="-1"/>
        <fieldUsage x="0"/>
      </fieldsUsage>
    </cacheHierarchy>
    <cacheHierarchy uniqueName="[Individual_budget_altered].[Branch]" caption="Branch" attribute="1" defaultMemberUniqueName="[Individual_budget_altered].[Branch].[All]" allUniqueName="[Individual_budget_altered].[Branch].[All]" dimensionUniqueName="[Individual_budget_altered]" displayFolder="" count="0" memberValueDatatype="130" unbalanced="0"/>
    <cacheHierarchy uniqueName="[Individual_budget_altered].[Employee Name]" caption="Employee Name" attribute="1" defaultMemberUniqueName="[Individual_budget_altered].[Employee Name].[All]" allUniqueName="[Individual_budget_altered].[Employee Name].[All]" dimensionUniqueName="[Individual_budget_altered]" displayFolder="" count="0" memberValueDatatype="130" unbalanced="0"/>
    <cacheHierarchy uniqueName="[Individual_budget_altered].[New Role2]" caption="New Role2" attribute="1" defaultMemberUniqueName="[Individual_budget_altered].[New Role2].[All]" allUniqueName="[Individual_budget_altered].[New Role2].[All]" dimensionUniqueName="[Individual_budget_altered]" displayFolder="" count="0" memberValueDatatype="130" unbalanced="0"/>
    <cacheHierarchy uniqueName="[Individual_budget_altered].[Income_class]" caption="Income_class" attribute="1" defaultMemberUniqueName="[Individual_budget_altered].[Income_class].[All]" allUniqueName="[Individual_budget_altered].[Income_class].[All]" dimensionUniqueName="[Individual_budget_altered]" displayFolder="" count="0" memberValueDatatype="130" unbalanced="0"/>
    <cacheHierarchy uniqueName="[Individual_budget_altered].[Amount]" caption="Amount" attribute="1" defaultMemberUniqueName="[Individual_budget_altered].[Amount].[All]" allUniqueName="[Individual_budget_altered].[Amount].[All]" dimensionUniqueName="[Individual_budget_altered]" displayFolder="" count="0" memberValueDatatype="5"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5"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5"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F5]" caption="F5" attribute="1" defaultMemberUniqueName="[meeting_list_202001231041].[F5].[All]" allUniqueName="[meeting_list_202001231041].[F5].[All]" dimensionUniqueName="[meeting_list_202001231041]" displayFolder="" count="0" memberValueDatatype="130" unbalanced="0"/>
    <cacheHierarchy uniqueName="[meeting_list_202001231041].[F6]" caption="F6" attribute="1" defaultMemberUniqueName="[meeting_list_202001231041].[F6].[All]" allUniqueName="[meeting_list_202001231041].[F6].[All]" dimensionUniqueName="[meeting_list_202001231041]" displayFolder="" count="0" memberValueDatatype="130" unbalanced="0"/>
    <cacheHierarchy uniqueName="[meeting_list_202001231041].[F7]" caption="F7" attribute="1" defaultMemberUniqueName="[meeting_list_202001231041].[F7].[All]" allUniqueName="[meeting_list_202001231041].[F7].[All]" dimensionUniqueName="[meeting_list_202001231041]" displayFolder="" count="0" memberValueDatatype="130" unbalanced="0"/>
    <cacheHierarchy uniqueName="[meeting_list_202001231041].[F8]" caption="F8" attribute="1" defaultMemberUniqueName="[meeting_list_202001231041].[F8].[All]" allUniqueName="[meeting_list_202001231041].[F8].[All]" dimensionUniqueName="[meeting_list_202001231041]" displayFolder="" count="0" memberValueDatatype="130" unbalanced="0"/>
    <cacheHierarchy uniqueName="[meeting_list_202001231041].[F9]" caption="F9" attribute="1" defaultMemberUniqueName="[meeting_list_202001231041].[F9].[All]" allUniqueName="[meeting_list_202001231041].[F9].[All]" dimensionUniqueName="[meeting_list_202001231041]" displayFolder="" count="0" memberValueDatatype="130" unbalanced="0"/>
    <cacheHierarchy uniqueName="[meeting_list_202001231041].[F10]" caption="F10" attribute="1" defaultMemberUniqueName="[meeting_list_202001231041].[F10].[All]" allUniqueName="[meeting_list_202001231041].[F10].[All]" dimensionUniqueName="[meeting_list_202001231041]" displayFolder="" count="0" memberValueDatatype="130" unbalanced="0"/>
    <cacheHierarchy uniqueName="[meeting_list_202001231041].[F11]" caption="F11" attribute="1" defaultMemberUniqueName="[meeting_list_202001231041].[F11].[All]" allUniqueName="[meeting_list_202001231041].[F11].[All]" dimensionUniqueName="[meeting_list_202001231041]" displayFolder="" count="0" memberValueDatatype="130" unbalanced="0"/>
    <cacheHierarchy uniqueName="[meeting_list_202001231041].[F12]" caption="F12" attribute="1" defaultMemberUniqueName="[meeting_list_202001231041].[F12].[All]" allUniqueName="[meeting_list_202001231041].[F12].[All]" dimensionUniqueName="[meeting_list_202001231041]" displayFolder="" count="0" memberValueDatatype="130" unbalanced="0"/>
    <cacheHierarchy uniqueName="[meeting_list_202001231041].[F13]" caption="F13" attribute="1" defaultMemberUniqueName="[meeting_list_202001231041].[F13].[All]" allUniqueName="[meeting_list_202001231041].[F13].[All]" dimensionUniqueName="[meeting_list_202001231041]" displayFolder="" count="0" memberValueDatatype="130" unbalanced="0"/>
    <cacheHierarchy uniqueName="[meeting_list_202001231041].[F14]" caption="F14" attribute="1" defaultMemberUniqueName="[meeting_list_202001231041].[F14].[All]" allUniqueName="[meeting_list_202001231041].[F14].[All]" dimensionUniqueName="[meeting_list_202001231041]" displayFolder="" count="0" memberValueDatatype="130"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IDGE TABLE]" caption="__XL_Count BRIDGE TABLE" measure="1" displayFolder="" measureGroup="BRIDGE TABLE" count="0" hidden="1"/>
    <cacheHierarchy uniqueName="[Measures].[__XL_Count brokeragefees]" caption="__XL_Count brokeragefees" measure="1" displayFolder="" measureGroup="brokeragefees" count="0" hidden="1"/>
    <cacheHierarchy uniqueName="[Measures].[__XL_Count income_class_bridge]" caption="__XL_Count income_class_bridge" measure="1" displayFolder="" measureGroup="income_class_bridge" count="0" hidden="1"/>
    <cacheHierarchy uniqueName="[Measures].[__XL_Count Individual_budget_altered]" caption="__XL_Count Individual_budget_altered" measure="1" displayFolder="" measureGroup="Individual_budget_altered"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Amount]" caption="Sum of Amount" measure="1" displayFolder="" measureGroup="Individual_budget_altered" count="0" hidden="1">
      <extLst>
        <ext xmlns:x15="http://schemas.microsoft.com/office/spreadsheetml/2010/11/main" uri="{B97F6D7D-B522-45F9-BDA1-12C45D357490}">
          <x15:cacheHierarchy aggregatedColumn="36"/>
        </ext>
      </extLst>
    </cacheHierarchy>
    <cacheHierarchy uniqueName="[Measures].[Sum of Amount 2]" caption="Sum of Amount 2" measure="1" displayFolder="" measureGroup="invoice_202001231041" count="0" hidden="1">
      <extLst>
        <ext xmlns:x15="http://schemas.microsoft.com/office/spreadsheetml/2010/11/main" uri="{B97F6D7D-B522-45F9-BDA1-12C45D357490}">
          <x15:cacheHierarchy aggregatedColumn="46"/>
        </ext>
      </extLst>
    </cacheHierarchy>
    <cacheHierarchy uniqueName="[Measures].[Sum of Amount 3]" caption="Sum of Amount 3" measure="1" displayFolder="" measureGroup="brokeragefees" count="0" hidden="1">
      <extLst>
        <ext xmlns:x15="http://schemas.microsoft.com/office/spreadsheetml/2010/11/main" uri="{B97F6D7D-B522-45F9-BDA1-12C45D357490}">
          <x15:cacheHierarchy aggregatedColumn="12"/>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22"/>
        </ext>
      </extLst>
    </cacheHierarchy>
    <cacheHierarchy uniqueName="[Measures].[Count of opportunity_name]" caption="Count of opportunity_name" measure="1" displayFolder="" measureGroup="gcrm_opportunity_202001231041" count="0" oneField="1" hidden="1">
      <fieldsUsage count="1">
        <fieldUsage x="3"/>
      </fieldsUsage>
      <extLst>
        <ext xmlns:x15="http://schemas.microsoft.com/office/spreadsheetml/2010/11/main" uri="{B97F6D7D-B522-45F9-BDA1-12C45D357490}">
          <x15:cacheHierarchy aggregatedColumn="18"/>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7"/>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37"/>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1"/>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27"/>
        </ext>
      </extLst>
    </cacheHierarchy>
  </cacheHierarchies>
  <kpis count="0"/>
  <dimensions count="8">
    <dimension name="BRIDGE TABLE" uniqueName="[BRIDGE TABLE]" caption="BRIDGE TABLE"/>
    <dimension name="brokeragefees" uniqueName="[brokeragefees]" caption="brokeragefees"/>
    <dimension name="gcrm_opportunity_202001231041" uniqueName="[gcrm_opportunity_202001231041]" caption="gcrm_opportunity_202001231041"/>
    <dimension name="income_class_bridge" uniqueName="[income_class_bridge]" caption="income_class_bridge"/>
    <dimension name="Individual_budget_altered" uniqueName="[Individual_budget_altered]" caption="Individual_budget_altered"/>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s>
  <measureGroups count="7">
    <measureGroup name="BRIDGE TABLE" caption="BRIDGE TABLE"/>
    <measureGroup name="brokeragefees" caption="brokeragefees"/>
    <measureGroup name="gcrm_opportunity_202001231041" caption="gcrm_opportunity_202001231041"/>
    <measureGroup name="income_class_bridge" caption="income_class_bridge"/>
    <measureGroup name="Individual_budget_altered" caption="Individual_budget_altered"/>
    <measureGroup name="invoice_202001231041" caption="invoice_202001231041"/>
    <measureGroup name="meeting_list_202001231041" caption="meeting_list_202001231041"/>
  </measureGroups>
  <maps count="15">
    <map measureGroup="0" dimension="0"/>
    <map measureGroup="1" dimension="0"/>
    <map measureGroup="1" dimension="1"/>
    <map measureGroup="1" dimension="3"/>
    <map measureGroup="2" dimension="0"/>
    <map measureGroup="2" dimension="2"/>
    <map measureGroup="3" dimension="3"/>
    <map measureGroup="4" dimension="0"/>
    <map measureGroup="4" dimension="3"/>
    <map measureGroup="4" dimension="4"/>
    <map measureGroup="5" dimension="0"/>
    <map measureGroup="5" dimension="3"/>
    <map measureGroup="5" dimension="5"/>
    <map measureGroup="6" dimension="0"/>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ehaprabha UK" refreshedDate="45228.642649768517" createdVersion="5" refreshedVersion="8" minRefreshableVersion="3" recordCount="0" supportSubquery="1" supportAdvancedDrill="1" xr:uid="{9A924CEC-7B9D-48AA-886E-DDC34B24D5BD}">
  <cacheSource type="external" connectionId="8"/>
  <cacheFields count="5">
    <cacheField name="[income_class_bridge].[income_class].[income_class]" caption="income_class" numFmtId="0" hierarchy="31" level="1">
      <sharedItems containsBlank="1" count="4">
        <s v="Cross Sell"/>
        <s v="New"/>
        <s v="Renewal"/>
        <m/>
      </sharedItems>
    </cacheField>
    <cacheField name="[gcrm_opportunity_202001231041].[opportunity_name].[opportunity_name]" caption="opportunity_name" numFmtId="0" hierarchy="18" level="1">
      <sharedItems count="4">
        <s v="CVP GMC"/>
        <s v="DB -Mega Policy"/>
        <s v="EL-Group Mediclaim"/>
        <s v="Fire"/>
      </sharedItems>
    </cacheField>
    <cacheField name="[BRIDGE TABLE].[Account Executive].[Account Executive]" caption="Account Executive" numFmtId="0" hierarchy="1" level="1">
      <sharedItems count="8">
        <s v="Ankita Shah"/>
        <s v="Divya Dhingra"/>
        <s v="Gautam Murkunde"/>
        <s v="Neel Jain"/>
        <s v="Nishant Sharma"/>
        <s v="Shloka Shelat"/>
        <s v="Shobhit Agarwal"/>
        <s v="Vidit Shah"/>
      </sharedItems>
    </cacheField>
    <cacheField name="[Measures].[Count of meeting_date]" caption="Count of meeting_date" numFmtId="0" hierarchy="81" level="32767"/>
    <cacheField name="[meeting_list_202001231041].[meeting_date (Year)].[meeting_date (Year)]" caption="meeting_date (Year)" numFmtId="0" hierarchy="62" level="1">
      <sharedItems count="2">
        <s v="2019"/>
        <s v="2020"/>
      </sharedItems>
    </cacheField>
  </cacheFields>
  <cacheHierarchies count="83">
    <cacheHierarchy uniqueName="[BRIDGE TABLE].[SL NO]" caption="SL NO" attribute="1" defaultMemberUniqueName="[BRIDGE TABLE].[SL NO].[All]" allUniqueName="[BRIDGE TABLE].[SL NO].[All]" dimensionUniqueName="[BRIDGE TABLE]" displayFolder="" count="0" memberValueDatatype="5" unbalanced="0"/>
    <cacheHierarchy uniqueName="[BRIDGE TABLE].[Account Executive]" caption="Account Executive" attribute="1" defaultMemberUniqueName="[BRIDGE TABLE].[Account Executive].[All]" allUniqueName="[BRIDGE TABLE].[Account Executive].[All]" dimensionUniqueName="[BRIDGE TABLE]" displayFolder="" count="2" memberValueDatatype="130" unbalanced="0">
      <fieldsUsage count="2">
        <fieldUsage x="-1"/>
        <fieldUsage x="2"/>
      </fieldsUsage>
    </cacheHierarchy>
    <cacheHierarchy uniqueName="[brokeragefees].[client_name]" caption="client_name" attribute="1" defaultMemberUniqueName="[brokeragefees].[client_name].[All]" allUniqueName="[brokeragefees].[client_name].[All]" dimensionUniqueName="[brokeragefees]" displayFolder="" count="0" memberValueDatatype="130" unbalanced="0"/>
    <cacheHierarchy uniqueName="[brokeragefees].[policy_number]" caption="policy_number" attribute="1" defaultMemberUniqueName="[brokeragefees].[policy_number].[All]" allUniqueName="[brokeragefees].[policy_number].[All]" dimensionUniqueName="[brokeragefees]" displayFolder="" count="0" memberValueDatatype="5" unbalanced="0"/>
    <cacheHierarchy uniqueName="[brokeragefees].[policy_status]" caption="policy_status" attribute="1" defaultMemberUniqueName="[brokeragefees].[policy_status].[All]" allUniqueName="[brokeragefees].[policy_status].[All]" dimensionUniqueName="[brokeragefees]" displayFolder="" count="0" memberValueDatatype="130" unbalanced="0"/>
    <cacheHierarchy uniqueName="[brokeragefees].[policy_start_date]" caption="policy_start_date" attribute="1" time="1" defaultMemberUniqueName="[brokeragefees].[policy_start_date].[All]" allUniqueName="[brokeragefees].[policy_start_date].[All]" dimensionUniqueName="[brokeragefees]" displayFolder="" count="0" memberValueDatatype="7" unbalanced="0"/>
    <cacheHierarchy uniqueName="[brokeragefees].[policy_end_date]" caption="policy_end_date" attribute="1" time="1" defaultMemberUniqueName="[brokeragefees].[policy_end_date].[All]" allUniqueName="[brokeragefees].[policy_end_date].[All]" dimensionUniqueName="[brokeragefees]" displayFolder="" count="0" memberValueDatatype="7" unbalanced="0"/>
    <cacheHierarchy uniqueName="[brokeragefees].[product_group]" caption="product_group" attribute="1" defaultMemberUniqueName="[brokeragefees].[product_group].[All]" allUniqueName="[brokeragefees].[product_group].[All]" dimensionUniqueName="[brokeragefees]" displayFolder="" count="0" memberValueDatatype="130" unbalanced="0"/>
    <cacheHierarchy uniqueName="[brokeragefees].[Account Executive]" caption="Account Executive" attribute="1" defaultMemberUniqueName="[brokeragefees].[Account Executive].[All]" allUniqueName="[brokeragefees].[Account Executive].[All]" dimensionUniqueName="[brokeragefees]" displayFolder="" count="0" memberValueDatatype="130" unbalanced="0"/>
    <cacheHierarchy uniqueName="[brokeragefees].[branch_name]" caption="branch_name" attribute="1" defaultMemberUniqueName="[brokeragefees].[branch_name].[All]" allUniqueName="[brokeragefees].[branch_name].[All]" dimensionUniqueName="[brokeragefees]" displayFolder="" count="0" memberValueDatatype="130" unbalanced="0"/>
    <cacheHierarchy uniqueName="[brokeragefees].[solution_group]" caption="solution_group" attribute="1" defaultMemberUniqueName="[brokeragefees].[solution_group].[All]" allUniqueName="[brokeragefees].[solution_group].[All]" dimensionUniqueName="[brokeragefees]" displayFolder="" count="0" memberValueDatatype="130" unbalanced="0"/>
    <cacheHierarchy uniqueName="[brokeragefees].[income_class]" caption="income_class" attribute="1" defaultMemberUniqueName="[brokeragefees].[income_class].[All]" allUniqueName="[brokeragefees].[income_class].[All]" dimensionUniqueName="[brokeragefees]" displayFolder="" count="0" memberValueDatatype="130" unbalanced="0"/>
    <cacheHierarchy uniqueName="[brokeragefees].[Amount]" caption="Amount" attribute="1" defaultMemberUniqueName="[brokeragefees].[Amount].[All]" allUniqueName="[brokeragefees].[Amount].[All]" dimensionUniqueName="[brokeragefees]" displayFolder="" count="0" memberValueDatatype="5" unbalanced="0"/>
    <cacheHierarchy uniqueName="[brokeragefees].[income_due_date]" caption="income_due_date" attribute="1" time="1" defaultMemberUniqueName="[brokeragefees].[income_due_date].[All]" allUniqueName="[brokeragefees].[income_due_date].[All]" dimensionUniqueName="[brokeragefees]" displayFolder="" count="0" memberValueDatatype="7" unbalanced="0"/>
    <cacheHierarchy uniqueName="[brokeragefees].[revenue_transaction_type]" caption="revenue_transaction_type" attribute="1" defaultMemberUniqueName="[brokeragefees].[revenue_transaction_type].[All]" allUniqueName="[brokeragefees].[revenue_transaction_type].[All]" dimensionUniqueName="[brokeragefees]" displayFolder="" count="0" memberValueDatatype="130" unbalanced="0"/>
    <cacheHierarchy uniqueName="[brokeragefees].[renewal_status]" caption="renewal_status" attribute="1" defaultMemberUniqueName="[brokeragefees].[renewal_status].[All]" allUniqueName="[brokeragefees].[renewal_status].[All]" dimensionUniqueName="[brokeragefees]" displayFolder="" count="0" memberValueDatatype="130" unbalanced="0"/>
    <cacheHierarchy uniqueName="[brokeragefees].[lapse_reason]" caption="lapse_reason" attribute="1" defaultMemberUniqueName="[brokeragefees].[lapse_reason].[All]" allUniqueName="[brokeragefees].[lapse_reason].[All]" dimensionUniqueName="[brokeragefees]" displayFolder="" count="0" memberValueDatatype="130" unbalanced="0"/>
    <cacheHierarchy uniqueName="[brokeragefees].[last_updated_date]" caption="last_updated_date" attribute="1" time="1" defaultMemberUniqueName="[brokeragefees].[last_updated_date].[All]" allUniqueName="[brokeragefees].[last_updated_date].[All]" dimensionUniqueName="[brokeragefees]" displayFolder="" count="0" memberValueDatatype="7"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fieldsUsage count="2">
        <fieldUsage x="-1"/>
        <fieldUsage x="1"/>
      </fieldsUsage>
    </cacheHierarchy>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5"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5"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come_class_bridge].[SL NO]" caption="SL NO" attribute="1" defaultMemberUniqueName="[income_class_bridge].[SL NO].[All]" allUniqueName="[income_class_bridge].[SL NO].[All]" dimensionUniqueName="[income_class_bridge]" displayFolder="" count="0" memberValueDatatype="5" unbalanced="0"/>
    <cacheHierarchy uniqueName="[income_class_bridge].[income_class]" caption="income_class" attribute="1" defaultMemberUniqueName="[income_class_bridge].[income_class].[All]" allUniqueName="[income_class_bridge].[income_class].[All]" dimensionUniqueName="[income_class_bridge]" displayFolder="" count="2" memberValueDatatype="130" unbalanced="0">
      <fieldsUsage count="2">
        <fieldUsage x="-1"/>
        <fieldUsage x="0"/>
      </fieldsUsage>
    </cacheHierarchy>
    <cacheHierarchy uniqueName="[Individual_budget_altered].[Branch]" caption="Branch" attribute="1" defaultMemberUniqueName="[Individual_budget_altered].[Branch].[All]" allUniqueName="[Individual_budget_altered].[Branch].[All]" dimensionUniqueName="[Individual_budget_altered]" displayFolder="" count="0" memberValueDatatype="130" unbalanced="0"/>
    <cacheHierarchy uniqueName="[Individual_budget_altered].[Employee Name]" caption="Employee Name" attribute="1" defaultMemberUniqueName="[Individual_budget_altered].[Employee Name].[All]" allUniqueName="[Individual_budget_altered].[Employee Name].[All]" dimensionUniqueName="[Individual_budget_altered]" displayFolder="" count="0" memberValueDatatype="130" unbalanced="0"/>
    <cacheHierarchy uniqueName="[Individual_budget_altered].[New Role2]" caption="New Role2" attribute="1" defaultMemberUniqueName="[Individual_budget_altered].[New Role2].[All]" allUniqueName="[Individual_budget_altered].[New Role2].[All]" dimensionUniqueName="[Individual_budget_altered]" displayFolder="" count="0" memberValueDatatype="130" unbalanced="0"/>
    <cacheHierarchy uniqueName="[Individual_budget_altered].[Income_class]" caption="Income_class" attribute="1" defaultMemberUniqueName="[Individual_budget_altered].[Income_class].[All]" allUniqueName="[Individual_budget_altered].[Income_class].[All]" dimensionUniqueName="[Individual_budget_altered]" displayFolder="" count="0" memberValueDatatype="130" unbalanced="0"/>
    <cacheHierarchy uniqueName="[Individual_budget_altered].[Amount]" caption="Amount" attribute="1" defaultMemberUniqueName="[Individual_budget_altered].[Amount].[All]" allUniqueName="[Individual_budget_altered].[Amount].[All]" dimensionUniqueName="[Individual_budget_altered]" displayFolder="" count="0" memberValueDatatype="5"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5"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5"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2" memberValueDatatype="7" unbalanced="0"/>
    <cacheHierarchy uniqueName="[meeting_list_202001231041].[F5]" caption="F5" attribute="1" defaultMemberUniqueName="[meeting_list_202001231041].[F5].[All]" allUniqueName="[meeting_list_202001231041].[F5].[All]" dimensionUniqueName="[meeting_list_202001231041]" displayFolder="" count="0" memberValueDatatype="130" unbalanced="0"/>
    <cacheHierarchy uniqueName="[meeting_list_202001231041].[F6]" caption="F6" attribute="1" defaultMemberUniqueName="[meeting_list_202001231041].[F6].[All]" allUniqueName="[meeting_list_202001231041].[F6].[All]" dimensionUniqueName="[meeting_list_202001231041]" displayFolder="" count="0" memberValueDatatype="130" unbalanced="0"/>
    <cacheHierarchy uniqueName="[meeting_list_202001231041].[F7]" caption="F7" attribute="1" defaultMemberUniqueName="[meeting_list_202001231041].[F7].[All]" allUniqueName="[meeting_list_202001231041].[F7].[All]" dimensionUniqueName="[meeting_list_202001231041]" displayFolder="" count="0" memberValueDatatype="130" unbalanced="0"/>
    <cacheHierarchy uniqueName="[meeting_list_202001231041].[F8]" caption="F8" attribute="1" defaultMemberUniqueName="[meeting_list_202001231041].[F8].[All]" allUniqueName="[meeting_list_202001231041].[F8].[All]" dimensionUniqueName="[meeting_list_202001231041]" displayFolder="" count="0" memberValueDatatype="130" unbalanced="0"/>
    <cacheHierarchy uniqueName="[meeting_list_202001231041].[F9]" caption="F9" attribute="1" defaultMemberUniqueName="[meeting_list_202001231041].[F9].[All]" allUniqueName="[meeting_list_202001231041].[F9].[All]" dimensionUniqueName="[meeting_list_202001231041]" displayFolder="" count="0" memberValueDatatype="130" unbalanced="0"/>
    <cacheHierarchy uniqueName="[meeting_list_202001231041].[F10]" caption="F10" attribute="1" defaultMemberUniqueName="[meeting_list_202001231041].[F10].[All]" allUniqueName="[meeting_list_202001231041].[F10].[All]" dimensionUniqueName="[meeting_list_202001231041]" displayFolder="" count="0" memberValueDatatype="130" unbalanced="0"/>
    <cacheHierarchy uniqueName="[meeting_list_202001231041].[F11]" caption="F11" attribute="1" defaultMemberUniqueName="[meeting_list_202001231041].[F11].[All]" allUniqueName="[meeting_list_202001231041].[F11].[All]" dimensionUniqueName="[meeting_list_202001231041]" displayFolder="" count="0" memberValueDatatype="130" unbalanced="0"/>
    <cacheHierarchy uniqueName="[meeting_list_202001231041].[F12]" caption="F12" attribute="1" defaultMemberUniqueName="[meeting_list_202001231041].[F12].[All]" allUniqueName="[meeting_list_202001231041].[F12].[All]" dimensionUniqueName="[meeting_list_202001231041]" displayFolder="" count="0" memberValueDatatype="130" unbalanced="0"/>
    <cacheHierarchy uniqueName="[meeting_list_202001231041].[F13]" caption="F13" attribute="1" defaultMemberUniqueName="[meeting_list_202001231041].[F13].[All]" allUniqueName="[meeting_list_202001231041].[F13].[All]" dimensionUniqueName="[meeting_list_202001231041]" displayFolder="" count="0" memberValueDatatype="130" unbalanced="0"/>
    <cacheHierarchy uniqueName="[meeting_list_202001231041].[F14]" caption="F14" attribute="1" defaultMemberUniqueName="[meeting_list_202001231041].[F14].[All]" allUniqueName="[meeting_list_202001231041].[F14].[All]" dimensionUniqueName="[meeting_list_202001231041]" displayFolder="" count="0" memberValueDatatype="130"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fieldsUsage count="2">
        <fieldUsage x="-1"/>
        <fieldUsage x="4"/>
      </fieldsUsage>
    </cacheHierarchy>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2"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2" memberValueDatatype="13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IDGE TABLE]" caption="__XL_Count BRIDGE TABLE" measure="1" displayFolder="" measureGroup="BRIDGE TABLE" count="0" hidden="1"/>
    <cacheHierarchy uniqueName="[Measures].[__XL_Count brokeragefees]" caption="__XL_Count brokeragefees" measure="1" displayFolder="" measureGroup="brokeragefees" count="0" hidden="1"/>
    <cacheHierarchy uniqueName="[Measures].[__XL_Count income_class_bridge]" caption="__XL_Count income_class_bridge" measure="1" displayFolder="" measureGroup="income_class_bridge" count="0" hidden="1"/>
    <cacheHierarchy uniqueName="[Measures].[__XL_Count Individual_budget_altered]" caption="__XL_Count Individual_budget_altered" measure="1" displayFolder="" measureGroup="Individual_budget_altered"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Amount]" caption="Sum of Amount" measure="1" displayFolder="" measureGroup="Individual_budget_altered" count="0" hidden="1">
      <extLst>
        <ext xmlns:x15="http://schemas.microsoft.com/office/spreadsheetml/2010/11/main" uri="{B97F6D7D-B522-45F9-BDA1-12C45D357490}">
          <x15:cacheHierarchy aggregatedColumn="36"/>
        </ext>
      </extLst>
    </cacheHierarchy>
    <cacheHierarchy uniqueName="[Measures].[Sum of Amount 2]" caption="Sum of Amount 2" measure="1" displayFolder="" measureGroup="invoice_202001231041" count="0" hidden="1">
      <extLst>
        <ext xmlns:x15="http://schemas.microsoft.com/office/spreadsheetml/2010/11/main" uri="{B97F6D7D-B522-45F9-BDA1-12C45D357490}">
          <x15:cacheHierarchy aggregatedColumn="46"/>
        </ext>
      </extLst>
    </cacheHierarchy>
    <cacheHierarchy uniqueName="[Measures].[Sum of Amount 3]" caption="Sum of Amount 3" measure="1" displayFolder="" measureGroup="brokeragefees" count="0" hidden="1">
      <extLst>
        <ext xmlns:x15="http://schemas.microsoft.com/office/spreadsheetml/2010/11/main" uri="{B97F6D7D-B522-45F9-BDA1-12C45D357490}">
          <x15:cacheHierarchy aggregatedColumn="12"/>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22"/>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18"/>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7"/>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37"/>
        </ext>
      </extLst>
    </cacheHierarchy>
    <cacheHierarchy uniqueName="[Measures].[Count of meeting_date]" caption="Count of meeting_date" measure="1" displayFolder="" measureGroup="meeting_list_202001231041" count="0" oneField="1" hidden="1">
      <fieldsUsage count="1">
        <fieldUsage x="3"/>
      </fieldsUsage>
      <extLst>
        <ext xmlns:x15="http://schemas.microsoft.com/office/spreadsheetml/2010/11/main" uri="{B97F6D7D-B522-45F9-BDA1-12C45D357490}">
          <x15:cacheHierarchy aggregatedColumn="51"/>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27"/>
        </ext>
      </extLst>
    </cacheHierarchy>
  </cacheHierarchies>
  <kpis count="0"/>
  <dimensions count="8">
    <dimension name="BRIDGE TABLE" uniqueName="[BRIDGE TABLE]" caption="BRIDGE TABLE"/>
    <dimension name="brokeragefees" uniqueName="[brokeragefees]" caption="brokeragefees"/>
    <dimension name="gcrm_opportunity_202001231041" uniqueName="[gcrm_opportunity_202001231041]" caption="gcrm_opportunity_202001231041"/>
    <dimension name="income_class_bridge" uniqueName="[income_class_bridge]" caption="income_class_bridge"/>
    <dimension name="Individual_budget_altered" uniqueName="[Individual_budget_altered]" caption="Individual_budget_altered"/>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s>
  <measureGroups count="7">
    <measureGroup name="BRIDGE TABLE" caption="BRIDGE TABLE"/>
    <measureGroup name="brokeragefees" caption="brokeragefees"/>
    <measureGroup name="gcrm_opportunity_202001231041" caption="gcrm_opportunity_202001231041"/>
    <measureGroup name="income_class_bridge" caption="income_class_bridge"/>
    <measureGroup name="Individual_budget_altered" caption="Individual_budget_altered"/>
    <measureGroup name="invoice_202001231041" caption="invoice_202001231041"/>
    <measureGroup name="meeting_list_202001231041" caption="meeting_list_202001231041"/>
  </measureGroups>
  <maps count="15">
    <map measureGroup="0" dimension="0"/>
    <map measureGroup="1" dimension="0"/>
    <map measureGroup="1" dimension="1"/>
    <map measureGroup="1" dimension="3"/>
    <map measureGroup="2" dimension="0"/>
    <map measureGroup="2" dimension="2"/>
    <map measureGroup="3" dimension="3"/>
    <map measureGroup="4" dimension="0"/>
    <map measureGroup="4" dimension="3"/>
    <map measureGroup="4" dimension="4"/>
    <map measureGroup="5" dimension="0"/>
    <map measureGroup="5" dimension="3"/>
    <map measureGroup="5" dimension="5"/>
    <map measureGroup="6" dimension="0"/>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ehaprabha UK" refreshedDate="45232.6714931713" createdVersion="5" refreshedVersion="8" minRefreshableVersion="3" recordCount="0" supportSubquery="1" supportAdvancedDrill="1" xr:uid="{4C5B14F1-36B9-45A8-BF79-B76BAF3E7F47}">
  <cacheSource type="external" connectionId="8"/>
  <cacheFields count="5">
    <cacheField name="[income_class_bridge].[income_class].[income_class]" caption="income_class" numFmtId="0" hierarchy="31" level="1">
      <sharedItems count="1">
        <s v="Cross Sell"/>
      </sharedItems>
    </cacheField>
    <cacheField name="[gcrm_opportunity_202001231041].[opportunity_id].[opportunity_id]" caption="opportunity_id" numFmtId="0" hierarchy="19" level="1">
      <sharedItems count="49">
        <s v="OPP1900001042"/>
        <s v="OPP1900001047"/>
        <s v="OPP1900001048"/>
        <s v="OPP1900001050"/>
        <s v="OPP1900001051"/>
        <s v="OPP1900001052"/>
        <s v="OPP1900001053"/>
        <s v="OPP1900001054"/>
        <s v="OPP1900001055"/>
        <s v="OPP1900001056"/>
        <s v="OPP1900001057"/>
        <s v="OPP1900001058"/>
        <s v="OPP1900001072"/>
        <s v="OPP1900001138"/>
        <s v="OPP1900001222"/>
        <s v="OPP1900001364"/>
        <s v="OPP1900001365"/>
        <s v="OPP1900001366"/>
        <s v="OPP1900001390"/>
        <s v="OPP1900001391"/>
        <s v="OPP1900001392"/>
        <s v="OPP1900001393"/>
        <s v="OPP1900001394"/>
        <s v="OPP1900001655"/>
        <s v="OPP1900001656"/>
        <s v="OPP1900001803"/>
        <s v="OPP1900001843"/>
        <s v="OPP1900001906"/>
        <s v="OPP1900001923"/>
        <s v="OPP1900001937"/>
        <s v="OPP1900001938"/>
        <s v="OPP1900001939"/>
        <s v="OPP1900001940"/>
        <s v="OPP1900001941"/>
        <s v="OPP1900001942"/>
        <s v="OPP1900001943"/>
        <s v="OPP1900001944"/>
        <s v="OPP1900001945"/>
        <s v="OPP1900001946"/>
        <s v="OPP1900001947"/>
        <s v="OPP1900001950"/>
        <s v="OPP1900001975"/>
        <s v="OPP1900001976"/>
        <s v="OPP1900002004"/>
        <s v="OPP1900002039"/>
        <s v="OPP1900002070"/>
        <s v="OPP1900002092"/>
        <s v="OPP1900002098"/>
        <s v="OPP1900002104"/>
      </sharedItems>
    </cacheField>
    <cacheField name="[Measures].[Sum of revenue_amount]" caption="Sum of revenue_amount" numFmtId="0" hierarchy="77" level="32767"/>
    <cacheField name="[gcrm_opportunity_202001231041].[opportunity_name].[opportunity_name]" caption="opportunity_name" numFmtId="0" hierarchy="18" level="1">
      <sharedItems count="8">
        <s v="BE-Mega policy"/>
        <s v="CVP GMC"/>
        <s v="DB -Mega Policy"/>
        <s v="DB -Terrorism Policy"/>
        <s v="DS- Employees GMC"/>
        <s v="EL-Group Mediclaim"/>
        <s v="FM-Group Mediclaim"/>
        <s v="Fire" u="1"/>
      </sharedItems>
    </cacheField>
    <cacheField name="[gcrm_opportunity_202001231041].[stage].[stage]" caption="stage" numFmtId="0" hierarchy="24" level="1">
      <sharedItems containsSemiMixedTypes="0" containsNonDate="0" containsString="0"/>
    </cacheField>
  </cacheFields>
  <cacheHierarchies count="83">
    <cacheHierarchy uniqueName="[BRIDGE TABLE].[SL NO]" caption="SL NO" attribute="1" defaultMemberUniqueName="[BRIDGE TABLE].[SL NO].[All]" allUniqueName="[BRIDGE TABLE].[SL NO].[All]" dimensionUniqueName="[BRIDGE TABLE]" displayFolder="" count="0" memberValueDatatype="5" unbalanced="0"/>
    <cacheHierarchy uniqueName="[BRIDGE TABLE].[Account Executive]" caption="Account Executive" attribute="1" defaultMemberUniqueName="[BRIDGE TABLE].[Account Executive].[All]" allUniqueName="[BRIDGE TABLE].[Account Executive].[All]" dimensionUniqueName="[BRIDGE TABLE]" displayFolder="" count="2" memberValueDatatype="130" unbalanced="0"/>
    <cacheHierarchy uniqueName="[brokeragefees].[client_name]" caption="client_name" attribute="1" defaultMemberUniqueName="[brokeragefees].[client_name].[All]" allUniqueName="[brokeragefees].[client_name].[All]" dimensionUniqueName="[brokeragefees]" displayFolder="" count="0" memberValueDatatype="130" unbalanced="0"/>
    <cacheHierarchy uniqueName="[brokeragefees].[policy_number]" caption="policy_number" attribute="1" defaultMemberUniqueName="[brokeragefees].[policy_number].[All]" allUniqueName="[brokeragefees].[policy_number].[All]" dimensionUniqueName="[brokeragefees]" displayFolder="" count="0" memberValueDatatype="5" unbalanced="0"/>
    <cacheHierarchy uniqueName="[brokeragefees].[policy_status]" caption="policy_status" attribute="1" defaultMemberUniqueName="[brokeragefees].[policy_status].[All]" allUniqueName="[brokeragefees].[policy_status].[All]" dimensionUniqueName="[brokeragefees]" displayFolder="" count="0" memberValueDatatype="130" unbalanced="0"/>
    <cacheHierarchy uniqueName="[brokeragefees].[policy_start_date]" caption="policy_start_date" attribute="1" time="1" defaultMemberUniqueName="[brokeragefees].[policy_start_date].[All]" allUniqueName="[brokeragefees].[policy_start_date].[All]" dimensionUniqueName="[brokeragefees]" displayFolder="" count="0" memberValueDatatype="7" unbalanced="0"/>
    <cacheHierarchy uniqueName="[brokeragefees].[policy_end_date]" caption="policy_end_date" attribute="1" time="1" defaultMemberUniqueName="[brokeragefees].[policy_end_date].[All]" allUniqueName="[brokeragefees].[policy_end_date].[All]" dimensionUniqueName="[brokeragefees]" displayFolder="" count="0" memberValueDatatype="7" unbalanced="0"/>
    <cacheHierarchy uniqueName="[brokeragefees].[product_group]" caption="product_group" attribute="1" defaultMemberUniqueName="[brokeragefees].[product_group].[All]" allUniqueName="[brokeragefees].[product_group].[All]" dimensionUniqueName="[brokeragefees]" displayFolder="" count="0" memberValueDatatype="130" unbalanced="0"/>
    <cacheHierarchy uniqueName="[brokeragefees].[Account Executive]" caption="Account Executive" attribute="1" defaultMemberUniqueName="[brokeragefees].[Account Executive].[All]" allUniqueName="[brokeragefees].[Account Executive].[All]" dimensionUniqueName="[brokeragefees]" displayFolder="" count="0" memberValueDatatype="130" unbalanced="0"/>
    <cacheHierarchy uniqueName="[brokeragefees].[branch_name]" caption="branch_name" attribute="1" defaultMemberUniqueName="[brokeragefees].[branch_name].[All]" allUniqueName="[brokeragefees].[branch_name].[All]" dimensionUniqueName="[brokeragefees]" displayFolder="" count="0" memberValueDatatype="130" unbalanced="0"/>
    <cacheHierarchy uniqueName="[brokeragefees].[solution_group]" caption="solution_group" attribute="1" defaultMemberUniqueName="[brokeragefees].[solution_group].[All]" allUniqueName="[brokeragefees].[solution_group].[All]" dimensionUniqueName="[brokeragefees]" displayFolder="" count="0" memberValueDatatype="130" unbalanced="0"/>
    <cacheHierarchy uniqueName="[brokeragefees].[income_class]" caption="income_class" attribute="1" defaultMemberUniqueName="[brokeragefees].[income_class].[All]" allUniqueName="[brokeragefees].[income_class].[All]" dimensionUniqueName="[brokeragefees]" displayFolder="" count="0" memberValueDatatype="130" unbalanced="0"/>
    <cacheHierarchy uniqueName="[brokeragefees].[Amount]" caption="Amount" attribute="1" defaultMemberUniqueName="[brokeragefees].[Amount].[All]" allUniqueName="[brokeragefees].[Amount].[All]" dimensionUniqueName="[brokeragefees]" displayFolder="" count="0" memberValueDatatype="5" unbalanced="0"/>
    <cacheHierarchy uniqueName="[brokeragefees].[income_due_date]" caption="income_due_date" attribute="1" time="1" defaultMemberUniqueName="[brokeragefees].[income_due_date].[All]" allUniqueName="[brokeragefees].[income_due_date].[All]" dimensionUniqueName="[brokeragefees]" displayFolder="" count="0" memberValueDatatype="7" unbalanced="0"/>
    <cacheHierarchy uniqueName="[brokeragefees].[revenue_transaction_type]" caption="revenue_transaction_type" attribute="1" defaultMemberUniqueName="[brokeragefees].[revenue_transaction_type].[All]" allUniqueName="[brokeragefees].[revenue_transaction_type].[All]" dimensionUniqueName="[brokeragefees]" displayFolder="" count="0" memberValueDatatype="130" unbalanced="0"/>
    <cacheHierarchy uniqueName="[brokeragefees].[renewal_status]" caption="renewal_status" attribute="1" defaultMemberUniqueName="[brokeragefees].[renewal_status].[All]" allUniqueName="[brokeragefees].[renewal_status].[All]" dimensionUniqueName="[brokeragefees]" displayFolder="" count="0" memberValueDatatype="130" unbalanced="0"/>
    <cacheHierarchy uniqueName="[brokeragefees].[lapse_reason]" caption="lapse_reason" attribute="1" defaultMemberUniqueName="[brokeragefees].[lapse_reason].[All]" allUniqueName="[brokeragefees].[lapse_reason].[All]" dimensionUniqueName="[brokeragefees]" displayFolder="" count="0" memberValueDatatype="130" unbalanced="0"/>
    <cacheHierarchy uniqueName="[brokeragefees].[last_updated_date]" caption="last_updated_date" attribute="1" time="1" defaultMemberUniqueName="[brokeragefees].[last_updated_date].[All]" allUniqueName="[brokeragefees].[last_updated_date].[All]" dimensionUniqueName="[brokeragefees]" displayFolder="" count="0" memberValueDatatype="7"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fieldsUsage count="2">
        <fieldUsage x="-1"/>
        <fieldUsage x="3"/>
      </fieldsUsage>
    </cacheHierarchy>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2" memberValueDatatype="130" unbalanced="0">
      <fieldsUsage count="2">
        <fieldUsage x="-1"/>
        <fieldUsage x="1"/>
      </fieldsUsage>
    </cacheHierarchy>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5"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5"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fieldsUsage count="2">
        <fieldUsage x="-1"/>
        <fieldUsage x="4"/>
      </fieldsUsage>
    </cacheHierarchy>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come_class_bridge].[SL NO]" caption="SL NO" attribute="1" defaultMemberUniqueName="[income_class_bridge].[SL NO].[All]" allUniqueName="[income_class_bridge].[SL NO].[All]" dimensionUniqueName="[income_class_bridge]" displayFolder="" count="0" memberValueDatatype="5" unbalanced="0"/>
    <cacheHierarchy uniqueName="[income_class_bridge].[income_class]" caption="income_class" attribute="1" defaultMemberUniqueName="[income_class_bridge].[income_class].[All]" allUniqueName="[income_class_bridge].[income_class].[All]" dimensionUniqueName="[income_class_bridge]" displayFolder="" count="2" memberValueDatatype="130" unbalanced="0">
      <fieldsUsage count="2">
        <fieldUsage x="-1"/>
        <fieldUsage x="0"/>
      </fieldsUsage>
    </cacheHierarchy>
    <cacheHierarchy uniqueName="[Individual_budget_altered].[Branch]" caption="Branch" attribute="1" defaultMemberUniqueName="[Individual_budget_altered].[Branch].[All]" allUniqueName="[Individual_budget_altered].[Branch].[All]" dimensionUniqueName="[Individual_budget_altered]" displayFolder="" count="0" memberValueDatatype="130" unbalanced="0"/>
    <cacheHierarchy uniqueName="[Individual_budget_altered].[Employee Name]" caption="Employee Name" attribute="1" defaultMemberUniqueName="[Individual_budget_altered].[Employee Name].[All]" allUniqueName="[Individual_budget_altered].[Employee Name].[All]" dimensionUniqueName="[Individual_budget_altered]" displayFolder="" count="0" memberValueDatatype="130" unbalanced="0"/>
    <cacheHierarchy uniqueName="[Individual_budget_altered].[New Role2]" caption="New Role2" attribute="1" defaultMemberUniqueName="[Individual_budget_altered].[New Role2].[All]" allUniqueName="[Individual_budget_altered].[New Role2].[All]" dimensionUniqueName="[Individual_budget_altered]" displayFolder="" count="0" memberValueDatatype="130" unbalanced="0"/>
    <cacheHierarchy uniqueName="[Individual_budget_altered].[Income_class]" caption="Income_class" attribute="1" defaultMemberUniqueName="[Individual_budget_altered].[Income_class].[All]" allUniqueName="[Individual_budget_altered].[Income_class].[All]" dimensionUniqueName="[Individual_budget_altered]" displayFolder="" count="0" memberValueDatatype="130" unbalanced="0"/>
    <cacheHierarchy uniqueName="[Individual_budget_altered].[Amount]" caption="Amount" attribute="1" defaultMemberUniqueName="[Individual_budget_altered].[Amount].[All]" allUniqueName="[Individual_budget_altered].[Amount].[All]" dimensionUniqueName="[Individual_budget_altered]" displayFolder="" count="0" memberValueDatatype="5"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5"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5"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F5]" caption="F5" attribute="1" defaultMemberUniqueName="[meeting_list_202001231041].[F5].[All]" allUniqueName="[meeting_list_202001231041].[F5].[All]" dimensionUniqueName="[meeting_list_202001231041]" displayFolder="" count="0" memberValueDatatype="130" unbalanced="0"/>
    <cacheHierarchy uniqueName="[meeting_list_202001231041].[F6]" caption="F6" attribute="1" defaultMemberUniqueName="[meeting_list_202001231041].[F6].[All]" allUniqueName="[meeting_list_202001231041].[F6].[All]" dimensionUniqueName="[meeting_list_202001231041]" displayFolder="" count="0" memberValueDatatype="130" unbalanced="0"/>
    <cacheHierarchy uniqueName="[meeting_list_202001231041].[F7]" caption="F7" attribute="1" defaultMemberUniqueName="[meeting_list_202001231041].[F7].[All]" allUniqueName="[meeting_list_202001231041].[F7].[All]" dimensionUniqueName="[meeting_list_202001231041]" displayFolder="" count="0" memberValueDatatype="130" unbalanced="0"/>
    <cacheHierarchy uniqueName="[meeting_list_202001231041].[F8]" caption="F8" attribute="1" defaultMemberUniqueName="[meeting_list_202001231041].[F8].[All]" allUniqueName="[meeting_list_202001231041].[F8].[All]" dimensionUniqueName="[meeting_list_202001231041]" displayFolder="" count="0" memberValueDatatype="130" unbalanced="0"/>
    <cacheHierarchy uniqueName="[meeting_list_202001231041].[F9]" caption="F9" attribute="1" defaultMemberUniqueName="[meeting_list_202001231041].[F9].[All]" allUniqueName="[meeting_list_202001231041].[F9].[All]" dimensionUniqueName="[meeting_list_202001231041]" displayFolder="" count="0" memberValueDatatype="130" unbalanced="0"/>
    <cacheHierarchy uniqueName="[meeting_list_202001231041].[F10]" caption="F10" attribute="1" defaultMemberUniqueName="[meeting_list_202001231041].[F10].[All]" allUniqueName="[meeting_list_202001231041].[F10].[All]" dimensionUniqueName="[meeting_list_202001231041]" displayFolder="" count="0" memberValueDatatype="130" unbalanced="0"/>
    <cacheHierarchy uniqueName="[meeting_list_202001231041].[F11]" caption="F11" attribute="1" defaultMemberUniqueName="[meeting_list_202001231041].[F11].[All]" allUniqueName="[meeting_list_202001231041].[F11].[All]" dimensionUniqueName="[meeting_list_202001231041]" displayFolder="" count="0" memberValueDatatype="130" unbalanced="0"/>
    <cacheHierarchy uniqueName="[meeting_list_202001231041].[F12]" caption="F12" attribute="1" defaultMemberUniqueName="[meeting_list_202001231041].[F12].[All]" allUniqueName="[meeting_list_202001231041].[F12].[All]" dimensionUniqueName="[meeting_list_202001231041]" displayFolder="" count="0" memberValueDatatype="130" unbalanced="0"/>
    <cacheHierarchy uniqueName="[meeting_list_202001231041].[F13]" caption="F13" attribute="1" defaultMemberUniqueName="[meeting_list_202001231041].[F13].[All]" allUniqueName="[meeting_list_202001231041].[F13].[All]" dimensionUniqueName="[meeting_list_202001231041]" displayFolder="" count="0" memberValueDatatype="130" unbalanced="0"/>
    <cacheHierarchy uniqueName="[meeting_list_202001231041].[F14]" caption="F14" attribute="1" defaultMemberUniqueName="[meeting_list_202001231041].[F14].[All]" allUniqueName="[meeting_list_202001231041].[F14].[All]" dimensionUniqueName="[meeting_list_202001231041]" displayFolder="" count="0" memberValueDatatype="130"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IDGE TABLE]" caption="__XL_Count BRIDGE TABLE" measure="1" displayFolder="" measureGroup="BRIDGE TABLE" count="0" hidden="1"/>
    <cacheHierarchy uniqueName="[Measures].[__XL_Count brokeragefees]" caption="__XL_Count brokeragefees" measure="1" displayFolder="" measureGroup="brokeragefees" count="0" hidden="1"/>
    <cacheHierarchy uniqueName="[Measures].[__XL_Count income_class_bridge]" caption="__XL_Count income_class_bridge" measure="1" displayFolder="" measureGroup="income_class_bridge" count="0" hidden="1"/>
    <cacheHierarchy uniqueName="[Measures].[__XL_Count Individual_budget_altered]" caption="__XL_Count Individual_budget_altered" measure="1" displayFolder="" measureGroup="Individual_budget_altered"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Amount]" caption="Sum of Amount" measure="1" displayFolder="" measureGroup="Individual_budget_altered" count="0" hidden="1">
      <extLst>
        <ext xmlns:x15="http://schemas.microsoft.com/office/spreadsheetml/2010/11/main" uri="{B97F6D7D-B522-45F9-BDA1-12C45D357490}">
          <x15:cacheHierarchy aggregatedColumn="36"/>
        </ext>
      </extLst>
    </cacheHierarchy>
    <cacheHierarchy uniqueName="[Measures].[Sum of Amount 2]" caption="Sum of Amount 2" measure="1" displayFolder="" measureGroup="invoice_202001231041" count="0" hidden="1">
      <extLst>
        <ext xmlns:x15="http://schemas.microsoft.com/office/spreadsheetml/2010/11/main" uri="{B97F6D7D-B522-45F9-BDA1-12C45D357490}">
          <x15:cacheHierarchy aggregatedColumn="46"/>
        </ext>
      </extLst>
    </cacheHierarchy>
    <cacheHierarchy uniqueName="[Measures].[Sum of Amount 3]" caption="Sum of Amount 3" measure="1" displayFolder="" measureGroup="brokeragefees" count="0" hidden="1">
      <extLst>
        <ext xmlns:x15="http://schemas.microsoft.com/office/spreadsheetml/2010/11/main" uri="{B97F6D7D-B522-45F9-BDA1-12C45D357490}">
          <x15:cacheHierarchy aggregatedColumn="12"/>
        </ext>
      </extLst>
    </cacheHierarchy>
    <cacheHierarchy uniqueName="[Measures].[Sum of revenue_amount]" caption="Sum of revenue_amount" measure="1" displayFolder="" measureGroup="gcrm_opportunity_202001231041" count="0" oneField="1" hidden="1">
      <fieldsUsage count="1">
        <fieldUsage x="2"/>
      </fieldsUsage>
      <extLst>
        <ext xmlns:x15="http://schemas.microsoft.com/office/spreadsheetml/2010/11/main" uri="{B97F6D7D-B522-45F9-BDA1-12C45D357490}">
          <x15:cacheHierarchy aggregatedColumn="22"/>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18"/>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7"/>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37"/>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1"/>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27"/>
        </ext>
      </extLst>
    </cacheHierarchy>
  </cacheHierarchies>
  <kpis count="0"/>
  <dimensions count="8">
    <dimension name="BRIDGE TABLE" uniqueName="[BRIDGE TABLE]" caption="BRIDGE TABLE"/>
    <dimension name="brokeragefees" uniqueName="[brokeragefees]" caption="brokeragefees"/>
    <dimension name="gcrm_opportunity_202001231041" uniqueName="[gcrm_opportunity_202001231041]" caption="gcrm_opportunity_202001231041"/>
    <dimension name="income_class_bridge" uniqueName="[income_class_bridge]" caption="income_class_bridge"/>
    <dimension name="Individual_budget_altered" uniqueName="[Individual_budget_altered]" caption="Individual_budget_altered"/>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s>
  <measureGroups count="7">
    <measureGroup name="BRIDGE TABLE" caption="BRIDGE TABLE"/>
    <measureGroup name="brokeragefees" caption="brokeragefees"/>
    <measureGroup name="gcrm_opportunity_202001231041" caption="gcrm_opportunity_202001231041"/>
    <measureGroup name="income_class_bridge" caption="income_class_bridge"/>
    <measureGroup name="Individual_budget_altered" caption="Individual_budget_altered"/>
    <measureGroup name="invoice_202001231041" caption="invoice_202001231041"/>
    <measureGroup name="meeting_list_202001231041" caption="meeting_list_202001231041"/>
  </measureGroups>
  <maps count="15">
    <map measureGroup="0" dimension="0"/>
    <map measureGroup="1" dimension="0"/>
    <map measureGroup="1" dimension="1"/>
    <map measureGroup="1" dimension="3"/>
    <map measureGroup="2" dimension="0"/>
    <map measureGroup="2" dimension="2"/>
    <map measureGroup="3" dimension="3"/>
    <map measureGroup="4" dimension="0"/>
    <map measureGroup="4" dimension="3"/>
    <map measureGroup="4" dimension="4"/>
    <map measureGroup="5" dimension="0"/>
    <map measureGroup="5" dimension="3"/>
    <map measureGroup="5" dimension="5"/>
    <map measureGroup="6" dimension="0"/>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ehaprabha UK" refreshedDate="45228.572771527775" createdVersion="3" refreshedVersion="8" minRefreshableVersion="3" recordCount="0" supportSubquery="1" supportAdvancedDrill="1" xr:uid="{67AD7063-178B-445D-998D-CE82911D3B94}">
  <cacheSource type="external" connectionId="8">
    <extLst>
      <ext xmlns:x14="http://schemas.microsoft.com/office/spreadsheetml/2009/9/main" uri="{F057638F-6D5F-4e77-A914-E7F072B9BCA8}">
        <x14:sourceConnection name="ThisWorkbookDataModel"/>
      </ext>
    </extLst>
  </cacheSource>
  <cacheFields count="0"/>
  <cacheHierarchies count="83">
    <cacheHierarchy uniqueName="[BRIDGE TABLE].[SL NO]" caption="SL NO" attribute="1" defaultMemberUniqueName="[BRIDGE TABLE].[SL NO].[All]" allUniqueName="[BRIDGE TABLE].[SL NO].[All]" dimensionUniqueName="[BRIDGE TABLE]" displayFolder="" count="0" memberValueDatatype="5" unbalanced="0"/>
    <cacheHierarchy uniqueName="[BRIDGE TABLE].[Account Executive]" caption="Account Executive" attribute="1" defaultMemberUniqueName="[BRIDGE TABLE].[Account Executive].[All]" allUniqueName="[BRIDGE TABLE].[Account Executive].[All]" dimensionUniqueName="[BRIDGE TABLE]" displayFolder="" count="2" memberValueDatatype="130" unbalanced="0"/>
    <cacheHierarchy uniqueName="[brokeragefees].[client_name]" caption="client_name" attribute="1" defaultMemberUniqueName="[brokeragefees].[client_name].[All]" allUniqueName="[brokeragefees].[client_name].[All]" dimensionUniqueName="[brokeragefees]" displayFolder="" count="0" memberValueDatatype="130" unbalanced="0"/>
    <cacheHierarchy uniqueName="[brokeragefees].[policy_number]" caption="policy_number" attribute="1" defaultMemberUniqueName="[brokeragefees].[policy_number].[All]" allUniqueName="[brokeragefees].[policy_number].[All]" dimensionUniqueName="[brokeragefees]" displayFolder="" count="0" memberValueDatatype="5" unbalanced="0"/>
    <cacheHierarchy uniqueName="[brokeragefees].[policy_status]" caption="policy_status" attribute="1" defaultMemberUniqueName="[brokeragefees].[policy_status].[All]" allUniqueName="[brokeragefees].[policy_status].[All]" dimensionUniqueName="[brokeragefees]" displayFolder="" count="0" memberValueDatatype="130" unbalanced="0"/>
    <cacheHierarchy uniqueName="[brokeragefees].[policy_start_date]" caption="policy_start_date" attribute="1" time="1" defaultMemberUniqueName="[brokeragefees].[policy_start_date].[All]" allUniqueName="[brokeragefees].[policy_start_date].[All]" dimensionUniqueName="[brokeragefees]" displayFolder="" count="0" memberValueDatatype="7" unbalanced="0"/>
    <cacheHierarchy uniqueName="[brokeragefees].[policy_end_date]" caption="policy_end_date" attribute="1" time="1" defaultMemberUniqueName="[brokeragefees].[policy_end_date].[All]" allUniqueName="[brokeragefees].[policy_end_date].[All]" dimensionUniqueName="[brokeragefees]" displayFolder="" count="0" memberValueDatatype="7" unbalanced="0"/>
    <cacheHierarchy uniqueName="[brokeragefees].[product_group]" caption="product_group" attribute="1" defaultMemberUniqueName="[brokeragefees].[product_group].[All]" allUniqueName="[brokeragefees].[product_group].[All]" dimensionUniqueName="[brokeragefees]" displayFolder="" count="0" memberValueDatatype="130" unbalanced="0"/>
    <cacheHierarchy uniqueName="[brokeragefees].[Account Executive]" caption="Account Executive" attribute="1" defaultMemberUniqueName="[brokeragefees].[Account Executive].[All]" allUniqueName="[brokeragefees].[Account Executive].[All]" dimensionUniqueName="[brokeragefees]" displayFolder="" count="0" memberValueDatatype="130" unbalanced="0"/>
    <cacheHierarchy uniqueName="[brokeragefees].[branch_name]" caption="branch_name" attribute="1" defaultMemberUniqueName="[brokeragefees].[branch_name].[All]" allUniqueName="[brokeragefees].[branch_name].[All]" dimensionUniqueName="[brokeragefees]" displayFolder="" count="0" memberValueDatatype="130" unbalanced="0"/>
    <cacheHierarchy uniqueName="[brokeragefees].[solution_group]" caption="solution_group" attribute="1" defaultMemberUniqueName="[brokeragefees].[solution_group].[All]" allUniqueName="[brokeragefees].[solution_group].[All]" dimensionUniqueName="[brokeragefees]" displayFolder="" count="0" memberValueDatatype="130" unbalanced="0"/>
    <cacheHierarchy uniqueName="[brokeragefees].[income_class]" caption="income_class" attribute="1" defaultMemberUniqueName="[brokeragefees].[income_class].[All]" allUniqueName="[brokeragefees].[income_class].[All]" dimensionUniqueName="[brokeragefees]" displayFolder="" count="0" memberValueDatatype="130" unbalanced="0"/>
    <cacheHierarchy uniqueName="[brokeragefees].[Amount]" caption="Amount" attribute="1" defaultMemberUniqueName="[brokeragefees].[Amount].[All]" allUniqueName="[brokeragefees].[Amount].[All]" dimensionUniqueName="[brokeragefees]" displayFolder="" count="0" memberValueDatatype="5" unbalanced="0"/>
    <cacheHierarchy uniqueName="[brokeragefees].[income_due_date]" caption="income_due_date" attribute="1" time="1" defaultMemberUniqueName="[brokeragefees].[income_due_date].[All]" allUniqueName="[brokeragefees].[income_due_date].[All]" dimensionUniqueName="[brokeragefees]" displayFolder="" count="0" memberValueDatatype="7" unbalanced="0"/>
    <cacheHierarchy uniqueName="[brokeragefees].[revenue_transaction_type]" caption="revenue_transaction_type" attribute="1" defaultMemberUniqueName="[brokeragefees].[revenue_transaction_type].[All]" allUniqueName="[brokeragefees].[revenue_transaction_type].[All]" dimensionUniqueName="[brokeragefees]" displayFolder="" count="0" memberValueDatatype="130" unbalanced="0"/>
    <cacheHierarchy uniqueName="[brokeragefees].[renewal_status]" caption="renewal_status" attribute="1" defaultMemberUniqueName="[brokeragefees].[renewal_status].[All]" allUniqueName="[brokeragefees].[renewal_status].[All]" dimensionUniqueName="[brokeragefees]" displayFolder="" count="0" memberValueDatatype="130" unbalanced="0"/>
    <cacheHierarchy uniqueName="[brokeragefees].[lapse_reason]" caption="lapse_reason" attribute="1" defaultMemberUniqueName="[brokeragefees].[lapse_reason].[All]" allUniqueName="[brokeragefees].[lapse_reason].[All]" dimensionUniqueName="[brokeragefees]" displayFolder="" count="0" memberValueDatatype="130" unbalanced="0"/>
    <cacheHierarchy uniqueName="[brokeragefees].[last_updated_date]" caption="last_updated_date" attribute="1" time="1" defaultMemberUniqueName="[brokeragefees].[last_updated_date].[All]" allUniqueName="[brokeragefees].[last_updated_date].[All]" dimensionUniqueName="[brokeragefees]" displayFolder="" count="0" memberValueDatatype="7"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5"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5"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come_class_bridge].[SL NO]" caption="SL NO" attribute="1" defaultMemberUniqueName="[income_class_bridge].[SL NO].[All]" allUniqueName="[income_class_bridge].[SL NO].[All]" dimensionUniqueName="[income_class_bridge]" displayFolder="" count="0" memberValueDatatype="5" unbalanced="0"/>
    <cacheHierarchy uniqueName="[income_class_bridge].[income_class]" caption="income_class" attribute="1" defaultMemberUniqueName="[income_class_bridge].[income_class].[All]" allUniqueName="[income_class_bridge].[income_class].[All]" dimensionUniqueName="[income_class_bridge]" displayFolder="" count="0" memberValueDatatype="130" unbalanced="0"/>
    <cacheHierarchy uniqueName="[Individual_budget_altered].[Branch]" caption="Branch" attribute="1" defaultMemberUniqueName="[Individual_budget_altered].[Branch].[All]" allUniqueName="[Individual_budget_altered].[Branch].[All]" dimensionUniqueName="[Individual_budget_altered]" displayFolder="" count="0" memberValueDatatype="130" unbalanced="0"/>
    <cacheHierarchy uniqueName="[Individual_budget_altered].[Employee Name]" caption="Employee Name" attribute="1" defaultMemberUniqueName="[Individual_budget_altered].[Employee Name].[All]" allUniqueName="[Individual_budget_altered].[Employee Name].[All]" dimensionUniqueName="[Individual_budget_altered]" displayFolder="" count="0" memberValueDatatype="130" unbalanced="0"/>
    <cacheHierarchy uniqueName="[Individual_budget_altered].[New Role2]" caption="New Role2" attribute="1" defaultMemberUniqueName="[Individual_budget_altered].[New Role2].[All]" allUniqueName="[Individual_budget_altered].[New Role2].[All]" dimensionUniqueName="[Individual_budget_altered]" displayFolder="" count="0" memberValueDatatype="130" unbalanced="0"/>
    <cacheHierarchy uniqueName="[Individual_budget_altered].[Income_class]" caption="Income_class" attribute="1" defaultMemberUniqueName="[Individual_budget_altered].[Income_class].[All]" allUniqueName="[Individual_budget_altered].[Income_class].[All]" dimensionUniqueName="[Individual_budget_altered]" displayFolder="" count="0" memberValueDatatype="130" unbalanced="0"/>
    <cacheHierarchy uniqueName="[Individual_budget_altered].[Amount]" caption="Amount" attribute="1" defaultMemberUniqueName="[Individual_budget_altered].[Amount].[All]" allUniqueName="[Individual_budget_altered].[Amount].[All]" dimensionUniqueName="[Individual_budget_altered]" displayFolder="" count="0" memberValueDatatype="5"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5"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5"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F5]" caption="F5" attribute="1" defaultMemberUniqueName="[meeting_list_202001231041].[F5].[All]" allUniqueName="[meeting_list_202001231041].[F5].[All]" dimensionUniqueName="[meeting_list_202001231041]" displayFolder="" count="0" memberValueDatatype="130" unbalanced="0"/>
    <cacheHierarchy uniqueName="[meeting_list_202001231041].[F6]" caption="F6" attribute="1" defaultMemberUniqueName="[meeting_list_202001231041].[F6].[All]" allUniqueName="[meeting_list_202001231041].[F6].[All]" dimensionUniqueName="[meeting_list_202001231041]" displayFolder="" count="0" memberValueDatatype="130" unbalanced="0"/>
    <cacheHierarchy uniqueName="[meeting_list_202001231041].[F7]" caption="F7" attribute="1" defaultMemberUniqueName="[meeting_list_202001231041].[F7].[All]" allUniqueName="[meeting_list_202001231041].[F7].[All]" dimensionUniqueName="[meeting_list_202001231041]" displayFolder="" count="0" memberValueDatatype="130" unbalanced="0"/>
    <cacheHierarchy uniqueName="[meeting_list_202001231041].[F8]" caption="F8" attribute="1" defaultMemberUniqueName="[meeting_list_202001231041].[F8].[All]" allUniqueName="[meeting_list_202001231041].[F8].[All]" dimensionUniqueName="[meeting_list_202001231041]" displayFolder="" count="0" memberValueDatatype="130" unbalanced="0"/>
    <cacheHierarchy uniqueName="[meeting_list_202001231041].[F9]" caption="F9" attribute="1" defaultMemberUniqueName="[meeting_list_202001231041].[F9].[All]" allUniqueName="[meeting_list_202001231041].[F9].[All]" dimensionUniqueName="[meeting_list_202001231041]" displayFolder="" count="0" memberValueDatatype="130" unbalanced="0"/>
    <cacheHierarchy uniqueName="[meeting_list_202001231041].[F10]" caption="F10" attribute="1" defaultMemberUniqueName="[meeting_list_202001231041].[F10].[All]" allUniqueName="[meeting_list_202001231041].[F10].[All]" dimensionUniqueName="[meeting_list_202001231041]" displayFolder="" count="0" memberValueDatatype="130" unbalanced="0"/>
    <cacheHierarchy uniqueName="[meeting_list_202001231041].[F11]" caption="F11" attribute="1" defaultMemberUniqueName="[meeting_list_202001231041].[F11].[All]" allUniqueName="[meeting_list_202001231041].[F11].[All]" dimensionUniqueName="[meeting_list_202001231041]" displayFolder="" count="0" memberValueDatatype="130" unbalanced="0"/>
    <cacheHierarchy uniqueName="[meeting_list_202001231041].[F12]" caption="F12" attribute="1" defaultMemberUniqueName="[meeting_list_202001231041].[F12].[All]" allUniqueName="[meeting_list_202001231041].[F12].[All]" dimensionUniqueName="[meeting_list_202001231041]" displayFolder="" count="0" memberValueDatatype="130" unbalanced="0"/>
    <cacheHierarchy uniqueName="[meeting_list_202001231041].[F13]" caption="F13" attribute="1" defaultMemberUniqueName="[meeting_list_202001231041].[F13].[All]" allUniqueName="[meeting_list_202001231041].[F13].[All]" dimensionUniqueName="[meeting_list_202001231041]" displayFolder="" count="0" memberValueDatatype="130" unbalanced="0"/>
    <cacheHierarchy uniqueName="[meeting_list_202001231041].[F14]" caption="F14" attribute="1" defaultMemberUniqueName="[meeting_list_202001231041].[F14].[All]" allUniqueName="[meeting_list_202001231041].[F14].[All]" dimensionUniqueName="[meeting_list_202001231041]" displayFolder="" count="0" memberValueDatatype="130"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IDGE TABLE]" caption="__XL_Count BRIDGE TABLE" measure="1" displayFolder="" measureGroup="BRIDGE TABLE" count="0" hidden="1"/>
    <cacheHierarchy uniqueName="[Measures].[__XL_Count brokeragefees]" caption="__XL_Count brokeragefees" measure="1" displayFolder="" measureGroup="brokeragefees" count="0" hidden="1"/>
    <cacheHierarchy uniqueName="[Measures].[__XL_Count income_class_bridge]" caption="__XL_Count income_class_bridge" measure="1" displayFolder="" measureGroup="income_class_bridge" count="0" hidden="1"/>
    <cacheHierarchy uniqueName="[Measures].[__XL_Count Individual_budget_altered]" caption="__XL_Count Individual_budget_altered" measure="1" displayFolder="" measureGroup="Individual_budget_altered"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Amount]" caption="Sum of Amount" measure="1" displayFolder="" measureGroup="Individual_budget_altered" count="0" hidden="1">
      <extLst>
        <ext xmlns:x15="http://schemas.microsoft.com/office/spreadsheetml/2010/11/main" uri="{B97F6D7D-B522-45F9-BDA1-12C45D357490}">
          <x15:cacheHierarchy aggregatedColumn="36"/>
        </ext>
      </extLst>
    </cacheHierarchy>
    <cacheHierarchy uniqueName="[Measures].[Sum of Amount 2]" caption="Sum of Amount 2" measure="1" displayFolder="" measureGroup="invoice_202001231041" count="0" hidden="1">
      <extLst>
        <ext xmlns:x15="http://schemas.microsoft.com/office/spreadsheetml/2010/11/main" uri="{B97F6D7D-B522-45F9-BDA1-12C45D357490}">
          <x15:cacheHierarchy aggregatedColumn="46"/>
        </ext>
      </extLst>
    </cacheHierarchy>
    <cacheHierarchy uniqueName="[Measures].[Sum of Amount 3]" caption="Sum of Amount 3" measure="1" displayFolder="" measureGroup="brokeragefees" count="0" hidden="1">
      <extLst>
        <ext xmlns:x15="http://schemas.microsoft.com/office/spreadsheetml/2010/11/main" uri="{B97F6D7D-B522-45F9-BDA1-12C45D357490}">
          <x15:cacheHierarchy aggregatedColumn="12"/>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22"/>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18"/>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7"/>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37"/>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1"/>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27"/>
        </ext>
      </extLst>
    </cacheHierarchy>
  </cacheHierarchies>
  <kpis count="0"/>
  <extLst>
    <ext xmlns:x14="http://schemas.microsoft.com/office/spreadsheetml/2009/9/main" uri="{725AE2AE-9491-48be-B2B4-4EB974FC3084}">
      <x14:pivotCacheDefinition slicerData="1" pivotCacheId="93798482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ehaprabha UK" refreshedDate="45228.642643402774" createdVersion="5" refreshedVersion="8" minRefreshableVersion="3" recordCount="0" supportSubquery="1" supportAdvancedDrill="1" xr:uid="{D5083AE8-3D5D-43E4-8162-47C345C7B3A0}">
  <cacheSource type="external" connectionId="8"/>
  <cacheFields count="5">
    <cacheField name="[income_class_bridge].[income_class].[income_class]" caption="income_class" numFmtId="0" hierarchy="31" level="1">
      <sharedItems count="1">
        <s v="Cross Sell"/>
      </sharedItems>
    </cacheField>
    <cacheField name="[Measures].[Sum of Amount]" caption="Sum of Amount" numFmtId="0" hierarchy="74" level="32767"/>
    <cacheField name="[Measures].[Sum of Amount 2]" caption="Sum of Amount 2" numFmtId="0" hierarchy="75" level="32767"/>
    <cacheField name="[Measures].[Sum of Amount 3]" caption="Sum of Amount 3" numFmtId="0" hierarchy="76" level="32767"/>
    <cacheField name="[BRIDGE TABLE].[Account Executive].[Account Executive]" caption="Account Executive" numFmtId="0" hierarchy="1" level="1">
      <sharedItems containsSemiMixedTypes="0" containsNonDate="0" containsString="0"/>
    </cacheField>
  </cacheFields>
  <cacheHierarchies count="83">
    <cacheHierarchy uniqueName="[BRIDGE TABLE].[SL NO]" caption="SL NO" attribute="1" defaultMemberUniqueName="[BRIDGE TABLE].[SL NO].[All]" allUniqueName="[BRIDGE TABLE].[SL NO].[All]" dimensionUniqueName="[BRIDGE TABLE]" displayFolder="" count="0" memberValueDatatype="5" unbalanced="0"/>
    <cacheHierarchy uniqueName="[BRIDGE TABLE].[Account Executive]" caption="Account Executive" attribute="1" defaultMemberUniqueName="[BRIDGE TABLE].[Account Executive].[All]" allUniqueName="[BRIDGE TABLE].[Account Executive].[All]" dimensionUniqueName="[BRIDGE TABLE]" displayFolder="" count="2" memberValueDatatype="130" unbalanced="0">
      <fieldsUsage count="2">
        <fieldUsage x="-1"/>
        <fieldUsage x="4"/>
      </fieldsUsage>
    </cacheHierarchy>
    <cacheHierarchy uniqueName="[brokeragefees].[client_name]" caption="client_name" attribute="1" defaultMemberUniqueName="[brokeragefees].[client_name].[All]" allUniqueName="[brokeragefees].[client_name].[All]" dimensionUniqueName="[brokeragefees]" displayFolder="" count="0" memberValueDatatype="130" unbalanced="0"/>
    <cacheHierarchy uniqueName="[brokeragefees].[policy_number]" caption="policy_number" attribute="1" defaultMemberUniqueName="[brokeragefees].[policy_number].[All]" allUniqueName="[brokeragefees].[policy_number].[All]" dimensionUniqueName="[brokeragefees]" displayFolder="" count="0" memberValueDatatype="5" unbalanced="0"/>
    <cacheHierarchy uniqueName="[brokeragefees].[policy_status]" caption="policy_status" attribute="1" defaultMemberUniqueName="[brokeragefees].[policy_status].[All]" allUniqueName="[brokeragefees].[policy_status].[All]" dimensionUniqueName="[brokeragefees]" displayFolder="" count="0" memberValueDatatype="130" unbalanced="0"/>
    <cacheHierarchy uniqueName="[brokeragefees].[policy_start_date]" caption="policy_start_date" attribute="1" time="1" defaultMemberUniqueName="[brokeragefees].[policy_start_date].[All]" allUniqueName="[brokeragefees].[policy_start_date].[All]" dimensionUniqueName="[brokeragefees]" displayFolder="" count="0" memberValueDatatype="7" unbalanced="0"/>
    <cacheHierarchy uniqueName="[brokeragefees].[policy_end_date]" caption="policy_end_date" attribute="1" time="1" defaultMemberUniqueName="[brokeragefees].[policy_end_date].[All]" allUniqueName="[brokeragefees].[policy_end_date].[All]" dimensionUniqueName="[brokeragefees]" displayFolder="" count="0" memberValueDatatype="7" unbalanced="0"/>
    <cacheHierarchy uniqueName="[brokeragefees].[product_group]" caption="product_group" attribute="1" defaultMemberUniqueName="[brokeragefees].[product_group].[All]" allUniqueName="[brokeragefees].[product_group].[All]" dimensionUniqueName="[brokeragefees]" displayFolder="" count="0" memberValueDatatype="130" unbalanced="0"/>
    <cacheHierarchy uniqueName="[brokeragefees].[Account Executive]" caption="Account Executive" attribute="1" defaultMemberUniqueName="[brokeragefees].[Account Executive].[All]" allUniqueName="[brokeragefees].[Account Executive].[All]" dimensionUniqueName="[brokeragefees]" displayFolder="" count="0" memberValueDatatype="130" unbalanced="0"/>
    <cacheHierarchy uniqueName="[brokeragefees].[branch_name]" caption="branch_name" attribute="1" defaultMemberUniqueName="[brokeragefees].[branch_name].[All]" allUniqueName="[brokeragefees].[branch_name].[All]" dimensionUniqueName="[brokeragefees]" displayFolder="" count="0" memberValueDatatype="130" unbalanced="0"/>
    <cacheHierarchy uniqueName="[brokeragefees].[solution_group]" caption="solution_group" attribute="1" defaultMemberUniqueName="[brokeragefees].[solution_group].[All]" allUniqueName="[brokeragefees].[solution_group].[All]" dimensionUniqueName="[brokeragefees]" displayFolder="" count="0" memberValueDatatype="130" unbalanced="0"/>
    <cacheHierarchy uniqueName="[brokeragefees].[income_class]" caption="income_class" attribute="1" defaultMemberUniqueName="[brokeragefees].[income_class].[All]" allUniqueName="[brokeragefees].[income_class].[All]" dimensionUniqueName="[brokeragefees]" displayFolder="" count="0" memberValueDatatype="130" unbalanced="0"/>
    <cacheHierarchy uniqueName="[brokeragefees].[Amount]" caption="Amount" attribute="1" defaultMemberUniqueName="[brokeragefees].[Amount].[All]" allUniqueName="[brokeragefees].[Amount].[All]" dimensionUniqueName="[brokeragefees]" displayFolder="" count="0" memberValueDatatype="5" unbalanced="0"/>
    <cacheHierarchy uniqueName="[brokeragefees].[income_due_date]" caption="income_due_date" attribute="1" time="1" defaultMemberUniqueName="[brokeragefees].[income_due_date].[All]" allUniqueName="[brokeragefees].[income_due_date].[All]" dimensionUniqueName="[brokeragefees]" displayFolder="" count="0" memberValueDatatype="7" unbalanced="0"/>
    <cacheHierarchy uniqueName="[brokeragefees].[revenue_transaction_type]" caption="revenue_transaction_type" attribute="1" defaultMemberUniqueName="[brokeragefees].[revenue_transaction_type].[All]" allUniqueName="[brokeragefees].[revenue_transaction_type].[All]" dimensionUniqueName="[brokeragefees]" displayFolder="" count="0" memberValueDatatype="130" unbalanced="0"/>
    <cacheHierarchy uniqueName="[brokeragefees].[renewal_status]" caption="renewal_status" attribute="1" defaultMemberUniqueName="[brokeragefees].[renewal_status].[All]" allUniqueName="[brokeragefees].[renewal_status].[All]" dimensionUniqueName="[brokeragefees]" displayFolder="" count="0" memberValueDatatype="130" unbalanced="0"/>
    <cacheHierarchy uniqueName="[brokeragefees].[lapse_reason]" caption="lapse_reason" attribute="1" defaultMemberUniqueName="[brokeragefees].[lapse_reason].[All]" allUniqueName="[brokeragefees].[lapse_reason].[All]" dimensionUniqueName="[brokeragefees]" displayFolder="" count="0" memberValueDatatype="130" unbalanced="0"/>
    <cacheHierarchy uniqueName="[brokeragefees].[last_updated_date]" caption="last_updated_date" attribute="1" time="1" defaultMemberUniqueName="[brokeragefees].[last_updated_date].[All]" allUniqueName="[brokeragefees].[last_updated_date].[All]" dimensionUniqueName="[brokeragefees]" displayFolder="" count="0" memberValueDatatype="7"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5"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5"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come_class_bridge].[SL NO]" caption="SL NO" attribute="1" defaultMemberUniqueName="[income_class_bridge].[SL NO].[All]" allUniqueName="[income_class_bridge].[SL NO].[All]" dimensionUniqueName="[income_class_bridge]" displayFolder="" count="0" memberValueDatatype="5" unbalanced="0"/>
    <cacheHierarchy uniqueName="[income_class_bridge].[income_class]" caption="income_class" attribute="1" defaultMemberUniqueName="[income_class_bridge].[income_class].[All]" allUniqueName="[income_class_bridge].[income_class].[All]" dimensionUniqueName="[income_class_bridge]" displayFolder="" count="2" memberValueDatatype="130" unbalanced="0">
      <fieldsUsage count="2">
        <fieldUsage x="-1"/>
        <fieldUsage x="0"/>
      </fieldsUsage>
    </cacheHierarchy>
    <cacheHierarchy uniqueName="[Individual_budget_altered].[Branch]" caption="Branch" attribute="1" defaultMemberUniqueName="[Individual_budget_altered].[Branch].[All]" allUniqueName="[Individual_budget_altered].[Branch].[All]" dimensionUniqueName="[Individual_budget_altered]" displayFolder="" count="0" memberValueDatatype="130" unbalanced="0"/>
    <cacheHierarchy uniqueName="[Individual_budget_altered].[Employee Name]" caption="Employee Name" attribute="1" defaultMemberUniqueName="[Individual_budget_altered].[Employee Name].[All]" allUniqueName="[Individual_budget_altered].[Employee Name].[All]" dimensionUniqueName="[Individual_budget_altered]" displayFolder="" count="0" memberValueDatatype="130" unbalanced="0"/>
    <cacheHierarchy uniqueName="[Individual_budget_altered].[New Role2]" caption="New Role2" attribute="1" defaultMemberUniqueName="[Individual_budget_altered].[New Role2].[All]" allUniqueName="[Individual_budget_altered].[New Role2].[All]" dimensionUniqueName="[Individual_budget_altered]" displayFolder="" count="0" memberValueDatatype="130" unbalanced="0"/>
    <cacheHierarchy uniqueName="[Individual_budget_altered].[Income_class]" caption="Income_class" attribute="1" defaultMemberUniqueName="[Individual_budget_altered].[Income_class].[All]" allUniqueName="[Individual_budget_altered].[Income_class].[All]" dimensionUniqueName="[Individual_budget_altered]" displayFolder="" count="0" memberValueDatatype="130" unbalanced="0"/>
    <cacheHierarchy uniqueName="[Individual_budget_altered].[Amount]" caption="Amount" attribute="1" defaultMemberUniqueName="[Individual_budget_altered].[Amount].[All]" allUniqueName="[Individual_budget_altered].[Amount].[All]" dimensionUniqueName="[Individual_budget_altered]" displayFolder="" count="0" memberValueDatatype="5"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5"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5"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F5]" caption="F5" attribute="1" defaultMemberUniqueName="[meeting_list_202001231041].[F5].[All]" allUniqueName="[meeting_list_202001231041].[F5].[All]" dimensionUniqueName="[meeting_list_202001231041]" displayFolder="" count="0" memberValueDatatype="130" unbalanced="0"/>
    <cacheHierarchy uniqueName="[meeting_list_202001231041].[F6]" caption="F6" attribute="1" defaultMemberUniqueName="[meeting_list_202001231041].[F6].[All]" allUniqueName="[meeting_list_202001231041].[F6].[All]" dimensionUniqueName="[meeting_list_202001231041]" displayFolder="" count="0" memberValueDatatype="130" unbalanced="0"/>
    <cacheHierarchy uniqueName="[meeting_list_202001231041].[F7]" caption="F7" attribute="1" defaultMemberUniqueName="[meeting_list_202001231041].[F7].[All]" allUniqueName="[meeting_list_202001231041].[F7].[All]" dimensionUniqueName="[meeting_list_202001231041]" displayFolder="" count="0" memberValueDatatype="130" unbalanced="0"/>
    <cacheHierarchy uniqueName="[meeting_list_202001231041].[F8]" caption="F8" attribute="1" defaultMemberUniqueName="[meeting_list_202001231041].[F8].[All]" allUniqueName="[meeting_list_202001231041].[F8].[All]" dimensionUniqueName="[meeting_list_202001231041]" displayFolder="" count="0" memberValueDatatype="130" unbalanced="0"/>
    <cacheHierarchy uniqueName="[meeting_list_202001231041].[F9]" caption="F9" attribute="1" defaultMemberUniqueName="[meeting_list_202001231041].[F9].[All]" allUniqueName="[meeting_list_202001231041].[F9].[All]" dimensionUniqueName="[meeting_list_202001231041]" displayFolder="" count="0" memberValueDatatype="130" unbalanced="0"/>
    <cacheHierarchy uniqueName="[meeting_list_202001231041].[F10]" caption="F10" attribute="1" defaultMemberUniqueName="[meeting_list_202001231041].[F10].[All]" allUniqueName="[meeting_list_202001231041].[F10].[All]" dimensionUniqueName="[meeting_list_202001231041]" displayFolder="" count="0" memberValueDatatype="130" unbalanced="0"/>
    <cacheHierarchy uniqueName="[meeting_list_202001231041].[F11]" caption="F11" attribute="1" defaultMemberUniqueName="[meeting_list_202001231041].[F11].[All]" allUniqueName="[meeting_list_202001231041].[F11].[All]" dimensionUniqueName="[meeting_list_202001231041]" displayFolder="" count="0" memberValueDatatype="130" unbalanced="0"/>
    <cacheHierarchy uniqueName="[meeting_list_202001231041].[F12]" caption="F12" attribute="1" defaultMemberUniqueName="[meeting_list_202001231041].[F12].[All]" allUniqueName="[meeting_list_202001231041].[F12].[All]" dimensionUniqueName="[meeting_list_202001231041]" displayFolder="" count="0" memberValueDatatype="130" unbalanced="0"/>
    <cacheHierarchy uniqueName="[meeting_list_202001231041].[F13]" caption="F13" attribute="1" defaultMemberUniqueName="[meeting_list_202001231041].[F13].[All]" allUniqueName="[meeting_list_202001231041].[F13].[All]" dimensionUniqueName="[meeting_list_202001231041]" displayFolder="" count="0" memberValueDatatype="130" unbalanced="0"/>
    <cacheHierarchy uniqueName="[meeting_list_202001231041].[F14]" caption="F14" attribute="1" defaultMemberUniqueName="[meeting_list_202001231041].[F14].[All]" allUniqueName="[meeting_list_202001231041].[F14].[All]" dimensionUniqueName="[meeting_list_202001231041]" displayFolder="" count="0" memberValueDatatype="130"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IDGE TABLE]" caption="__XL_Count BRIDGE TABLE" measure="1" displayFolder="" measureGroup="BRIDGE TABLE" count="0" hidden="1"/>
    <cacheHierarchy uniqueName="[Measures].[__XL_Count brokeragefees]" caption="__XL_Count brokeragefees" measure="1" displayFolder="" measureGroup="brokeragefees" count="0" hidden="1"/>
    <cacheHierarchy uniqueName="[Measures].[__XL_Count income_class_bridge]" caption="__XL_Count income_class_bridge" measure="1" displayFolder="" measureGroup="income_class_bridge" count="0" hidden="1"/>
    <cacheHierarchy uniqueName="[Measures].[__XL_Count Individual_budget_altered]" caption="__XL_Count Individual_budget_altered" measure="1" displayFolder="" measureGroup="Individual_budget_altered"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Amount]" caption="Sum of Amount" measure="1" displayFolder="" measureGroup="Individual_budget_altered"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Amount 2]" caption="Sum of Amount 2" measure="1" displayFolder="" measureGroup="invoice_202001231041" count="0" oneField="1" hidden="1">
      <fieldsUsage count="1">
        <fieldUsage x="2"/>
      </fieldsUsage>
      <extLst>
        <ext xmlns:x15="http://schemas.microsoft.com/office/spreadsheetml/2010/11/main" uri="{B97F6D7D-B522-45F9-BDA1-12C45D357490}">
          <x15:cacheHierarchy aggregatedColumn="46"/>
        </ext>
      </extLst>
    </cacheHierarchy>
    <cacheHierarchy uniqueName="[Measures].[Sum of Amount 3]" caption="Sum of Amount 3" measure="1" displayFolder="" measureGroup="brokeragefees" count="0" oneField="1" hidden="1">
      <fieldsUsage count="1">
        <fieldUsage x="3"/>
      </fieldsUsage>
      <extLst>
        <ext xmlns:x15="http://schemas.microsoft.com/office/spreadsheetml/2010/11/main" uri="{B97F6D7D-B522-45F9-BDA1-12C45D357490}">
          <x15:cacheHierarchy aggregatedColumn="12"/>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22"/>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18"/>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7"/>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37"/>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1"/>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27"/>
        </ext>
      </extLst>
    </cacheHierarchy>
  </cacheHierarchies>
  <kpis count="0"/>
  <dimensions count="8">
    <dimension name="BRIDGE TABLE" uniqueName="[BRIDGE TABLE]" caption="BRIDGE TABLE"/>
    <dimension name="brokeragefees" uniqueName="[brokeragefees]" caption="brokeragefees"/>
    <dimension name="gcrm_opportunity_202001231041" uniqueName="[gcrm_opportunity_202001231041]" caption="gcrm_opportunity_202001231041"/>
    <dimension name="income_class_bridge" uniqueName="[income_class_bridge]" caption="income_class_bridge"/>
    <dimension name="Individual_budget_altered" uniqueName="[Individual_budget_altered]" caption="Individual_budget_altered"/>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s>
  <measureGroups count="7">
    <measureGroup name="BRIDGE TABLE" caption="BRIDGE TABLE"/>
    <measureGroup name="brokeragefees" caption="brokeragefees"/>
    <measureGroup name="gcrm_opportunity_202001231041" caption="gcrm_opportunity_202001231041"/>
    <measureGroup name="income_class_bridge" caption="income_class_bridge"/>
    <measureGroup name="Individual_budget_altered" caption="Individual_budget_altered"/>
    <measureGroup name="invoice_202001231041" caption="invoice_202001231041"/>
    <measureGroup name="meeting_list_202001231041" caption="meeting_list_202001231041"/>
  </measureGroups>
  <maps count="15">
    <map measureGroup="0" dimension="0"/>
    <map measureGroup="1" dimension="0"/>
    <map measureGroup="1" dimension="1"/>
    <map measureGroup="1" dimension="3"/>
    <map measureGroup="2" dimension="0"/>
    <map measureGroup="2" dimension="2"/>
    <map measureGroup="3" dimension="3"/>
    <map measureGroup="4" dimension="0"/>
    <map measureGroup="4" dimension="3"/>
    <map measureGroup="4" dimension="4"/>
    <map measureGroup="5" dimension="0"/>
    <map measureGroup="5" dimension="3"/>
    <map measureGroup="5" dimension="5"/>
    <map measureGroup="6" dimension="0"/>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ehaprabha UK" refreshedDate="45228.64264421296" createdVersion="5" refreshedVersion="8" minRefreshableVersion="3" recordCount="0" supportSubquery="1" supportAdvancedDrill="1" xr:uid="{22BE1161-B245-4865-9D3E-107000BC618E}">
  <cacheSource type="external" connectionId="8"/>
  <cacheFields count="5">
    <cacheField name="[income_class_bridge].[income_class].[income_class]" caption="income_class" numFmtId="0" hierarchy="31" level="1">
      <sharedItems count="1">
        <s v="New"/>
      </sharedItems>
    </cacheField>
    <cacheField name="[Measures].[Sum of Amount]" caption="Sum of Amount" numFmtId="0" hierarchy="74" level="32767"/>
    <cacheField name="[Measures].[Sum of Amount 2]" caption="Sum of Amount 2" numFmtId="0" hierarchy="75" level="32767"/>
    <cacheField name="[Measures].[Sum of Amount 3]" caption="Sum of Amount 3" numFmtId="0" hierarchy="76" level="32767"/>
    <cacheField name="[BRIDGE TABLE].[Account Executive].[Account Executive]" caption="Account Executive" numFmtId="0" hierarchy="1" level="1">
      <sharedItems containsSemiMixedTypes="0" containsNonDate="0" containsString="0"/>
    </cacheField>
  </cacheFields>
  <cacheHierarchies count="83">
    <cacheHierarchy uniqueName="[BRIDGE TABLE].[SL NO]" caption="SL NO" attribute="1" defaultMemberUniqueName="[BRIDGE TABLE].[SL NO].[All]" allUniqueName="[BRIDGE TABLE].[SL NO].[All]" dimensionUniqueName="[BRIDGE TABLE]" displayFolder="" count="0" memberValueDatatype="5" unbalanced="0"/>
    <cacheHierarchy uniqueName="[BRIDGE TABLE].[Account Executive]" caption="Account Executive" attribute="1" defaultMemberUniqueName="[BRIDGE TABLE].[Account Executive].[All]" allUniqueName="[BRIDGE TABLE].[Account Executive].[All]" dimensionUniqueName="[BRIDGE TABLE]" displayFolder="" count="2" memberValueDatatype="130" unbalanced="0">
      <fieldsUsage count="2">
        <fieldUsage x="-1"/>
        <fieldUsage x="4"/>
      </fieldsUsage>
    </cacheHierarchy>
    <cacheHierarchy uniqueName="[brokeragefees].[client_name]" caption="client_name" attribute="1" defaultMemberUniqueName="[brokeragefees].[client_name].[All]" allUniqueName="[brokeragefees].[client_name].[All]" dimensionUniqueName="[brokeragefees]" displayFolder="" count="0" memberValueDatatype="130" unbalanced="0"/>
    <cacheHierarchy uniqueName="[brokeragefees].[policy_number]" caption="policy_number" attribute="1" defaultMemberUniqueName="[brokeragefees].[policy_number].[All]" allUniqueName="[brokeragefees].[policy_number].[All]" dimensionUniqueName="[brokeragefees]" displayFolder="" count="0" memberValueDatatype="5" unbalanced="0"/>
    <cacheHierarchy uniqueName="[brokeragefees].[policy_status]" caption="policy_status" attribute="1" defaultMemberUniqueName="[brokeragefees].[policy_status].[All]" allUniqueName="[brokeragefees].[policy_status].[All]" dimensionUniqueName="[brokeragefees]" displayFolder="" count="0" memberValueDatatype="130" unbalanced="0"/>
    <cacheHierarchy uniqueName="[brokeragefees].[policy_start_date]" caption="policy_start_date" attribute="1" time="1" defaultMemberUniqueName="[brokeragefees].[policy_start_date].[All]" allUniqueName="[brokeragefees].[policy_start_date].[All]" dimensionUniqueName="[brokeragefees]" displayFolder="" count="0" memberValueDatatype="7" unbalanced="0"/>
    <cacheHierarchy uniqueName="[brokeragefees].[policy_end_date]" caption="policy_end_date" attribute="1" time="1" defaultMemberUniqueName="[brokeragefees].[policy_end_date].[All]" allUniqueName="[brokeragefees].[policy_end_date].[All]" dimensionUniqueName="[brokeragefees]" displayFolder="" count="0" memberValueDatatype="7" unbalanced="0"/>
    <cacheHierarchy uniqueName="[brokeragefees].[product_group]" caption="product_group" attribute="1" defaultMemberUniqueName="[brokeragefees].[product_group].[All]" allUniqueName="[brokeragefees].[product_group].[All]" dimensionUniqueName="[brokeragefees]" displayFolder="" count="0" memberValueDatatype="130" unbalanced="0"/>
    <cacheHierarchy uniqueName="[brokeragefees].[Account Executive]" caption="Account Executive" attribute="1" defaultMemberUniqueName="[brokeragefees].[Account Executive].[All]" allUniqueName="[brokeragefees].[Account Executive].[All]" dimensionUniqueName="[brokeragefees]" displayFolder="" count="0" memberValueDatatype="130" unbalanced="0"/>
    <cacheHierarchy uniqueName="[brokeragefees].[branch_name]" caption="branch_name" attribute="1" defaultMemberUniqueName="[brokeragefees].[branch_name].[All]" allUniqueName="[brokeragefees].[branch_name].[All]" dimensionUniqueName="[brokeragefees]" displayFolder="" count="0" memberValueDatatype="130" unbalanced="0"/>
    <cacheHierarchy uniqueName="[brokeragefees].[solution_group]" caption="solution_group" attribute="1" defaultMemberUniqueName="[brokeragefees].[solution_group].[All]" allUniqueName="[brokeragefees].[solution_group].[All]" dimensionUniqueName="[brokeragefees]" displayFolder="" count="0" memberValueDatatype="130" unbalanced="0"/>
    <cacheHierarchy uniqueName="[brokeragefees].[income_class]" caption="income_class" attribute="1" defaultMemberUniqueName="[brokeragefees].[income_class].[All]" allUniqueName="[brokeragefees].[income_class].[All]" dimensionUniqueName="[brokeragefees]" displayFolder="" count="0" memberValueDatatype="130" unbalanced="0"/>
    <cacheHierarchy uniqueName="[brokeragefees].[Amount]" caption="Amount" attribute="1" defaultMemberUniqueName="[brokeragefees].[Amount].[All]" allUniqueName="[brokeragefees].[Amount].[All]" dimensionUniqueName="[brokeragefees]" displayFolder="" count="0" memberValueDatatype="5" unbalanced="0"/>
    <cacheHierarchy uniqueName="[brokeragefees].[income_due_date]" caption="income_due_date" attribute="1" time="1" defaultMemberUniqueName="[brokeragefees].[income_due_date].[All]" allUniqueName="[brokeragefees].[income_due_date].[All]" dimensionUniqueName="[brokeragefees]" displayFolder="" count="0" memberValueDatatype="7" unbalanced="0"/>
    <cacheHierarchy uniqueName="[brokeragefees].[revenue_transaction_type]" caption="revenue_transaction_type" attribute="1" defaultMemberUniqueName="[brokeragefees].[revenue_transaction_type].[All]" allUniqueName="[brokeragefees].[revenue_transaction_type].[All]" dimensionUniqueName="[brokeragefees]" displayFolder="" count="0" memberValueDatatype="130" unbalanced="0"/>
    <cacheHierarchy uniqueName="[brokeragefees].[renewal_status]" caption="renewal_status" attribute="1" defaultMemberUniqueName="[brokeragefees].[renewal_status].[All]" allUniqueName="[brokeragefees].[renewal_status].[All]" dimensionUniqueName="[brokeragefees]" displayFolder="" count="0" memberValueDatatype="130" unbalanced="0"/>
    <cacheHierarchy uniqueName="[brokeragefees].[lapse_reason]" caption="lapse_reason" attribute="1" defaultMemberUniqueName="[brokeragefees].[lapse_reason].[All]" allUniqueName="[brokeragefees].[lapse_reason].[All]" dimensionUniqueName="[brokeragefees]" displayFolder="" count="0" memberValueDatatype="130" unbalanced="0"/>
    <cacheHierarchy uniqueName="[brokeragefees].[last_updated_date]" caption="last_updated_date" attribute="1" time="1" defaultMemberUniqueName="[brokeragefees].[last_updated_date].[All]" allUniqueName="[brokeragefees].[last_updated_date].[All]" dimensionUniqueName="[brokeragefees]" displayFolder="" count="0" memberValueDatatype="7"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5"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5"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come_class_bridge].[SL NO]" caption="SL NO" attribute="1" defaultMemberUniqueName="[income_class_bridge].[SL NO].[All]" allUniqueName="[income_class_bridge].[SL NO].[All]" dimensionUniqueName="[income_class_bridge]" displayFolder="" count="0" memberValueDatatype="5" unbalanced="0"/>
    <cacheHierarchy uniqueName="[income_class_bridge].[income_class]" caption="income_class" attribute="1" defaultMemberUniqueName="[income_class_bridge].[income_class].[All]" allUniqueName="[income_class_bridge].[income_class].[All]" dimensionUniqueName="[income_class_bridge]" displayFolder="" count="2" memberValueDatatype="130" unbalanced="0">
      <fieldsUsage count="2">
        <fieldUsage x="-1"/>
        <fieldUsage x="0"/>
      </fieldsUsage>
    </cacheHierarchy>
    <cacheHierarchy uniqueName="[Individual_budget_altered].[Branch]" caption="Branch" attribute="1" defaultMemberUniqueName="[Individual_budget_altered].[Branch].[All]" allUniqueName="[Individual_budget_altered].[Branch].[All]" dimensionUniqueName="[Individual_budget_altered]" displayFolder="" count="0" memberValueDatatype="130" unbalanced="0"/>
    <cacheHierarchy uniqueName="[Individual_budget_altered].[Employee Name]" caption="Employee Name" attribute="1" defaultMemberUniqueName="[Individual_budget_altered].[Employee Name].[All]" allUniqueName="[Individual_budget_altered].[Employee Name].[All]" dimensionUniqueName="[Individual_budget_altered]" displayFolder="" count="0" memberValueDatatype="130" unbalanced="0"/>
    <cacheHierarchy uniqueName="[Individual_budget_altered].[New Role2]" caption="New Role2" attribute="1" defaultMemberUniqueName="[Individual_budget_altered].[New Role2].[All]" allUniqueName="[Individual_budget_altered].[New Role2].[All]" dimensionUniqueName="[Individual_budget_altered]" displayFolder="" count="0" memberValueDatatype="130" unbalanced="0"/>
    <cacheHierarchy uniqueName="[Individual_budget_altered].[Income_class]" caption="Income_class" attribute="1" defaultMemberUniqueName="[Individual_budget_altered].[Income_class].[All]" allUniqueName="[Individual_budget_altered].[Income_class].[All]" dimensionUniqueName="[Individual_budget_altered]" displayFolder="" count="0" memberValueDatatype="130" unbalanced="0"/>
    <cacheHierarchy uniqueName="[Individual_budget_altered].[Amount]" caption="Amount" attribute="1" defaultMemberUniqueName="[Individual_budget_altered].[Amount].[All]" allUniqueName="[Individual_budget_altered].[Amount].[All]" dimensionUniqueName="[Individual_budget_altered]" displayFolder="" count="0" memberValueDatatype="5"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5"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5"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F5]" caption="F5" attribute="1" defaultMemberUniqueName="[meeting_list_202001231041].[F5].[All]" allUniqueName="[meeting_list_202001231041].[F5].[All]" dimensionUniqueName="[meeting_list_202001231041]" displayFolder="" count="0" memberValueDatatype="130" unbalanced="0"/>
    <cacheHierarchy uniqueName="[meeting_list_202001231041].[F6]" caption="F6" attribute="1" defaultMemberUniqueName="[meeting_list_202001231041].[F6].[All]" allUniqueName="[meeting_list_202001231041].[F6].[All]" dimensionUniqueName="[meeting_list_202001231041]" displayFolder="" count="0" memberValueDatatype="130" unbalanced="0"/>
    <cacheHierarchy uniqueName="[meeting_list_202001231041].[F7]" caption="F7" attribute="1" defaultMemberUniqueName="[meeting_list_202001231041].[F7].[All]" allUniqueName="[meeting_list_202001231041].[F7].[All]" dimensionUniqueName="[meeting_list_202001231041]" displayFolder="" count="0" memberValueDatatype="130" unbalanced="0"/>
    <cacheHierarchy uniqueName="[meeting_list_202001231041].[F8]" caption="F8" attribute="1" defaultMemberUniqueName="[meeting_list_202001231041].[F8].[All]" allUniqueName="[meeting_list_202001231041].[F8].[All]" dimensionUniqueName="[meeting_list_202001231041]" displayFolder="" count="0" memberValueDatatype="130" unbalanced="0"/>
    <cacheHierarchy uniqueName="[meeting_list_202001231041].[F9]" caption="F9" attribute="1" defaultMemberUniqueName="[meeting_list_202001231041].[F9].[All]" allUniqueName="[meeting_list_202001231041].[F9].[All]" dimensionUniqueName="[meeting_list_202001231041]" displayFolder="" count="0" memberValueDatatype="130" unbalanced="0"/>
    <cacheHierarchy uniqueName="[meeting_list_202001231041].[F10]" caption="F10" attribute="1" defaultMemberUniqueName="[meeting_list_202001231041].[F10].[All]" allUniqueName="[meeting_list_202001231041].[F10].[All]" dimensionUniqueName="[meeting_list_202001231041]" displayFolder="" count="0" memberValueDatatype="130" unbalanced="0"/>
    <cacheHierarchy uniqueName="[meeting_list_202001231041].[F11]" caption="F11" attribute="1" defaultMemberUniqueName="[meeting_list_202001231041].[F11].[All]" allUniqueName="[meeting_list_202001231041].[F11].[All]" dimensionUniqueName="[meeting_list_202001231041]" displayFolder="" count="0" memberValueDatatype="130" unbalanced="0"/>
    <cacheHierarchy uniqueName="[meeting_list_202001231041].[F12]" caption="F12" attribute="1" defaultMemberUniqueName="[meeting_list_202001231041].[F12].[All]" allUniqueName="[meeting_list_202001231041].[F12].[All]" dimensionUniqueName="[meeting_list_202001231041]" displayFolder="" count="0" memberValueDatatype="130" unbalanced="0"/>
    <cacheHierarchy uniqueName="[meeting_list_202001231041].[F13]" caption="F13" attribute="1" defaultMemberUniqueName="[meeting_list_202001231041].[F13].[All]" allUniqueName="[meeting_list_202001231041].[F13].[All]" dimensionUniqueName="[meeting_list_202001231041]" displayFolder="" count="0" memberValueDatatype="130" unbalanced="0"/>
    <cacheHierarchy uniqueName="[meeting_list_202001231041].[F14]" caption="F14" attribute="1" defaultMemberUniqueName="[meeting_list_202001231041].[F14].[All]" allUniqueName="[meeting_list_202001231041].[F14].[All]" dimensionUniqueName="[meeting_list_202001231041]" displayFolder="" count="0" memberValueDatatype="130"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IDGE TABLE]" caption="__XL_Count BRIDGE TABLE" measure="1" displayFolder="" measureGroup="BRIDGE TABLE" count="0" hidden="1"/>
    <cacheHierarchy uniqueName="[Measures].[__XL_Count brokeragefees]" caption="__XL_Count brokeragefees" measure="1" displayFolder="" measureGroup="brokeragefees" count="0" hidden="1"/>
    <cacheHierarchy uniqueName="[Measures].[__XL_Count income_class_bridge]" caption="__XL_Count income_class_bridge" measure="1" displayFolder="" measureGroup="income_class_bridge" count="0" hidden="1"/>
    <cacheHierarchy uniqueName="[Measures].[__XL_Count Individual_budget_altered]" caption="__XL_Count Individual_budget_altered" measure="1" displayFolder="" measureGroup="Individual_budget_altered"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Amount]" caption="Sum of Amount" measure="1" displayFolder="" measureGroup="Individual_budget_altered"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Amount 2]" caption="Sum of Amount 2" measure="1" displayFolder="" measureGroup="invoice_202001231041" count="0" oneField="1" hidden="1">
      <fieldsUsage count="1">
        <fieldUsage x="2"/>
      </fieldsUsage>
      <extLst>
        <ext xmlns:x15="http://schemas.microsoft.com/office/spreadsheetml/2010/11/main" uri="{B97F6D7D-B522-45F9-BDA1-12C45D357490}">
          <x15:cacheHierarchy aggregatedColumn="46"/>
        </ext>
      </extLst>
    </cacheHierarchy>
    <cacheHierarchy uniqueName="[Measures].[Sum of Amount 3]" caption="Sum of Amount 3" measure="1" displayFolder="" measureGroup="brokeragefees" count="0" oneField="1" hidden="1">
      <fieldsUsage count="1">
        <fieldUsage x="3"/>
      </fieldsUsage>
      <extLst>
        <ext xmlns:x15="http://schemas.microsoft.com/office/spreadsheetml/2010/11/main" uri="{B97F6D7D-B522-45F9-BDA1-12C45D357490}">
          <x15:cacheHierarchy aggregatedColumn="12"/>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22"/>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18"/>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7"/>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37"/>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1"/>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27"/>
        </ext>
      </extLst>
    </cacheHierarchy>
  </cacheHierarchies>
  <kpis count="0"/>
  <dimensions count="8">
    <dimension name="BRIDGE TABLE" uniqueName="[BRIDGE TABLE]" caption="BRIDGE TABLE"/>
    <dimension name="brokeragefees" uniqueName="[brokeragefees]" caption="brokeragefees"/>
    <dimension name="gcrm_opportunity_202001231041" uniqueName="[gcrm_opportunity_202001231041]" caption="gcrm_opportunity_202001231041"/>
    <dimension name="income_class_bridge" uniqueName="[income_class_bridge]" caption="income_class_bridge"/>
    <dimension name="Individual_budget_altered" uniqueName="[Individual_budget_altered]" caption="Individual_budget_altered"/>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s>
  <measureGroups count="7">
    <measureGroup name="BRIDGE TABLE" caption="BRIDGE TABLE"/>
    <measureGroup name="brokeragefees" caption="brokeragefees"/>
    <measureGroup name="gcrm_opportunity_202001231041" caption="gcrm_opportunity_202001231041"/>
    <measureGroup name="income_class_bridge" caption="income_class_bridge"/>
    <measureGroup name="Individual_budget_altered" caption="Individual_budget_altered"/>
    <measureGroup name="invoice_202001231041" caption="invoice_202001231041"/>
    <measureGroup name="meeting_list_202001231041" caption="meeting_list_202001231041"/>
  </measureGroups>
  <maps count="15">
    <map measureGroup="0" dimension="0"/>
    <map measureGroup="1" dimension="0"/>
    <map measureGroup="1" dimension="1"/>
    <map measureGroup="1" dimension="3"/>
    <map measureGroup="2" dimension="0"/>
    <map measureGroup="2" dimension="2"/>
    <map measureGroup="3" dimension="3"/>
    <map measureGroup="4" dimension="0"/>
    <map measureGroup="4" dimension="3"/>
    <map measureGroup="4" dimension="4"/>
    <map measureGroup="5" dimension="0"/>
    <map measureGroup="5" dimension="3"/>
    <map measureGroup="5" dimension="5"/>
    <map measureGroup="6" dimension="0"/>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ehaprabha UK" refreshedDate="45228.642644907406" createdVersion="5" refreshedVersion="8" minRefreshableVersion="3" recordCount="0" supportSubquery="1" supportAdvancedDrill="1" xr:uid="{DCE665D8-C9CD-47BE-BDB9-13F467D89F0E}">
  <cacheSource type="external" connectionId="8"/>
  <cacheFields count="4">
    <cacheField name="[income_class_bridge].[income_class].[income_class]" caption="income_class" numFmtId="0" hierarchy="31" level="1">
      <sharedItems containsBlank="1" count="4">
        <s v="Cross Sell"/>
        <s v="New"/>
        <s v="Renewal"/>
        <m/>
      </sharedItems>
    </cacheField>
    <cacheField name="[gcrm_opportunity_202001231041].[opportunity_name].[opportunity_name]" caption="opportunity_name" numFmtId="0" hierarchy="18" level="1">
      <sharedItems count="4">
        <s v="CVP GMC"/>
        <s v="DB -Mega Policy"/>
        <s v="EL-Group Mediclaim"/>
        <s v="Fire"/>
      </sharedItems>
    </cacheField>
    <cacheField name="[BRIDGE TABLE].[Account Executive].[Account Executive]" caption="Account Executive" numFmtId="0" hierarchy="1" level="1">
      <sharedItems count="8">
        <s v="Ankita Shah"/>
        <s v="Divya Dhingra"/>
        <s v="Gautam Murkunde"/>
        <s v="Neel Jain"/>
        <s v="Nishant Sharma"/>
        <s v="Shloka Shelat"/>
        <s v="Shobhit Agarwal"/>
        <s v="Vidit Shah"/>
      </sharedItems>
    </cacheField>
    <cacheField name="[Measures].[Count of meeting_date]" caption="Count of meeting_date" numFmtId="0" hierarchy="81" level="32767"/>
  </cacheFields>
  <cacheHierarchies count="83">
    <cacheHierarchy uniqueName="[BRIDGE TABLE].[SL NO]" caption="SL NO" attribute="1" defaultMemberUniqueName="[BRIDGE TABLE].[SL NO].[All]" allUniqueName="[BRIDGE TABLE].[SL NO].[All]" dimensionUniqueName="[BRIDGE TABLE]" displayFolder="" count="0" memberValueDatatype="5" unbalanced="0"/>
    <cacheHierarchy uniqueName="[BRIDGE TABLE].[Account Executive]" caption="Account Executive" attribute="1" defaultMemberUniqueName="[BRIDGE TABLE].[Account Executive].[All]" allUniqueName="[BRIDGE TABLE].[Account Executive].[All]" dimensionUniqueName="[BRIDGE TABLE]" displayFolder="" count="2" memberValueDatatype="130" unbalanced="0">
      <fieldsUsage count="2">
        <fieldUsage x="-1"/>
        <fieldUsage x="2"/>
      </fieldsUsage>
    </cacheHierarchy>
    <cacheHierarchy uniqueName="[brokeragefees].[client_name]" caption="client_name" attribute="1" defaultMemberUniqueName="[brokeragefees].[client_name].[All]" allUniqueName="[brokeragefees].[client_name].[All]" dimensionUniqueName="[brokeragefees]" displayFolder="" count="0" memberValueDatatype="130" unbalanced="0"/>
    <cacheHierarchy uniqueName="[brokeragefees].[policy_number]" caption="policy_number" attribute="1" defaultMemberUniqueName="[brokeragefees].[policy_number].[All]" allUniqueName="[brokeragefees].[policy_number].[All]" dimensionUniqueName="[brokeragefees]" displayFolder="" count="0" memberValueDatatype="5" unbalanced="0"/>
    <cacheHierarchy uniqueName="[brokeragefees].[policy_status]" caption="policy_status" attribute="1" defaultMemberUniqueName="[brokeragefees].[policy_status].[All]" allUniqueName="[brokeragefees].[policy_status].[All]" dimensionUniqueName="[brokeragefees]" displayFolder="" count="0" memberValueDatatype="130" unbalanced="0"/>
    <cacheHierarchy uniqueName="[brokeragefees].[policy_start_date]" caption="policy_start_date" attribute="1" time="1" defaultMemberUniqueName="[brokeragefees].[policy_start_date].[All]" allUniqueName="[brokeragefees].[policy_start_date].[All]" dimensionUniqueName="[brokeragefees]" displayFolder="" count="0" memberValueDatatype="7" unbalanced="0"/>
    <cacheHierarchy uniqueName="[brokeragefees].[policy_end_date]" caption="policy_end_date" attribute="1" time="1" defaultMemberUniqueName="[brokeragefees].[policy_end_date].[All]" allUniqueName="[brokeragefees].[policy_end_date].[All]" dimensionUniqueName="[brokeragefees]" displayFolder="" count="0" memberValueDatatype="7" unbalanced="0"/>
    <cacheHierarchy uniqueName="[brokeragefees].[product_group]" caption="product_group" attribute="1" defaultMemberUniqueName="[brokeragefees].[product_group].[All]" allUniqueName="[brokeragefees].[product_group].[All]" dimensionUniqueName="[brokeragefees]" displayFolder="" count="0" memberValueDatatype="130" unbalanced="0"/>
    <cacheHierarchy uniqueName="[brokeragefees].[Account Executive]" caption="Account Executive" attribute="1" defaultMemberUniqueName="[brokeragefees].[Account Executive].[All]" allUniqueName="[brokeragefees].[Account Executive].[All]" dimensionUniqueName="[brokeragefees]" displayFolder="" count="0" memberValueDatatype="130" unbalanced="0"/>
    <cacheHierarchy uniqueName="[brokeragefees].[branch_name]" caption="branch_name" attribute="1" defaultMemberUniqueName="[brokeragefees].[branch_name].[All]" allUniqueName="[brokeragefees].[branch_name].[All]" dimensionUniqueName="[brokeragefees]" displayFolder="" count="0" memberValueDatatype="130" unbalanced="0"/>
    <cacheHierarchy uniqueName="[brokeragefees].[solution_group]" caption="solution_group" attribute="1" defaultMemberUniqueName="[brokeragefees].[solution_group].[All]" allUniqueName="[brokeragefees].[solution_group].[All]" dimensionUniqueName="[brokeragefees]" displayFolder="" count="0" memberValueDatatype="130" unbalanced="0"/>
    <cacheHierarchy uniqueName="[brokeragefees].[income_class]" caption="income_class" attribute="1" defaultMemberUniqueName="[brokeragefees].[income_class].[All]" allUniqueName="[brokeragefees].[income_class].[All]" dimensionUniqueName="[brokeragefees]" displayFolder="" count="0" memberValueDatatype="130" unbalanced="0"/>
    <cacheHierarchy uniqueName="[brokeragefees].[Amount]" caption="Amount" attribute="1" defaultMemberUniqueName="[brokeragefees].[Amount].[All]" allUniqueName="[brokeragefees].[Amount].[All]" dimensionUniqueName="[brokeragefees]" displayFolder="" count="0" memberValueDatatype="5" unbalanced="0"/>
    <cacheHierarchy uniqueName="[brokeragefees].[income_due_date]" caption="income_due_date" attribute="1" time="1" defaultMemberUniqueName="[brokeragefees].[income_due_date].[All]" allUniqueName="[brokeragefees].[income_due_date].[All]" dimensionUniqueName="[brokeragefees]" displayFolder="" count="0" memberValueDatatype="7" unbalanced="0"/>
    <cacheHierarchy uniqueName="[brokeragefees].[revenue_transaction_type]" caption="revenue_transaction_type" attribute="1" defaultMemberUniqueName="[brokeragefees].[revenue_transaction_type].[All]" allUniqueName="[brokeragefees].[revenue_transaction_type].[All]" dimensionUniqueName="[brokeragefees]" displayFolder="" count="0" memberValueDatatype="130" unbalanced="0"/>
    <cacheHierarchy uniqueName="[brokeragefees].[renewal_status]" caption="renewal_status" attribute="1" defaultMemberUniqueName="[brokeragefees].[renewal_status].[All]" allUniqueName="[brokeragefees].[renewal_status].[All]" dimensionUniqueName="[brokeragefees]" displayFolder="" count="0" memberValueDatatype="130" unbalanced="0"/>
    <cacheHierarchy uniqueName="[brokeragefees].[lapse_reason]" caption="lapse_reason" attribute="1" defaultMemberUniqueName="[brokeragefees].[lapse_reason].[All]" allUniqueName="[brokeragefees].[lapse_reason].[All]" dimensionUniqueName="[brokeragefees]" displayFolder="" count="0" memberValueDatatype="130" unbalanced="0"/>
    <cacheHierarchy uniqueName="[brokeragefees].[last_updated_date]" caption="last_updated_date" attribute="1" time="1" defaultMemberUniqueName="[brokeragefees].[last_updated_date].[All]" allUniqueName="[brokeragefees].[last_updated_date].[All]" dimensionUniqueName="[brokeragefees]" displayFolder="" count="0" memberValueDatatype="7"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fieldsUsage count="2">
        <fieldUsage x="-1"/>
        <fieldUsage x="1"/>
      </fieldsUsage>
    </cacheHierarchy>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5"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5"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come_class_bridge].[SL NO]" caption="SL NO" attribute="1" defaultMemberUniqueName="[income_class_bridge].[SL NO].[All]" allUniqueName="[income_class_bridge].[SL NO].[All]" dimensionUniqueName="[income_class_bridge]" displayFolder="" count="0" memberValueDatatype="5" unbalanced="0"/>
    <cacheHierarchy uniqueName="[income_class_bridge].[income_class]" caption="income_class" attribute="1" defaultMemberUniqueName="[income_class_bridge].[income_class].[All]" allUniqueName="[income_class_bridge].[income_class].[All]" dimensionUniqueName="[income_class_bridge]" displayFolder="" count="2" memberValueDatatype="130" unbalanced="0">
      <fieldsUsage count="2">
        <fieldUsage x="-1"/>
        <fieldUsage x="0"/>
      </fieldsUsage>
    </cacheHierarchy>
    <cacheHierarchy uniqueName="[Individual_budget_altered].[Branch]" caption="Branch" attribute="1" defaultMemberUniqueName="[Individual_budget_altered].[Branch].[All]" allUniqueName="[Individual_budget_altered].[Branch].[All]" dimensionUniqueName="[Individual_budget_altered]" displayFolder="" count="0" memberValueDatatype="130" unbalanced="0"/>
    <cacheHierarchy uniqueName="[Individual_budget_altered].[Employee Name]" caption="Employee Name" attribute="1" defaultMemberUniqueName="[Individual_budget_altered].[Employee Name].[All]" allUniqueName="[Individual_budget_altered].[Employee Name].[All]" dimensionUniqueName="[Individual_budget_altered]" displayFolder="" count="0" memberValueDatatype="130" unbalanced="0"/>
    <cacheHierarchy uniqueName="[Individual_budget_altered].[New Role2]" caption="New Role2" attribute="1" defaultMemberUniqueName="[Individual_budget_altered].[New Role2].[All]" allUniqueName="[Individual_budget_altered].[New Role2].[All]" dimensionUniqueName="[Individual_budget_altered]" displayFolder="" count="0" memberValueDatatype="130" unbalanced="0"/>
    <cacheHierarchy uniqueName="[Individual_budget_altered].[Income_class]" caption="Income_class" attribute="1" defaultMemberUniqueName="[Individual_budget_altered].[Income_class].[All]" allUniqueName="[Individual_budget_altered].[Income_class].[All]" dimensionUniqueName="[Individual_budget_altered]" displayFolder="" count="0" memberValueDatatype="130" unbalanced="0"/>
    <cacheHierarchy uniqueName="[Individual_budget_altered].[Amount]" caption="Amount" attribute="1" defaultMemberUniqueName="[Individual_budget_altered].[Amount].[All]" allUniqueName="[Individual_budget_altered].[Amount].[All]" dimensionUniqueName="[Individual_budget_altered]" displayFolder="" count="0" memberValueDatatype="5"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5"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5"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F5]" caption="F5" attribute="1" defaultMemberUniqueName="[meeting_list_202001231041].[F5].[All]" allUniqueName="[meeting_list_202001231041].[F5].[All]" dimensionUniqueName="[meeting_list_202001231041]" displayFolder="" count="0" memberValueDatatype="130" unbalanced="0"/>
    <cacheHierarchy uniqueName="[meeting_list_202001231041].[F6]" caption="F6" attribute="1" defaultMemberUniqueName="[meeting_list_202001231041].[F6].[All]" allUniqueName="[meeting_list_202001231041].[F6].[All]" dimensionUniqueName="[meeting_list_202001231041]" displayFolder="" count="0" memberValueDatatype="130" unbalanced="0"/>
    <cacheHierarchy uniqueName="[meeting_list_202001231041].[F7]" caption="F7" attribute="1" defaultMemberUniqueName="[meeting_list_202001231041].[F7].[All]" allUniqueName="[meeting_list_202001231041].[F7].[All]" dimensionUniqueName="[meeting_list_202001231041]" displayFolder="" count="0" memberValueDatatype="130" unbalanced="0"/>
    <cacheHierarchy uniqueName="[meeting_list_202001231041].[F8]" caption="F8" attribute="1" defaultMemberUniqueName="[meeting_list_202001231041].[F8].[All]" allUniqueName="[meeting_list_202001231041].[F8].[All]" dimensionUniqueName="[meeting_list_202001231041]" displayFolder="" count="0" memberValueDatatype="130" unbalanced="0"/>
    <cacheHierarchy uniqueName="[meeting_list_202001231041].[F9]" caption="F9" attribute="1" defaultMemberUniqueName="[meeting_list_202001231041].[F9].[All]" allUniqueName="[meeting_list_202001231041].[F9].[All]" dimensionUniqueName="[meeting_list_202001231041]" displayFolder="" count="0" memberValueDatatype="130" unbalanced="0"/>
    <cacheHierarchy uniqueName="[meeting_list_202001231041].[F10]" caption="F10" attribute="1" defaultMemberUniqueName="[meeting_list_202001231041].[F10].[All]" allUniqueName="[meeting_list_202001231041].[F10].[All]" dimensionUniqueName="[meeting_list_202001231041]" displayFolder="" count="0" memberValueDatatype="130" unbalanced="0"/>
    <cacheHierarchy uniqueName="[meeting_list_202001231041].[F11]" caption="F11" attribute="1" defaultMemberUniqueName="[meeting_list_202001231041].[F11].[All]" allUniqueName="[meeting_list_202001231041].[F11].[All]" dimensionUniqueName="[meeting_list_202001231041]" displayFolder="" count="0" memberValueDatatype="130" unbalanced="0"/>
    <cacheHierarchy uniqueName="[meeting_list_202001231041].[F12]" caption="F12" attribute="1" defaultMemberUniqueName="[meeting_list_202001231041].[F12].[All]" allUniqueName="[meeting_list_202001231041].[F12].[All]" dimensionUniqueName="[meeting_list_202001231041]" displayFolder="" count="0" memberValueDatatype="130" unbalanced="0"/>
    <cacheHierarchy uniqueName="[meeting_list_202001231041].[F13]" caption="F13" attribute="1" defaultMemberUniqueName="[meeting_list_202001231041].[F13].[All]" allUniqueName="[meeting_list_202001231041].[F13].[All]" dimensionUniqueName="[meeting_list_202001231041]" displayFolder="" count="0" memberValueDatatype="130" unbalanced="0"/>
    <cacheHierarchy uniqueName="[meeting_list_202001231041].[F14]" caption="F14" attribute="1" defaultMemberUniqueName="[meeting_list_202001231041].[F14].[All]" allUniqueName="[meeting_list_202001231041].[F14].[All]" dimensionUniqueName="[meeting_list_202001231041]" displayFolder="" count="0" memberValueDatatype="130"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IDGE TABLE]" caption="__XL_Count BRIDGE TABLE" measure="1" displayFolder="" measureGroup="BRIDGE TABLE" count="0" hidden="1"/>
    <cacheHierarchy uniqueName="[Measures].[__XL_Count brokeragefees]" caption="__XL_Count brokeragefees" measure="1" displayFolder="" measureGroup="brokeragefees" count="0" hidden="1"/>
    <cacheHierarchy uniqueName="[Measures].[__XL_Count income_class_bridge]" caption="__XL_Count income_class_bridge" measure="1" displayFolder="" measureGroup="income_class_bridge" count="0" hidden="1"/>
    <cacheHierarchy uniqueName="[Measures].[__XL_Count Individual_budget_altered]" caption="__XL_Count Individual_budget_altered" measure="1" displayFolder="" measureGroup="Individual_budget_altered"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Amount]" caption="Sum of Amount" measure="1" displayFolder="" measureGroup="Individual_budget_altered" count="0" hidden="1">
      <extLst>
        <ext xmlns:x15="http://schemas.microsoft.com/office/spreadsheetml/2010/11/main" uri="{B97F6D7D-B522-45F9-BDA1-12C45D357490}">
          <x15:cacheHierarchy aggregatedColumn="36"/>
        </ext>
      </extLst>
    </cacheHierarchy>
    <cacheHierarchy uniqueName="[Measures].[Sum of Amount 2]" caption="Sum of Amount 2" measure="1" displayFolder="" measureGroup="invoice_202001231041" count="0" hidden="1">
      <extLst>
        <ext xmlns:x15="http://schemas.microsoft.com/office/spreadsheetml/2010/11/main" uri="{B97F6D7D-B522-45F9-BDA1-12C45D357490}">
          <x15:cacheHierarchy aggregatedColumn="46"/>
        </ext>
      </extLst>
    </cacheHierarchy>
    <cacheHierarchy uniqueName="[Measures].[Sum of Amount 3]" caption="Sum of Amount 3" measure="1" displayFolder="" measureGroup="brokeragefees" count="0" hidden="1">
      <extLst>
        <ext xmlns:x15="http://schemas.microsoft.com/office/spreadsheetml/2010/11/main" uri="{B97F6D7D-B522-45F9-BDA1-12C45D357490}">
          <x15:cacheHierarchy aggregatedColumn="12"/>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22"/>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18"/>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7"/>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37"/>
        </ext>
      </extLst>
    </cacheHierarchy>
    <cacheHierarchy uniqueName="[Measures].[Count of meeting_date]" caption="Count of meeting_date" measure="1" displayFolder="" measureGroup="meeting_list_202001231041" count="0" oneField="1" hidden="1">
      <fieldsUsage count="1">
        <fieldUsage x="3"/>
      </fieldsUsage>
      <extLst>
        <ext xmlns:x15="http://schemas.microsoft.com/office/spreadsheetml/2010/11/main" uri="{B97F6D7D-B522-45F9-BDA1-12C45D357490}">
          <x15:cacheHierarchy aggregatedColumn="51"/>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27"/>
        </ext>
      </extLst>
    </cacheHierarchy>
  </cacheHierarchies>
  <kpis count="0"/>
  <dimensions count="8">
    <dimension name="BRIDGE TABLE" uniqueName="[BRIDGE TABLE]" caption="BRIDGE TABLE"/>
    <dimension name="brokeragefees" uniqueName="[brokeragefees]" caption="brokeragefees"/>
    <dimension name="gcrm_opportunity_202001231041" uniqueName="[gcrm_opportunity_202001231041]" caption="gcrm_opportunity_202001231041"/>
    <dimension name="income_class_bridge" uniqueName="[income_class_bridge]" caption="income_class_bridge"/>
    <dimension name="Individual_budget_altered" uniqueName="[Individual_budget_altered]" caption="Individual_budget_altered"/>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s>
  <measureGroups count="7">
    <measureGroup name="BRIDGE TABLE" caption="BRIDGE TABLE"/>
    <measureGroup name="brokeragefees" caption="brokeragefees"/>
    <measureGroup name="gcrm_opportunity_202001231041" caption="gcrm_opportunity_202001231041"/>
    <measureGroup name="income_class_bridge" caption="income_class_bridge"/>
    <measureGroup name="Individual_budget_altered" caption="Individual_budget_altered"/>
    <measureGroup name="invoice_202001231041" caption="invoice_202001231041"/>
    <measureGroup name="meeting_list_202001231041" caption="meeting_list_202001231041"/>
  </measureGroups>
  <maps count="15">
    <map measureGroup="0" dimension="0"/>
    <map measureGroup="1" dimension="0"/>
    <map measureGroup="1" dimension="1"/>
    <map measureGroup="1" dimension="3"/>
    <map measureGroup="2" dimension="0"/>
    <map measureGroup="2" dimension="2"/>
    <map measureGroup="3" dimension="3"/>
    <map measureGroup="4" dimension="0"/>
    <map measureGroup="4" dimension="3"/>
    <map measureGroup="4" dimension="4"/>
    <map measureGroup="5" dimension="0"/>
    <map measureGroup="5" dimension="3"/>
    <map measureGroup="5" dimension="5"/>
    <map measureGroup="6" dimension="0"/>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ehaprabha UK" refreshedDate="45228.642645601853" createdVersion="5" refreshedVersion="8" minRefreshableVersion="3" recordCount="0" supportSubquery="1" supportAdvancedDrill="1" xr:uid="{F13A586F-A418-4A97-89A7-09DBE368E85F}">
  <cacheSource type="external" connectionId="8"/>
  <cacheFields count="5">
    <cacheField name="[income_class_bridge].[income_class].[income_class]" caption="income_class" numFmtId="0" hierarchy="31" level="1">
      <sharedItems count="1">
        <s v="Cross Sell"/>
      </sharedItems>
    </cacheField>
    <cacheField name="[gcrm_opportunity_202001231041].[opportunity_id].[opportunity_id]" caption="opportunity_id" numFmtId="0" hierarchy="19" level="1">
      <sharedItems count="49">
        <s v="OPP1900001042"/>
        <s v="OPP1900001047"/>
        <s v="OPP1900001048"/>
        <s v="OPP1900001050"/>
        <s v="OPP1900001051"/>
        <s v="OPP1900001052"/>
        <s v="OPP1900001053"/>
        <s v="OPP1900001054"/>
        <s v="OPP1900001055"/>
        <s v="OPP1900001056"/>
        <s v="OPP1900001057"/>
        <s v="OPP1900001058"/>
        <s v="OPP1900001072"/>
        <s v="OPP1900001138"/>
        <s v="OPP1900001222"/>
        <s v="OPP1900001364"/>
        <s v="OPP1900001365"/>
        <s v="OPP1900001366"/>
        <s v="OPP1900001390"/>
        <s v="OPP1900001391"/>
        <s v="OPP1900001392"/>
        <s v="OPP1900001393"/>
        <s v="OPP1900001394"/>
        <s v="OPP1900001655"/>
        <s v="OPP1900001656"/>
        <s v="OPP1900001803"/>
        <s v="OPP1900001843"/>
        <s v="OPP1900001906"/>
        <s v="OPP1900001923"/>
        <s v="OPP1900001937"/>
        <s v="OPP1900001938"/>
        <s v="OPP1900001939"/>
        <s v="OPP1900001940"/>
        <s v="OPP1900001941"/>
        <s v="OPP1900001942"/>
        <s v="OPP1900001943"/>
        <s v="OPP1900001944"/>
        <s v="OPP1900001945"/>
        <s v="OPP1900001946"/>
        <s v="OPP1900001947"/>
        <s v="OPP1900001950"/>
        <s v="OPP1900001975"/>
        <s v="OPP1900001976"/>
        <s v="OPP1900002004"/>
        <s v="OPP1900002039"/>
        <s v="OPP1900002070"/>
        <s v="OPP1900002092"/>
        <s v="OPP1900002098"/>
        <s v="OPP1900002104"/>
      </sharedItems>
    </cacheField>
    <cacheField name="[Measures].[Sum of revenue_amount]" caption="Sum of revenue_amount" numFmtId="0" hierarchy="77" level="32767"/>
    <cacheField name="[gcrm_opportunity_202001231041].[opportunity_name].[opportunity_name]" caption="opportunity_name" numFmtId="0" hierarchy="18" level="1">
      <sharedItems count="4">
        <s v="CVP GMC"/>
        <s v="DB -Mega Policy"/>
        <s v="EL-Group Mediclaim"/>
        <s v="Fire"/>
      </sharedItems>
    </cacheField>
    <cacheField name="[BRIDGE TABLE].[Account Executive].[Account Executive]" caption="Account Executive" numFmtId="0" hierarchy="1" level="1">
      <sharedItems containsSemiMixedTypes="0" containsNonDate="0" containsString="0"/>
    </cacheField>
  </cacheFields>
  <cacheHierarchies count="83">
    <cacheHierarchy uniqueName="[BRIDGE TABLE].[SL NO]" caption="SL NO" attribute="1" defaultMemberUniqueName="[BRIDGE TABLE].[SL NO].[All]" allUniqueName="[BRIDGE TABLE].[SL NO].[All]" dimensionUniqueName="[BRIDGE TABLE]" displayFolder="" count="0" memberValueDatatype="5" unbalanced="0"/>
    <cacheHierarchy uniqueName="[BRIDGE TABLE].[Account Executive]" caption="Account Executive" attribute="1" defaultMemberUniqueName="[BRIDGE TABLE].[Account Executive].[All]" allUniqueName="[BRIDGE TABLE].[Account Executive].[All]" dimensionUniqueName="[BRIDGE TABLE]" displayFolder="" count="2" memberValueDatatype="130" unbalanced="0">
      <fieldsUsage count="2">
        <fieldUsage x="-1"/>
        <fieldUsage x="4"/>
      </fieldsUsage>
    </cacheHierarchy>
    <cacheHierarchy uniqueName="[brokeragefees].[client_name]" caption="client_name" attribute="1" defaultMemberUniqueName="[brokeragefees].[client_name].[All]" allUniqueName="[brokeragefees].[client_name].[All]" dimensionUniqueName="[brokeragefees]" displayFolder="" count="0" memberValueDatatype="130" unbalanced="0"/>
    <cacheHierarchy uniqueName="[brokeragefees].[policy_number]" caption="policy_number" attribute="1" defaultMemberUniqueName="[brokeragefees].[policy_number].[All]" allUniqueName="[brokeragefees].[policy_number].[All]" dimensionUniqueName="[brokeragefees]" displayFolder="" count="0" memberValueDatatype="5" unbalanced="0"/>
    <cacheHierarchy uniqueName="[brokeragefees].[policy_status]" caption="policy_status" attribute="1" defaultMemberUniqueName="[brokeragefees].[policy_status].[All]" allUniqueName="[brokeragefees].[policy_status].[All]" dimensionUniqueName="[brokeragefees]" displayFolder="" count="0" memberValueDatatype="130" unbalanced="0"/>
    <cacheHierarchy uniqueName="[brokeragefees].[policy_start_date]" caption="policy_start_date" attribute="1" time="1" defaultMemberUniqueName="[brokeragefees].[policy_start_date].[All]" allUniqueName="[brokeragefees].[policy_start_date].[All]" dimensionUniqueName="[brokeragefees]" displayFolder="" count="0" memberValueDatatype="7" unbalanced="0"/>
    <cacheHierarchy uniqueName="[brokeragefees].[policy_end_date]" caption="policy_end_date" attribute="1" time="1" defaultMemberUniqueName="[brokeragefees].[policy_end_date].[All]" allUniqueName="[brokeragefees].[policy_end_date].[All]" dimensionUniqueName="[brokeragefees]" displayFolder="" count="0" memberValueDatatype="7" unbalanced="0"/>
    <cacheHierarchy uniqueName="[brokeragefees].[product_group]" caption="product_group" attribute="1" defaultMemberUniqueName="[brokeragefees].[product_group].[All]" allUniqueName="[brokeragefees].[product_group].[All]" dimensionUniqueName="[brokeragefees]" displayFolder="" count="0" memberValueDatatype="130" unbalanced="0"/>
    <cacheHierarchy uniqueName="[brokeragefees].[Account Executive]" caption="Account Executive" attribute="1" defaultMemberUniqueName="[brokeragefees].[Account Executive].[All]" allUniqueName="[brokeragefees].[Account Executive].[All]" dimensionUniqueName="[brokeragefees]" displayFolder="" count="0" memberValueDatatype="130" unbalanced="0"/>
    <cacheHierarchy uniqueName="[brokeragefees].[branch_name]" caption="branch_name" attribute="1" defaultMemberUniqueName="[brokeragefees].[branch_name].[All]" allUniqueName="[brokeragefees].[branch_name].[All]" dimensionUniqueName="[brokeragefees]" displayFolder="" count="0" memberValueDatatype="130" unbalanced="0"/>
    <cacheHierarchy uniqueName="[brokeragefees].[solution_group]" caption="solution_group" attribute="1" defaultMemberUniqueName="[brokeragefees].[solution_group].[All]" allUniqueName="[brokeragefees].[solution_group].[All]" dimensionUniqueName="[brokeragefees]" displayFolder="" count="0" memberValueDatatype="130" unbalanced="0"/>
    <cacheHierarchy uniqueName="[brokeragefees].[income_class]" caption="income_class" attribute="1" defaultMemberUniqueName="[brokeragefees].[income_class].[All]" allUniqueName="[brokeragefees].[income_class].[All]" dimensionUniqueName="[brokeragefees]" displayFolder="" count="0" memberValueDatatype="130" unbalanced="0"/>
    <cacheHierarchy uniqueName="[brokeragefees].[Amount]" caption="Amount" attribute="1" defaultMemberUniqueName="[brokeragefees].[Amount].[All]" allUniqueName="[brokeragefees].[Amount].[All]" dimensionUniqueName="[brokeragefees]" displayFolder="" count="0" memberValueDatatype="5" unbalanced="0"/>
    <cacheHierarchy uniqueName="[brokeragefees].[income_due_date]" caption="income_due_date" attribute="1" time="1" defaultMemberUniqueName="[brokeragefees].[income_due_date].[All]" allUniqueName="[brokeragefees].[income_due_date].[All]" dimensionUniqueName="[brokeragefees]" displayFolder="" count="0" memberValueDatatype="7" unbalanced="0"/>
    <cacheHierarchy uniqueName="[brokeragefees].[revenue_transaction_type]" caption="revenue_transaction_type" attribute="1" defaultMemberUniqueName="[brokeragefees].[revenue_transaction_type].[All]" allUniqueName="[brokeragefees].[revenue_transaction_type].[All]" dimensionUniqueName="[brokeragefees]" displayFolder="" count="0" memberValueDatatype="130" unbalanced="0"/>
    <cacheHierarchy uniqueName="[brokeragefees].[renewal_status]" caption="renewal_status" attribute="1" defaultMemberUniqueName="[brokeragefees].[renewal_status].[All]" allUniqueName="[brokeragefees].[renewal_status].[All]" dimensionUniqueName="[brokeragefees]" displayFolder="" count="0" memberValueDatatype="130" unbalanced="0"/>
    <cacheHierarchy uniqueName="[brokeragefees].[lapse_reason]" caption="lapse_reason" attribute="1" defaultMemberUniqueName="[brokeragefees].[lapse_reason].[All]" allUniqueName="[brokeragefees].[lapse_reason].[All]" dimensionUniqueName="[brokeragefees]" displayFolder="" count="0" memberValueDatatype="130" unbalanced="0"/>
    <cacheHierarchy uniqueName="[brokeragefees].[last_updated_date]" caption="last_updated_date" attribute="1" time="1" defaultMemberUniqueName="[brokeragefees].[last_updated_date].[All]" allUniqueName="[brokeragefees].[last_updated_date].[All]" dimensionUniqueName="[brokeragefees]" displayFolder="" count="0" memberValueDatatype="7"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fieldsUsage count="2">
        <fieldUsage x="-1"/>
        <fieldUsage x="3"/>
      </fieldsUsage>
    </cacheHierarchy>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2" memberValueDatatype="130" unbalanced="0">
      <fieldsUsage count="2">
        <fieldUsage x="-1"/>
        <fieldUsage x="1"/>
      </fieldsUsage>
    </cacheHierarchy>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5"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5"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come_class_bridge].[SL NO]" caption="SL NO" attribute="1" defaultMemberUniqueName="[income_class_bridge].[SL NO].[All]" allUniqueName="[income_class_bridge].[SL NO].[All]" dimensionUniqueName="[income_class_bridge]" displayFolder="" count="0" memberValueDatatype="5" unbalanced="0"/>
    <cacheHierarchy uniqueName="[income_class_bridge].[income_class]" caption="income_class" attribute="1" defaultMemberUniqueName="[income_class_bridge].[income_class].[All]" allUniqueName="[income_class_bridge].[income_class].[All]" dimensionUniqueName="[income_class_bridge]" displayFolder="" count="2" memberValueDatatype="130" unbalanced="0">
      <fieldsUsage count="2">
        <fieldUsage x="-1"/>
        <fieldUsage x="0"/>
      </fieldsUsage>
    </cacheHierarchy>
    <cacheHierarchy uniqueName="[Individual_budget_altered].[Branch]" caption="Branch" attribute="1" defaultMemberUniqueName="[Individual_budget_altered].[Branch].[All]" allUniqueName="[Individual_budget_altered].[Branch].[All]" dimensionUniqueName="[Individual_budget_altered]" displayFolder="" count="0" memberValueDatatype="130" unbalanced="0"/>
    <cacheHierarchy uniqueName="[Individual_budget_altered].[Employee Name]" caption="Employee Name" attribute="1" defaultMemberUniqueName="[Individual_budget_altered].[Employee Name].[All]" allUniqueName="[Individual_budget_altered].[Employee Name].[All]" dimensionUniqueName="[Individual_budget_altered]" displayFolder="" count="0" memberValueDatatype="130" unbalanced="0"/>
    <cacheHierarchy uniqueName="[Individual_budget_altered].[New Role2]" caption="New Role2" attribute="1" defaultMemberUniqueName="[Individual_budget_altered].[New Role2].[All]" allUniqueName="[Individual_budget_altered].[New Role2].[All]" dimensionUniqueName="[Individual_budget_altered]" displayFolder="" count="0" memberValueDatatype="130" unbalanced="0"/>
    <cacheHierarchy uniqueName="[Individual_budget_altered].[Income_class]" caption="Income_class" attribute="1" defaultMemberUniqueName="[Individual_budget_altered].[Income_class].[All]" allUniqueName="[Individual_budget_altered].[Income_class].[All]" dimensionUniqueName="[Individual_budget_altered]" displayFolder="" count="0" memberValueDatatype="130" unbalanced="0"/>
    <cacheHierarchy uniqueName="[Individual_budget_altered].[Amount]" caption="Amount" attribute="1" defaultMemberUniqueName="[Individual_budget_altered].[Amount].[All]" allUniqueName="[Individual_budget_altered].[Amount].[All]" dimensionUniqueName="[Individual_budget_altered]" displayFolder="" count="0" memberValueDatatype="5"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5"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5"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F5]" caption="F5" attribute="1" defaultMemberUniqueName="[meeting_list_202001231041].[F5].[All]" allUniqueName="[meeting_list_202001231041].[F5].[All]" dimensionUniqueName="[meeting_list_202001231041]" displayFolder="" count="0" memberValueDatatype="130" unbalanced="0"/>
    <cacheHierarchy uniqueName="[meeting_list_202001231041].[F6]" caption="F6" attribute="1" defaultMemberUniqueName="[meeting_list_202001231041].[F6].[All]" allUniqueName="[meeting_list_202001231041].[F6].[All]" dimensionUniqueName="[meeting_list_202001231041]" displayFolder="" count="0" memberValueDatatype="130" unbalanced="0"/>
    <cacheHierarchy uniqueName="[meeting_list_202001231041].[F7]" caption="F7" attribute="1" defaultMemberUniqueName="[meeting_list_202001231041].[F7].[All]" allUniqueName="[meeting_list_202001231041].[F7].[All]" dimensionUniqueName="[meeting_list_202001231041]" displayFolder="" count="0" memberValueDatatype="130" unbalanced="0"/>
    <cacheHierarchy uniqueName="[meeting_list_202001231041].[F8]" caption="F8" attribute="1" defaultMemberUniqueName="[meeting_list_202001231041].[F8].[All]" allUniqueName="[meeting_list_202001231041].[F8].[All]" dimensionUniqueName="[meeting_list_202001231041]" displayFolder="" count="0" memberValueDatatype="130" unbalanced="0"/>
    <cacheHierarchy uniqueName="[meeting_list_202001231041].[F9]" caption="F9" attribute="1" defaultMemberUniqueName="[meeting_list_202001231041].[F9].[All]" allUniqueName="[meeting_list_202001231041].[F9].[All]" dimensionUniqueName="[meeting_list_202001231041]" displayFolder="" count="0" memberValueDatatype="130" unbalanced="0"/>
    <cacheHierarchy uniqueName="[meeting_list_202001231041].[F10]" caption="F10" attribute="1" defaultMemberUniqueName="[meeting_list_202001231041].[F10].[All]" allUniqueName="[meeting_list_202001231041].[F10].[All]" dimensionUniqueName="[meeting_list_202001231041]" displayFolder="" count="0" memberValueDatatype="130" unbalanced="0"/>
    <cacheHierarchy uniqueName="[meeting_list_202001231041].[F11]" caption="F11" attribute="1" defaultMemberUniqueName="[meeting_list_202001231041].[F11].[All]" allUniqueName="[meeting_list_202001231041].[F11].[All]" dimensionUniqueName="[meeting_list_202001231041]" displayFolder="" count="0" memberValueDatatype="130" unbalanced="0"/>
    <cacheHierarchy uniqueName="[meeting_list_202001231041].[F12]" caption="F12" attribute="1" defaultMemberUniqueName="[meeting_list_202001231041].[F12].[All]" allUniqueName="[meeting_list_202001231041].[F12].[All]" dimensionUniqueName="[meeting_list_202001231041]" displayFolder="" count="0" memberValueDatatype="130" unbalanced="0"/>
    <cacheHierarchy uniqueName="[meeting_list_202001231041].[F13]" caption="F13" attribute="1" defaultMemberUniqueName="[meeting_list_202001231041].[F13].[All]" allUniqueName="[meeting_list_202001231041].[F13].[All]" dimensionUniqueName="[meeting_list_202001231041]" displayFolder="" count="0" memberValueDatatype="130" unbalanced="0"/>
    <cacheHierarchy uniqueName="[meeting_list_202001231041].[F14]" caption="F14" attribute="1" defaultMemberUniqueName="[meeting_list_202001231041].[F14].[All]" allUniqueName="[meeting_list_202001231041].[F14].[All]" dimensionUniqueName="[meeting_list_202001231041]" displayFolder="" count="0" memberValueDatatype="130"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IDGE TABLE]" caption="__XL_Count BRIDGE TABLE" measure="1" displayFolder="" measureGroup="BRIDGE TABLE" count="0" hidden="1"/>
    <cacheHierarchy uniqueName="[Measures].[__XL_Count brokeragefees]" caption="__XL_Count brokeragefees" measure="1" displayFolder="" measureGroup="brokeragefees" count="0" hidden="1"/>
    <cacheHierarchy uniqueName="[Measures].[__XL_Count income_class_bridge]" caption="__XL_Count income_class_bridge" measure="1" displayFolder="" measureGroup="income_class_bridge" count="0" hidden="1"/>
    <cacheHierarchy uniqueName="[Measures].[__XL_Count Individual_budget_altered]" caption="__XL_Count Individual_budget_altered" measure="1" displayFolder="" measureGroup="Individual_budget_altered"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Amount]" caption="Sum of Amount" measure="1" displayFolder="" measureGroup="Individual_budget_altered" count="0" hidden="1">
      <extLst>
        <ext xmlns:x15="http://schemas.microsoft.com/office/spreadsheetml/2010/11/main" uri="{B97F6D7D-B522-45F9-BDA1-12C45D357490}">
          <x15:cacheHierarchy aggregatedColumn="36"/>
        </ext>
      </extLst>
    </cacheHierarchy>
    <cacheHierarchy uniqueName="[Measures].[Sum of Amount 2]" caption="Sum of Amount 2" measure="1" displayFolder="" measureGroup="invoice_202001231041" count="0" hidden="1">
      <extLst>
        <ext xmlns:x15="http://schemas.microsoft.com/office/spreadsheetml/2010/11/main" uri="{B97F6D7D-B522-45F9-BDA1-12C45D357490}">
          <x15:cacheHierarchy aggregatedColumn="46"/>
        </ext>
      </extLst>
    </cacheHierarchy>
    <cacheHierarchy uniqueName="[Measures].[Sum of Amount 3]" caption="Sum of Amount 3" measure="1" displayFolder="" measureGroup="brokeragefees" count="0" hidden="1">
      <extLst>
        <ext xmlns:x15="http://schemas.microsoft.com/office/spreadsheetml/2010/11/main" uri="{B97F6D7D-B522-45F9-BDA1-12C45D357490}">
          <x15:cacheHierarchy aggregatedColumn="12"/>
        </ext>
      </extLst>
    </cacheHierarchy>
    <cacheHierarchy uniqueName="[Measures].[Sum of revenue_amount]" caption="Sum of revenue_amount" measure="1" displayFolder="" measureGroup="gcrm_opportunity_202001231041" count="0" oneField="1" hidden="1">
      <fieldsUsage count="1">
        <fieldUsage x="2"/>
      </fieldsUsage>
      <extLst>
        <ext xmlns:x15="http://schemas.microsoft.com/office/spreadsheetml/2010/11/main" uri="{B97F6D7D-B522-45F9-BDA1-12C45D357490}">
          <x15:cacheHierarchy aggregatedColumn="22"/>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18"/>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7"/>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37"/>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1"/>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27"/>
        </ext>
      </extLst>
    </cacheHierarchy>
  </cacheHierarchies>
  <kpis count="0"/>
  <dimensions count="8">
    <dimension name="BRIDGE TABLE" uniqueName="[BRIDGE TABLE]" caption="BRIDGE TABLE"/>
    <dimension name="brokeragefees" uniqueName="[brokeragefees]" caption="brokeragefees"/>
    <dimension name="gcrm_opportunity_202001231041" uniqueName="[gcrm_opportunity_202001231041]" caption="gcrm_opportunity_202001231041"/>
    <dimension name="income_class_bridge" uniqueName="[income_class_bridge]" caption="income_class_bridge"/>
    <dimension name="Individual_budget_altered" uniqueName="[Individual_budget_altered]" caption="Individual_budget_altered"/>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s>
  <measureGroups count="7">
    <measureGroup name="BRIDGE TABLE" caption="BRIDGE TABLE"/>
    <measureGroup name="brokeragefees" caption="brokeragefees"/>
    <measureGroup name="gcrm_opportunity_202001231041" caption="gcrm_opportunity_202001231041"/>
    <measureGroup name="income_class_bridge" caption="income_class_bridge"/>
    <measureGroup name="Individual_budget_altered" caption="Individual_budget_altered"/>
    <measureGroup name="invoice_202001231041" caption="invoice_202001231041"/>
    <measureGroup name="meeting_list_202001231041" caption="meeting_list_202001231041"/>
  </measureGroups>
  <maps count="15">
    <map measureGroup="0" dimension="0"/>
    <map measureGroup="1" dimension="0"/>
    <map measureGroup="1" dimension="1"/>
    <map measureGroup="1" dimension="3"/>
    <map measureGroup="2" dimension="0"/>
    <map measureGroup="2" dimension="2"/>
    <map measureGroup="3" dimension="3"/>
    <map measureGroup="4" dimension="0"/>
    <map measureGroup="4" dimension="3"/>
    <map measureGroup="4" dimension="4"/>
    <map measureGroup="5" dimension="0"/>
    <map measureGroup="5" dimension="3"/>
    <map measureGroup="5" dimension="5"/>
    <map measureGroup="6" dimension="0"/>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ehaprabha UK" refreshedDate="45228.642646180553" createdVersion="5" refreshedVersion="8" minRefreshableVersion="3" recordCount="0" supportSubquery="1" supportAdvancedDrill="1" xr:uid="{60E8848A-A26F-497F-BEC6-D3DE3D631DF3}">
  <cacheSource type="external" connectionId="8"/>
  <cacheFields count="5">
    <cacheField name="[income_class_bridge].[income_class].[income_class]" caption="income_class" numFmtId="0" hierarchy="31" level="1">
      <sharedItems containsBlank="1" count="4">
        <s v="Cross Sell"/>
        <s v="New"/>
        <s v="Renewal"/>
        <m/>
      </sharedItems>
    </cacheField>
    <cacheField name="[gcrm_opportunity_202001231041].[opportunity_name].[opportunity_name]" caption="opportunity_name" numFmtId="0" hierarchy="18" level="1">
      <sharedItems count="4">
        <s v="CVP GMC"/>
        <s v="DB -Mega Policy"/>
        <s v="EL-Group Mediclaim"/>
        <s v="Fire"/>
      </sharedItems>
    </cacheField>
    <cacheField name="[gcrm_opportunity_202001231041].[product_group].[product_group]" caption="product_group" numFmtId="0" hierarchy="27" level="1">
      <sharedItems count="7">
        <s v="Employee Benefits"/>
        <s v="Engineering"/>
        <s v="Fire"/>
        <s v="Liability"/>
        <s v="Marine"/>
        <s v="Miscellaneous"/>
        <s v="Terrorism"/>
      </sharedItems>
    </cacheField>
    <cacheField name="[Measures].[Count of product_group]" caption="Count of product_group" numFmtId="0" hierarchy="82" level="32767"/>
    <cacheField name="[BRIDGE TABLE].[Account Executive].[Account Executive]" caption="Account Executive" numFmtId="0" hierarchy="1" level="1">
      <sharedItems containsSemiMixedTypes="0" containsNonDate="0" containsString="0"/>
    </cacheField>
  </cacheFields>
  <cacheHierarchies count="83">
    <cacheHierarchy uniqueName="[BRIDGE TABLE].[SL NO]" caption="SL NO" attribute="1" defaultMemberUniqueName="[BRIDGE TABLE].[SL NO].[All]" allUniqueName="[BRIDGE TABLE].[SL NO].[All]" dimensionUniqueName="[BRIDGE TABLE]" displayFolder="" count="0" memberValueDatatype="5" unbalanced="0"/>
    <cacheHierarchy uniqueName="[BRIDGE TABLE].[Account Executive]" caption="Account Executive" attribute="1" defaultMemberUniqueName="[BRIDGE TABLE].[Account Executive].[All]" allUniqueName="[BRIDGE TABLE].[Account Executive].[All]" dimensionUniqueName="[BRIDGE TABLE]" displayFolder="" count="2" memberValueDatatype="130" unbalanced="0">
      <fieldsUsage count="2">
        <fieldUsage x="-1"/>
        <fieldUsage x="4"/>
      </fieldsUsage>
    </cacheHierarchy>
    <cacheHierarchy uniqueName="[brokeragefees].[client_name]" caption="client_name" attribute="1" defaultMemberUniqueName="[brokeragefees].[client_name].[All]" allUniqueName="[brokeragefees].[client_name].[All]" dimensionUniqueName="[brokeragefees]" displayFolder="" count="0" memberValueDatatype="130" unbalanced="0"/>
    <cacheHierarchy uniqueName="[brokeragefees].[policy_number]" caption="policy_number" attribute="1" defaultMemberUniqueName="[brokeragefees].[policy_number].[All]" allUniqueName="[brokeragefees].[policy_number].[All]" dimensionUniqueName="[brokeragefees]" displayFolder="" count="0" memberValueDatatype="5" unbalanced="0"/>
    <cacheHierarchy uniqueName="[brokeragefees].[policy_status]" caption="policy_status" attribute="1" defaultMemberUniqueName="[brokeragefees].[policy_status].[All]" allUniqueName="[brokeragefees].[policy_status].[All]" dimensionUniqueName="[brokeragefees]" displayFolder="" count="0" memberValueDatatype="130" unbalanced="0"/>
    <cacheHierarchy uniqueName="[brokeragefees].[policy_start_date]" caption="policy_start_date" attribute="1" time="1" defaultMemberUniqueName="[brokeragefees].[policy_start_date].[All]" allUniqueName="[brokeragefees].[policy_start_date].[All]" dimensionUniqueName="[brokeragefees]" displayFolder="" count="0" memberValueDatatype="7" unbalanced="0"/>
    <cacheHierarchy uniqueName="[brokeragefees].[policy_end_date]" caption="policy_end_date" attribute="1" time="1" defaultMemberUniqueName="[brokeragefees].[policy_end_date].[All]" allUniqueName="[brokeragefees].[policy_end_date].[All]" dimensionUniqueName="[brokeragefees]" displayFolder="" count="0" memberValueDatatype="7" unbalanced="0"/>
    <cacheHierarchy uniqueName="[brokeragefees].[product_group]" caption="product_group" attribute="1" defaultMemberUniqueName="[brokeragefees].[product_group].[All]" allUniqueName="[brokeragefees].[product_group].[All]" dimensionUniqueName="[brokeragefees]" displayFolder="" count="0" memberValueDatatype="130" unbalanced="0"/>
    <cacheHierarchy uniqueName="[brokeragefees].[Account Executive]" caption="Account Executive" attribute="1" defaultMemberUniqueName="[brokeragefees].[Account Executive].[All]" allUniqueName="[brokeragefees].[Account Executive].[All]" dimensionUniqueName="[brokeragefees]" displayFolder="" count="0" memberValueDatatype="130" unbalanced="0"/>
    <cacheHierarchy uniqueName="[brokeragefees].[branch_name]" caption="branch_name" attribute="1" defaultMemberUniqueName="[brokeragefees].[branch_name].[All]" allUniqueName="[brokeragefees].[branch_name].[All]" dimensionUniqueName="[brokeragefees]" displayFolder="" count="0" memberValueDatatype="130" unbalanced="0"/>
    <cacheHierarchy uniqueName="[brokeragefees].[solution_group]" caption="solution_group" attribute="1" defaultMemberUniqueName="[brokeragefees].[solution_group].[All]" allUniqueName="[brokeragefees].[solution_group].[All]" dimensionUniqueName="[brokeragefees]" displayFolder="" count="0" memberValueDatatype="130" unbalanced="0"/>
    <cacheHierarchy uniqueName="[brokeragefees].[income_class]" caption="income_class" attribute="1" defaultMemberUniqueName="[brokeragefees].[income_class].[All]" allUniqueName="[brokeragefees].[income_class].[All]" dimensionUniqueName="[brokeragefees]" displayFolder="" count="0" memberValueDatatype="130" unbalanced="0"/>
    <cacheHierarchy uniqueName="[brokeragefees].[Amount]" caption="Amount" attribute="1" defaultMemberUniqueName="[brokeragefees].[Amount].[All]" allUniqueName="[brokeragefees].[Amount].[All]" dimensionUniqueName="[brokeragefees]" displayFolder="" count="0" memberValueDatatype="5" unbalanced="0"/>
    <cacheHierarchy uniqueName="[brokeragefees].[income_due_date]" caption="income_due_date" attribute="1" time="1" defaultMemberUniqueName="[brokeragefees].[income_due_date].[All]" allUniqueName="[brokeragefees].[income_due_date].[All]" dimensionUniqueName="[brokeragefees]" displayFolder="" count="0" memberValueDatatype="7" unbalanced="0"/>
    <cacheHierarchy uniqueName="[brokeragefees].[revenue_transaction_type]" caption="revenue_transaction_type" attribute="1" defaultMemberUniqueName="[brokeragefees].[revenue_transaction_type].[All]" allUniqueName="[brokeragefees].[revenue_transaction_type].[All]" dimensionUniqueName="[brokeragefees]" displayFolder="" count="0" memberValueDatatype="130" unbalanced="0"/>
    <cacheHierarchy uniqueName="[brokeragefees].[renewal_status]" caption="renewal_status" attribute="1" defaultMemberUniqueName="[brokeragefees].[renewal_status].[All]" allUniqueName="[brokeragefees].[renewal_status].[All]" dimensionUniqueName="[brokeragefees]" displayFolder="" count="0" memberValueDatatype="130" unbalanced="0"/>
    <cacheHierarchy uniqueName="[brokeragefees].[lapse_reason]" caption="lapse_reason" attribute="1" defaultMemberUniqueName="[brokeragefees].[lapse_reason].[All]" allUniqueName="[brokeragefees].[lapse_reason].[All]" dimensionUniqueName="[brokeragefees]" displayFolder="" count="0" memberValueDatatype="130" unbalanced="0"/>
    <cacheHierarchy uniqueName="[brokeragefees].[last_updated_date]" caption="last_updated_date" attribute="1" time="1" defaultMemberUniqueName="[brokeragefees].[last_updated_date].[All]" allUniqueName="[brokeragefees].[last_updated_date].[All]" dimensionUniqueName="[brokeragefees]" displayFolder="" count="0" memberValueDatatype="7"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fieldsUsage count="2">
        <fieldUsage x="-1"/>
        <fieldUsage x="1"/>
      </fieldsUsage>
    </cacheHierarchy>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5"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5"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2" memberValueDatatype="130" unbalanced="0">
      <fieldsUsage count="2">
        <fieldUsage x="-1"/>
        <fieldUsage x="2"/>
      </fieldsUsage>
    </cacheHierarchy>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come_class_bridge].[SL NO]" caption="SL NO" attribute="1" defaultMemberUniqueName="[income_class_bridge].[SL NO].[All]" allUniqueName="[income_class_bridge].[SL NO].[All]" dimensionUniqueName="[income_class_bridge]" displayFolder="" count="0" memberValueDatatype="5" unbalanced="0"/>
    <cacheHierarchy uniqueName="[income_class_bridge].[income_class]" caption="income_class" attribute="1" defaultMemberUniqueName="[income_class_bridge].[income_class].[All]" allUniqueName="[income_class_bridge].[income_class].[All]" dimensionUniqueName="[income_class_bridge]" displayFolder="" count="2" memberValueDatatype="130" unbalanced="0">
      <fieldsUsage count="2">
        <fieldUsage x="-1"/>
        <fieldUsage x="0"/>
      </fieldsUsage>
    </cacheHierarchy>
    <cacheHierarchy uniqueName="[Individual_budget_altered].[Branch]" caption="Branch" attribute="1" defaultMemberUniqueName="[Individual_budget_altered].[Branch].[All]" allUniqueName="[Individual_budget_altered].[Branch].[All]" dimensionUniqueName="[Individual_budget_altered]" displayFolder="" count="0" memberValueDatatype="130" unbalanced="0"/>
    <cacheHierarchy uniqueName="[Individual_budget_altered].[Employee Name]" caption="Employee Name" attribute="1" defaultMemberUniqueName="[Individual_budget_altered].[Employee Name].[All]" allUniqueName="[Individual_budget_altered].[Employee Name].[All]" dimensionUniqueName="[Individual_budget_altered]" displayFolder="" count="0" memberValueDatatype="130" unbalanced="0"/>
    <cacheHierarchy uniqueName="[Individual_budget_altered].[New Role2]" caption="New Role2" attribute="1" defaultMemberUniqueName="[Individual_budget_altered].[New Role2].[All]" allUniqueName="[Individual_budget_altered].[New Role2].[All]" dimensionUniqueName="[Individual_budget_altered]" displayFolder="" count="0" memberValueDatatype="130" unbalanced="0"/>
    <cacheHierarchy uniqueName="[Individual_budget_altered].[Income_class]" caption="Income_class" attribute="1" defaultMemberUniqueName="[Individual_budget_altered].[Income_class].[All]" allUniqueName="[Individual_budget_altered].[Income_class].[All]" dimensionUniqueName="[Individual_budget_altered]" displayFolder="" count="0" memberValueDatatype="130" unbalanced="0"/>
    <cacheHierarchy uniqueName="[Individual_budget_altered].[Amount]" caption="Amount" attribute="1" defaultMemberUniqueName="[Individual_budget_altered].[Amount].[All]" allUniqueName="[Individual_budget_altered].[Amount].[All]" dimensionUniqueName="[Individual_budget_altered]" displayFolder="" count="0" memberValueDatatype="5"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5"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5"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F5]" caption="F5" attribute="1" defaultMemberUniqueName="[meeting_list_202001231041].[F5].[All]" allUniqueName="[meeting_list_202001231041].[F5].[All]" dimensionUniqueName="[meeting_list_202001231041]" displayFolder="" count="0" memberValueDatatype="130" unbalanced="0"/>
    <cacheHierarchy uniqueName="[meeting_list_202001231041].[F6]" caption="F6" attribute="1" defaultMemberUniqueName="[meeting_list_202001231041].[F6].[All]" allUniqueName="[meeting_list_202001231041].[F6].[All]" dimensionUniqueName="[meeting_list_202001231041]" displayFolder="" count="0" memberValueDatatype="130" unbalanced="0"/>
    <cacheHierarchy uniqueName="[meeting_list_202001231041].[F7]" caption="F7" attribute="1" defaultMemberUniqueName="[meeting_list_202001231041].[F7].[All]" allUniqueName="[meeting_list_202001231041].[F7].[All]" dimensionUniqueName="[meeting_list_202001231041]" displayFolder="" count="0" memberValueDatatype="130" unbalanced="0"/>
    <cacheHierarchy uniqueName="[meeting_list_202001231041].[F8]" caption="F8" attribute="1" defaultMemberUniqueName="[meeting_list_202001231041].[F8].[All]" allUniqueName="[meeting_list_202001231041].[F8].[All]" dimensionUniqueName="[meeting_list_202001231041]" displayFolder="" count="0" memberValueDatatype="130" unbalanced="0"/>
    <cacheHierarchy uniqueName="[meeting_list_202001231041].[F9]" caption="F9" attribute="1" defaultMemberUniqueName="[meeting_list_202001231041].[F9].[All]" allUniqueName="[meeting_list_202001231041].[F9].[All]" dimensionUniqueName="[meeting_list_202001231041]" displayFolder="" count="0" memberValueDatatype="130" unbalanced="0"/>
    <cacheHierarchy uniqueName="[meeting_list_202001231041].[F10]" caption="F10" attribute="1" defaultMemberUniqueName="[meeting_list_202001231041].[F10].[All]" allUniqueName="[meeting_list_202001231041].[F10].[All]" dimensionUniqueName="[meeting_list_202001231041]" displayFolder="" count="0" memberValueDatatype="130" unbalanced="0"/>
    <cacheHierarchy uniqueName="[meeting_list_202001231041].[F11]" caption="F11" attribute="1" defaultMemberUniqueName="[meeting_list_202001231041].[F11].[All]" allUniqueName="[meeting_list_202001231041].[F11].[All]" dimensionUniqueName="[meeting_list_202001231041]" displayFolder="" count="0" memberValueDatatype="130" unbalanced="0"/>
    <cacheHierarchy uniqueName="[meeting_list_202001231041].[F12]" caption="F12" attribute="1" defaultMemberUniqueName="[meeting_list_202001231041].[F12].[All]" allUniqueName="[meeting_list_202001231041].[F12].[All]" dimensionUniqueName="[meeting_list_202001231041]" displayFolder="" count="0" memberValueDatatype="130" unbalanced="0"/>
    <cacheHierarchy uniqueName="[meeting_list_202001231041].[F13]" caption="F13" attribute="1" defaultMemberUniqueName="[meeting_list_202001231041].[F13].[All]" allUniqueName="[meeting_list_202001231041].[F13].[All]" dimensionUniqueName="[meeting_list_202001231041]" displayFolder="" count="0" memberValueDatatype="130" unbalanced="0"/>
    <cacheHierarchy uniqueName="[meeting_list_202001231041].[F14]" caption="F14" attribute="1" defaultMemberUniqueName="[meeting_list_202001231041].[F14].[All]" allUniqueName="[meeting_list_202001231041].[F14].[All]" dimensionUniqueName="[meeting_list_202001231041]" displayFolder="" count="0" memberValueDatatype="130"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IDGE TABLE]" caption="__XL_Count BRIDGE TABLE" measure="1" displayFolder="" measureGroup="BRIDGE TABLE" count="0" hidden="1"/>
    <cacheHierarchy uniqueName="[Measures].[__XL_Count brokeragefees]" caption="__XL_Count brokeragefees" measure="1" displayFolder="" measureGroup="brokeragefees" count="0" hidden="1"/>
    <cacheHierarchy uniqueName="[Measures].[__XL_Count income_class_bridge]" caption="__XL_Count income_class_bridge" measure="1" displayFolder="" measureGroup="income_class_bridge" count="0" hidden="1"/>
    <cacheHierarchy uniqueName="[Measures].[__XL_Count Individual_budget_altered]" caption="__XL_Count Individual_budget_altered" measure="1" displayFolder="" measureGroup="Individual_budget_altered"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Amount]" caption="Sum of Amount" measure="1" displayFolder="" measureGroup="Individual_budget_altered" count="0" hidden="1">
      <extLst>
        <ext xmlns:x15="http://schemas.microsoft.com/office/spreadsheetml/2010/11/main" uri="{B97F6D7D-B522-45F9-BDA1-12C45D357490}">
          <x15:cacheHierarchy aggregatedColumn="36"/>
        </ext>
      </extLst>
    </cacheHierarchy>
    <cacheHierarchy uniqueName="[Measures].[Sum of Amount 2]" caption="Sum of Amount 2" measure="1" displayFolder="" measureGroup="invoice_202001231041" count="0" hidden="1">
      <extLst>
        <ext xmlns:x15="http://schemas.microsoft.com/office/spreadsheetml/2010/11/main" uri="{B97F6D7D-B522-45F9-BDA1-12C45D357490}">
          <x15:cacheHierarchy aggregatedColumn="46"/>
        </ext>
      </extLst>
    </cacheHierarchy>
    <cacheHierarchy uniqueName="[Measures].[Sum of Amount 3]" caption="Sum of Amount 3" measure="1" displayFolder="" measureGroup="brokeragefees" count="0" hidden="1">
      <extLst>
        <ext xmlns:x15="http://schemas.microsoft.com/office/spreadsheetml/2010/11/main" uri="{B97F6D7D-B522-45F9-BDA1-12C45D357490}">
          <x15:cacheHierarchy aggregatedColumn="12"/>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22"/>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18"/>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7"/>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37"/>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1"/>
        </ext>
      </extLst>
    </cacheHierarchy>
    <cacheHierarchy uniqueName="[Measures].[Count of product_group]" caption="Count of product_group" measure="1" displayFolder="" measureGroup="gcrm_opportunity_202001231041" count="0" oneField="1" hidden="1">
      <fieldsUsage count="1">
        <fieldUsage x="3"/>
      </fieldsUsage>
      <extLst>
        <ext xmlns:x15="http://schemas.microsoft.com/office/spreadsheetml/2010/11/main" uri="{B97F6D7D-B522-45F9-BDA1-12C45D357490}">
          <x15:cacheHierarchy aggregatedColumn="27"/>
        </ext>
      </extLst>
    </cacheHierarchy>
  </cacheHierarchies>
  <kpis count="0"/>
  <dimensions count="8">
    <dimension name="BRIDGE TABLE" uniqueName="[BRIDGE TABLE]" caption="BRIDGE TABLE"/>
    <dimension name="brokeragefees" uniqueName="[brokeragefees]" caption="brokeragefees"/>
    <dimension name="gcrm_opportunity_202001231041" uniqueName="[gcrm_opportunity_202001231041]" caption="gcrm_opportunity_202001231041"/>
    <dimension name="income_class_bridge" uniqueName="[income_class_bridge]" caption="income_class_bridge"/>
    <dimension name="Individual_budget_altered" uniqueName="[Individual_budget_altered]" caption="Individual_budget_altered"/>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s>
  <measureGroups count="7">
    <measureGroup name="BRIDGE TABLE" caption="BRIDGE TABLE"/>
    <measureGroup name="brokeragefees" caption="brokeragefees"/>
    <measureGroup name="gcrm_opportunity_202001231041" caption="gcrm_opportunity_202001231041"/>
    <measureGroup name="income_class_bridge" caption="income_class_bridge"/>
    <measureGroup name="Individual_budget_altered" caption="Individual_budget_altered"/>
    <measureGroup name="invoice_202001231041" caption="invoice_202001231041"/>
    <measureGroup name="meeting_list_202001231041" caption="meeting_list_202001231041"/>
  </measureGroups>
  <maps count="15">
    <map measureGroup="0" dimension="0"/>
    <map measureGroup="1" dimension="0"/>
    <map measureGroup="1" dimension="1"/>
    <map measureGroup="1" dimension="3"/>
    <map measureGroup="2" dimension="0"/>
    <map measureGroup="2" dimension="2"/>
    <map measureGroup="3" dimension="3"/>
    <map measureGroup="4" dimension="0"/>
    <map measureGroup="4" dimension="3"/>
    <map measureGroup="4" dimension="4"/>
    <map measureGroup="5" dimension="0"/>
    <map measureGroup="5" dimension="3"/>
    <map measureGroup="5" dimension="5"/>
    <map measureGroup="6" dimension="0"/>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ehaprabha UK" refreshedDate="45228.642646759261" createdVersion="5" refreshedVersion="8" minRefreshableVersion="3" recordCount="0" supportSubquery="1" supportAdvancedDrill="1" xr:uid="{5793C968-3BCF-4205-97CE-75E10C0AE9A4}">
  <cacheSource type="external" connectionId="8"/>
  <cacheFields count="5">
    <cacheField name="[income_class_bridge].[income_class].[income_class]" caption="income_class" numFmtId="0" hierarchy="31" level="1">
      <sharedItems count="1">
        <s v="Renewal"/>
      </sharedItems>
    </cacheField>
    <cacheField name="[Measures].[Sum of Amount]" caption="Sum of Amount" numFmtId="0" hierarchy="74" level="32767"/>
    <cacheField name="[Measures].[Sum of Amount 2]" caption="Sum of Amount 2" numFmtId="0" hierarchy="75" level="32767"/>
    <cacheField name="[Measures].[Sum of Amount 3]" caption="Sum of Amount 3" numFmtId="0" hierarchy="76" level="32767"/>
    <cacheField name="[BRIDGE TABLE].[Account Executive].[Account Executive]" caption="Account Executive" numFmtId="0" hierarchy="1" level="1">
      <sharedItems containsSemiMixedTypes="0" containsNonDate="0" containsString="0"/>
    </cacheField>
  </cacheFields>
  <cacheHierarchies count="83">
    <cacheHierarchy uniqueName="[BRIDGE TABLE].[SL NO]" caption="SL NO" attribute="1" defaultMemberUniqueName="[BRIDGE TABLE].[SL NO].[All]" allUniqueName="[BRIDGE TABLE].[SL NO].[All]" dimensionUniqueName="[BRIDGE TABLE]" displayFolder="" count="0" memberValueDatatype="5" unbalanced="0"/>
    <cacheHierarchy uniqueName="[BRIDGE TABLE].[Account Executive]" caption="Account Executive" attribute="1" defaultMemberUniqueName="[BRIDGE TABLE].[Account Executive].[All]" allUniqueName="[BRIDGE TABLE].[Account Executive].[All]" dimensionUniqueName="[BRIDGE TABLE]" displayFolder="" count="2" memberValueDatatype="130" unbalanced="0">
      <fieldsUsage count="2">
        <fieldUsage x="-1"/>
        <fieldUsage x="4"/>
      </fieldsUsage>
    </cacheHierarchy>
    <cacheHierarchy uniqueName="[brokeragefees].[client_name]" caption="client_name" attribute="1" defaultMemberUniqueName="[brokeragefees].[client_name].[All]" allUniqueName="[brokeragefees].[client_name].[All]" dimensionUniqueName="[brokeragefees]" displayFolder="" count="0" memberValueDatatype="130" unbalanced="0"/>
    <cacheHierarchy uniqueName="[brokeragefees].[policy_number]" caption="policy_number" attribute="1" defaultMemberUniqueName="[brokeragefees].[policy_number].[All]" allUniqueName="[brokeragefees].[policy_number].[All]" dimensionUniqueName="[brokeragefees]" displayFolder="" count="0" memberValueDatatype="5" unbalanced="0"/>
    <cacheHierarchy uniqueName="[brokeragefees].[policy_status]" caption="policy_status" attribute="1" defaultMemberUniqueName="[brokeragefees].[policy_status].[All]" allUniqueName="[brokeragefees].[policy_status].[All]" dimensionUniqueName="[brokeragefees]" displayFolder="" count="0" memberValueDatatype="130" unbalanced="0"/>
    <cacheHierarchy uniqueName="[brokeragefees].[policy_start_date]" caption="policy_start_date" attribute="1" time="1" defaultMemberUniqueName="[brokeragefees].[policy_start_date].[All]" allUniqueName="[brokeragefees].[policy_start_date].[All]" dimensionUniqueName="[brokeragefees]" displayFolder="" count="0" memberValueDatatype="7" unbalanced="0"/>
    <cacheHierarchy uniqueName="[brokeragefees].[policy_end_date]" caption="policy_end_date" attribute="1" time="1" defaultMemberUniqueName="[brokeragefees].[policy_end_date].[All]" allUniqueName="[brokeragefees].[policy_end_date].[All]" dimensionUniqueName="[brokeragefees]" displayFolder="" count="0" memberValueDatatype="7" unbalanced="0"/>
    <cacheHierarchy uniqueName="[brokeragefees].[product_group]" caption="product_group" attribute="1" defaultMemberUniqueName="[brokeragefees].[product_group].[All]" allUniqueName="[brokeragefees].[product_group].[All]" dimensionUniqueName="[brokeragefees]" displayFolder="" count="0" memberValueDatatype="130" unbalanced="0"/>
    <cacheHierarchy uniqueName="[brokeragefees].[Account Executive]" caption="Account Executive" attribute="1" defaultMemberUniqueName="[brokeragefees].[Account Executive].[All]" allUniqueName="[brokeragefees].[Account Executive].[All]" dimensionUniqueName="[brokeragefees]" displayFolder="" count="0" memberValueDatatype="130" unbalanced="0"/>
    <cacheHierarchy uniqueName="[brokeragefees].[branch_name]" caption="branch_name" attribute="1" defaultMemberUniqueName="[brokeragefees].[branch_name].[All]" allUniqueName="[brokeragefees].[branch_name].[All]" dimensionUniqueName="[brokeragefees]" displayFolder="" count="0" memberValueDatatype="130" unbalanced="0"/>
    <cacheHierarchy uniqueName="[brokeragefees].[solution_group]" caption="solution_group" attribute="1" defaultMemberUniqueName="[brokeragefees].[solution_group].[All]" allUniqueName="[brokeragefees].[solution_group].[All]" dimensionUniqueName="[brokeragefees]" displayFolder="" count="0" memberValueDatatype="130" unbalanced="0"/>
    <cacheHierarchy uniqueName="[brokeragefees].[income_class]" caption="income_class" attribute="1" defaultMemberUniqueName="[brokeragefees].[income_class].[All]" allUniqueName="[brokeragefees].[income_class].[All]" dimensionUniqueName="[brokeragefees]" displayFolder="" count="0" memberValueDatatype="130" unbalanced="0"/>
    <cacheHierarchy uniqueName="[brokeragefees].[Amount]" caption="Amount" attribute="1" defaultMemberUniqueName="[brokeragefees].[Amount].[All]" allUniqueName="[brokeragefees].[Amount].[All]" dimensionUniqueName="[brokeragefees]" displayFolder="" count="0" memberValueDatatype="5" unbalanced="0"/>
    <cacheHierarchy uniqueName="[brokeragefees].[income_due_date]" caption="income_due_date" attribute="1" time="1" defaultMemberUniqueName="[brokeragefees].[income_due_date].[All]" allUniqueName="[brokeragefees].[income_due_date].[All]" dimensionUniqueName="[brokeragefees]" displayFolder="" count="0" memberValueDatatype="7" unbalanced="0"/>
    <cacheHierarchy uniqueName="[brokeragefees].[revenue_transaction_type]" caption="revenue_transaction_type" attribute="1" defaultMemberUniqueName="[brokeragefees].[revenue_transaction_type].[All]" allUniqueName="[brokeragefees].[revenue_transaction_type].[All]" dimensionUniqueName="[brokeragefees]" displayFolder="" count="0" memberValueDatatype="130" unbalanced="0"/>
    <cacheHierarchy uniqueName="[brokeragefees].[renewal_status]" caption="renewal_status" attribute="1" defaultMemberUniqueName="[brokeragefees].[renewal_status].[All]" allUniqueName="[brokeragefees].[renewal_status].[All]" dimensionUniqueName="[brokeragefees]" displayFolder="" count="0" memberValueDatatype="130" unbalanced="0"/>
    <cacheHierarchy uniqueName="[brokeragefees].[lapse_reason]" caption="lapse_reason" attribute="1" defaultMemberUniqueName="[brokeragefees].[lapse_reason].[All]" allUniqueName="[brokeragefees].[lapse_reason].[All]" dimensionUniqueName="[brokeragefees]" displayFolder="" count="0" memberValueDatatype="130" unbalanced="0"/>
    <cacheHierarchy uniqueName="[brokeragefees].[last_updated_date]" caption="last_updated_date" attribute="1" time="1" defaultMemberUniqueName="[brokeragefees].[last_updated_date].[All]" allUniqueName="[brokeragefees].[last_updated_date].[All]" dimensionUniqueName="[brokeragefees]" displayFolder="" count="0" memberValueDatatype="7"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5"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5"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come_class_bridge].[SL NO]" caption="SL NO" attribute="1" defaultMemberUniqueName="[income_class_bridge].[SL NO].[All]" allUniqueName="[income_class_bridge].[SL NO].[All]" dimensionUniqueName="[income_class_bridge]" displayFolder="" count="0" memberValueDatatype="5" unbalanced="0"/>
    <cacheHierarchy uniqueName="[income_class_bridge].[income_class]" caption="income_class" attribute="1" defaultMemberUniqueName="[income_class_bridge].[income_class].[All]" allUniqueName="[income_class_bridge].[income_class].[All]" dimensionUniqueName="[income_class_bridge]" displayFolder="" count="2" memberValueDatatype="130" unbalanced="0">
      <fieldsUsage count="2">
        <fieldUsage x="-1"/>
        <fieldUsage x="0"/>
      </fieldsUsage>
    </cacheHierarchy>
    <cacheHierarchy uniqueName="[Individual_budget_altered].[Branch]" caption="Branch" attribute="1" defaultMemberUniqueName="[Individual_budget_altered].[Branch].[All]" allUniqueName="[Individual_budget_altered].[Branch].[All]" dimensionUniqueName="[Individual_budget_altered]" displayFolder="" count="0" memberValueDatatype="130" unbalanced="0"/>
    <cacheHierarchy uniqueName="[Individual_budget_altered].[Employee Name]" caption="Employee Name" attribute="1" defaultMemberUniqueName="[Individual_budget_altered].[Employee Name].[All]" allUniqueName="[Individual_budget_altered].[Employee Name].[All]" dimensionUniqueName="[Individual_budget_altered]" displayFolder="" count="0" memberValueDatatype="130" unbalanced="0"/>
    <cacheHierarchy uniqueName="[Individual_budget_altered].[New Role2]" caption="New Role2" attribute="1" defaultMemberUniqueName="[Individual_budget_altered].[New Role2].[All]" allUniqueName="[Individual_budget_altered].[New Role2].[All]" dimensionUniqueName="[Individual_budget_altered]" displayFolder="" count="0" memberValueDatatype="130" unbalanced="0"/>
    <cacheHierarchy uniqueName="[Individual_budget_altered].[Income_class]" caption="Income_class" attribute="1" defaultMemberUniqueName="[Individual_budget_altered].[Income_class].[All]" allUniqueName="[Individual_budget_altered].[Income_class].[All]" dimensionUniqueName="[Individual_budget_altered]" displayFolder="" count="0" memberValueDatatype="130" unbalanced="0"/>
    <cacheHierarchy uniqueName="[Individual_budget_altered].[Amount]" caption="Amount" attribute="1" defaultMemberUniqueName="[Individual_budget_altered].[Amount].[All]" allUniqueName="[Individual_budget_altered].[Amount].[All]" dimensionUniqueName="[Individual_budget_altered]" displayFolder="" count="0" memberValueDatatype="5"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5"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5"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F5]" caption="F5" attribute="1" defaultMemberUniqueName="[meeting_list_202001231041].[F5].[All]" allUniqueName="[meeting_list_202001231041].[F5].[All]" dimensionUniqueName="[meeting_list_202001231041]" displayFolder="" count="0" memberValueDatatype="130" unbalanced="0"/>
    <cacheHierarchy uniqueName="[meeting_list_202001231041].[F6]" caption="F6" attribute="1" defaultMemberUniqueName="[meeting_list_202001231041].[F6].[All]" allUniqueName="[meeting_list_202001231041].[F6].[All]" dimensionUniqueName="[meeting_list_202001231041]" displayFolder="" count="0" memberValueDatatype="130" unbalanced="0"/>
    <cacheHierarchy uniqueName="[meeting_list_202001231041].[F7]" caption="F7" attribute="1" defaultMemberUniqueName="[meeting_list_202001231041].[F7].[All]" allUniqueName="[meeting_list_202001231041].[F7].[All]" dimensionUniqueName="[meeting_list_202001231041]" displayFolder="" count="0" memberValueDatatype="130" unbalanced="0"/>
    <cacheHierarchy uniqueName="[meeting_list_202001231041].[F8]" caption="F8" attribute="1" defaultMemberUniqueName="[meeting_list_202001231041].[F8].[All]" allUniqueName="[meeting_list_202001231041].[F8].[All]" dimensionUniqueName="[meeting_list_202001231041]" displayFolder="" count="0" memberValueDatatype="130" unbalanced="0"/>
    <cacheHierarchy uniqueName="[meeting_list_202001231041].[F9]" caption="F9" attribute="1" defaultMemberUniqueName="[meeting_list_202001231041].[F9].[All]" allUniqueName="[meeting_list_202001231041].[F9].[All]" dimensionUniqueName="[meeting_list_202001231041]" displayFolder="" count="0" memberValueDatatype="130" unbalanced="0"/>
    <cacheHierarchy uniqueName="[meeting_list_202001231041].[F10]" caption="F10" attribute="1" defaultMemberUniqueName="[meeting_list_202001231041].[F10].[All]" allUniqueName="[meeting_list_202001231041].[F10].[All]" dimensionUniqueName="[meeting_list_202001231041]" displayFolder="" count="0" memberValueDatatype="130" unbalanced="0"/>
    <cacheHierarchy uniqueName="[meeting_list_202001231041].[F11]" caption="F11" attribute="1" defaultMemberUniqueName="[meeting_list_202001231041].[F11].[All]" allUniqueName="[meeting_list_202001231041].[F11].[All]" dimensionUniqueName="[meeting_list_202001231041]" displayFolder="" count="0" memberValueDatatype="130" unbalanced="0"/>
    <cacheHierarchy uniqueName="[meeting_list_202001231041].[F12]" caption="F12" attribute="1" defaultMemberUniqueName="[meeting_list_202001231041].[F12].[All]" allUniqueName="[meeting_list_202001231041].[F12].[All]" dimensionUniqueName="[meeting_list_202001231041]" displayFolder="" count="0" memberValueDatatype="130" unbalanced="0"/>
    <cacheHierarchy uniqueName="[meeting_list_202001231041].[F13]" caption="F13" attribute="1" defaultMemberUniqueName="[meeting_list_202001231041].[F13].[All]" allUniqueName="[meeting_list_202001231041].[F13].[All]" dimensionUniqueName="[meeting_list_202001231041]" displayFolder="" count="0" memberValueDatatype="130" unbalanced="0"/>
    <cacheHierarchy uniqueName="[meeting_list_202001231041].[F14]" caption="F14" attribute="1" defaultMemberUniqueName="[meeting_list_202001231041].[F14].[All]" allUniqueName="[meeting_list_202001231041].[F14].[All]" dimensionUniqueName="[meeting_list_202001231041]" displayFolder="" count="0" memberValueDatatype="130"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IDGE TABLE]" caption="__XL_Count BRIDGE TABLE" measure="1" displayFolder="" measureGroup="BRIDGE TABLE" count="0" hidden="1"/>
    <cacheHierarchy uniqueName="[Measures].[__XL_Count brokeragefees]" caption="__XL_Count brokeragefees" measure="1" displayFolder="" measureGroup="brokeragefees" count="0" hidden="1"/>
    <cacheHierarchy uniqueName="[Measures].[__XL_Count income_class_bridge]" caption="__XL_Count income_class_bridge" measure="1" displayFolder="" measureGroup="income_class_bridge" count="0" hidden="1"/>
    <cacheHierarchy uniqueName="[Measures].[__XL_Count Individual_budget_altered]" caption="__XL_Count Individual_budget_altered" measure="1" displayFolder="" measureGroup="Individual_budget_altered"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Amount]" caption="Sum of Amount" measure="1" displayFolder="" measureGroup="Individual_budget_altered"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Amount 2]" caption="Sum of Amount 2" measure="1" displayFolder="" measureGroup="invoice_202001231041" count="0" oneField="1" hidden="1">
      <fieldsUsage count="1">
        <fieldUsage x="2"/>
      </fieldsUsage>
      <extLst>
        <ext xmlns:x15="http://schemas.microsoft.com/office/spreadsheetml/2010/11/main" uri="{B97F6D7D-B522-45F9-BDA1-12C45D357490}">
          <x15:cacheHierarchy aggregatedColumn="46"/>
        </ext>
      </extLst>
    </cacheHierarchy>
    <cacheHierarchy uniqueName="[Measures].[Sum of Amount 3]" caption="Sum of Amount 3" measure="1" displayFolder="" measureGroup="brokeragefees" count="0" oneField="1" hidden="1">
      <fieldsUsage count="1">
        <fieldUsage x="3"/>
      </fieldsUsage>
      <extLst>
        <ext xmlns:x15="http://schemas.microsoft.com/office/spreadsheetml/2010/11/main" uri="{B97F6D7D-B522-45F9-BDA1-12C45D357490}">
          <x15:cacheHierarchy aggregatedColumn="12"/>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22"/>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18"/>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7"/>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37"/>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1"/>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27"/>
        </ext>
      </extLst>
    </cacheHierarchy>
  </cacheHierarchies>
  <kpis count="0"/>
  <dimensions count="8">
    <dimension name="BRIDGE TABLE" uniqueName="[BRIDGE TABLE]" caption="BRIDGE TABLE"/>
    <dimension name="brokeragefees" uniqueName="[brokeragefees]" caption="brokeragefees"/>
    <dimension name="gcrm_opportunity_202001231041" uniqueName="[gcrm_opportunity_202001231041]" caption="gcrm_opportunity_202001231041"/>
    <dimension name="income_class_bridge" uniqueName="[income_class_bridge]" caption="income_class_bridge"/>
    <dimension name="Individual_budget_altered" uniqueName="[Individual_budget_altered]" caption="Individual_budget_altered"/>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s>
  <measureGroups count="7">
    <measureGroup name="BRIDGE TABLE" caption="BRIDGE TABLE"/>
    <measureGroup name="brokeragefees" caption="brokeragefees"/>
    <measureGroup name="gcrm_opportunity_202001231041" caption="gcrm_opportunity_202001231041"/>
    <measureGroup name="income_class_bridge" caption="income_class_bridge"/>
    <measureGroup name="Individual_budget_altered" caption="Individual_budget_altered"/>
    <measureGroup name="invoice_202001231041" caption="invoice_202001231041"/>
    <measureGroup name="meeting_list_202001231041" caption="meeting_list_202001231041"/>
  </measureGroups>
  <maps count="15">
    <map measureGroup="0" dimension="0"/>
    <map measureGroup="1" dimension="0"/>
    <map measureGroup="1" dimension="1"/>
    <map measureGroup="1" dimension="3"/>
    <map measureGroup="2" dimension="0"/>
    <map measureGroup="2" dimension="2"/>
    <map measureGroup="3" dimension="3"/>
    <map measureGroup="4" dimension="0"/>
    <map measureGroup="4" dimension="3"/>
    <map measureGroup="4" dimension="4"/>
    <map measureGroup="5" dimension="0"/>
    <map measureGroup="5" dimension="3"/>
    <map measureGroup="5" dimension="5"/>
    <map measureGroup="6" dimension="0"/>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ehaprabha UK" refreshedDate="45228.6426474537" createdVersion="5" refreshedVersion="8" minRefreshableVersion="3" recordCount="0" supportSubquery="1" supportAdvancedDrill="1" xr:uid="{8232C2D4-3408-4570-A979-96156B81459A}">
  <cacheSource type="external" connectionId="8"/>
  <cacheFields count="5">
    <cacheField name="[income_class_bridge].[income_class].[income_class]" caption="income_class" numFmtId="0" hierarchy="31" level="1">
      <sharedItems containsBlank="1" count="4">
        <s v="Cross Sell"/>
        <s v="New"/>
        <s v="Renewal"/>
        <m/>
      </sharedItems>
    </cacheField>
    <cacheField name="[gcrm_opportunity_202001231041].[opportunity_name].[opportunity_name]" caption="opportunity_name" numFmtId="0" hierarchy="18" level="1">
      <sharedItems count="4">
        <s v="CVP GMC"/>
        <s v="DB -Mega Policy"/>
        <s v="EL-Group Mediclaim"/>
        <s v="Fire"/>
      </sharedItems>
    </cacheField>
    <cacheField name="[gcrm_opportunity_202001231041].[stage].[stage]" caption="stage" numFmtId="0" hierarchy="24" level="1">
      <sharedItems count="3">
        <s v="Negotiate"/>
        <s v="Propose Solution"/>
        <s v="Qualify Opportunity"/>
      </sharedItems>
    </cacheField>
    <cacheField name="[Measures].[Sum of revenue_amount]" caption="Sum of revenue_amount" numFmtId="0" hierarchy="77" level="32767"/>
    <cacheField name="[BRIDGE TABLE].[Account Executive].[Account Executive]" caption="Account Executive" numFmtId="0" hierarchy="1" level="1">
      <sharedItems containsSemiMixedTypes="0" containsNonDate="0" containsString="0"/>
    </cacheField>
  </cacheFields>
  <cacheHierarchies count="83">
    <cacheHierarchy uniqueName="[BRIDGE TABLE].[SL NO]" caption="SL NO" attribute="1" defaultMemberUniqueName="[BRIDGE TABLE].[SL NO].[All]" allUniqueName="[BRIDGE TABLE].[SL NO].[All]" dimensionUniqueName="[BRIDGE TABLE]" displayFolder="" count="0" memberValueDatatype="5" unbalanced="0"/>
    <cacheHierarchy uniqueName="[BRIDGE TABLE].[Account Executive]" caption="Account Executive" attribute="1" defaultMemberUniqueName="[BRIDGE TABLE].[Account Executive].[All]" allUniqueName="[BRIDGE TABLE].[Account Executive].[All]" dimensionUniqueName="[BRIDGE TABLE]" displayFolder="" count="2" memberValueDatatype="130" unbalanced="0">
      <fieldsUsage count="2">
        <fieldUsage x="-1"/>
        <fieldUsage x="4"/>
      </fieldsUsage>
    </cacheHierarchy>
    <cacheHierarchy uniqueName="[brokeragefees].[client_name]" caption="client_name" attribute="1" defaultMemberUniqueName="[brokeragefees].[client_name].[All]" allUniqueName="[brokeragefees].[client_name].[All]" dimensionUniqueName="[brokeragefees]" displayFolder="" count="0" memberValueDatatype="130" unbalanced="0"/>
    <cacheHierarchy uniqueName="[brokeragefees].[policy_number]" caption="policy_number" attribute="1" defaultMemberUniqueName="[brokeragefees].[policy_number].[All]" allUniqueName="[brokeragefees].[policy_number].[All]" dimensionUniqueName="[brokeragefees]" displayFolder="" count="0" memberValueDatatype="5" unbalanced="0"/>
    <cacheHierarchy uniqueName="[brokeragefees].[policy_status]" caption="policy_status" attribute="1" defaultMemberUniqueName="[brokeragefees].[policy_status].[All]" allUniqueName="[brokeragefees].[policy_status].[All]" dimensionUniqueName="[brokeragefees]" displayFolder="" count="0" memberValueDatatype="130" unbalanced="0"/>
    <cacheHierarchy uniqueName="[brokeragefees].[policy_start_date]" caption="policy_start_date" attribute="1" time="1" defaultMemberUniqueName="[brokeragefees].[policy_start_date].[All]" allUniqueName="[brokeragefees].[policy_start_date].[All]" dimensionUniqueName="[brokeragefees]" displayFolder="" count="0" memberValueDatatype="7" unbalanced="0"/>
    <cacheHierarchy uniqueName="[brokeragefees].[policy_end_date]" caption="policy_end_date" attribute="1" time="1" defaultMemberUniqueName="[brokeragefees].[policy_end_date].[All]" allUniqueName="[brokeragefees].[policy_end_date].[All]" dimensionUniqueName="[brokeragefees]" displayFolder="" count="0" memberValueDatatype="7" unbalanced="0"/>
    <cacheHierarchy uniqueName="[brokeragefees].[product_group]" caption="product_group" attribute="1" defaultMemberUniqueName="[brokeragefees].[product_group].[All]" allUniqueName="[brokeragefees].[product_group].[All]" dimensionUniqueName="[brokeragefees]" displayFolder="" count="0" memberValueDatatype="130" unbalanced="0"/>
    <cacheHierarchy uniqueName="[brokeragefees].[Account Executive]" caption="Account Executive" attribute="1" defaultMemberUniqueName="[brokeragefees].[Account Executive].[All]" allUniqueName="[brokeragefees].[Account Executive].[All]" dimensionUniqueName="[brokeragefees]" displayFolder="" count="0" memberValueDatatype="130" unbalanced="0"/>
    <cacheHierarchy uniqueName="[brokeragefees].[branch_name]" caption="branch_name" attribute="1" defaultMemberUniqueName="[brokeragefees].[branch_name].[All]" allUniqueName="[brokeragefees].[branch_name].[All]" dimensionUniqueName="[brokeragefees]" displayFolder="" count="0" memberValueDatatype="130" unbalanced="0"/>
    <cacheHierarchy uniqueName="[brokeragefees].[solution_group]" caption="solution_group" attribute="1" defaultMemberUniqueName="[brokeragefees].[solution_group].[All]" allUniqueName="[brokeragefees].[solution_group].[All]" dimensionUniqueName="[brokeragefees]" displayFolder="" count="0" memberValueDatatype="130" unbalanced="0"/>
    <cacheHierarchy uniqueName="[brokeragefees].[income_class]" caption="income_class" attribute="1" defaultMemberUniqueName="[brokeragefees].[income_class].[All]" allUniqueName="[brokeragefees].[income_class].[All]" dimensionUniqueName="[brokeragefees]" displayFolder="" count="0" memberValueDatatype="130" unbalanced="0"/>
    <cacheHierarchy uniqueName="[brokeragefees].[Amount]" caption="Amount" attribute="1" defaultMemberUniqueName="[brokeragefees].[Amount].[All]" allUniqueName="[brokeragefees].[Amount].[All]" dimensionUniqueName="[brokeragefees]" displayFolder="" count="0" memberValueDatatype="5" unbalanced="0"/>
    <cacheHierarchy uniqueName="[brokeragefees].[income_due_date]" caption="income_due_date" attribute="1" time="1" defaultMemberUniqueName="[brokeragefees].[income_due_date].[All]" allUniqueName="[brokeragefees].[income_due_date].[All]" dimensionUniqueName="[brokeragefees]" displayFolder="" count="0" memberValueDatatype="7" unbalanced="0"/>
    <cacheHierarchy uniqueName="[brokeragefees].[revenue_transaction_type]" caption="revenue_transaction_type" attribute="1" defaultMemberUniqueName="[brokeragefees].[revenue_transaction_type].[All]" allUniqueName="[brokeragefees].[revenue_transaction_type].[All]" dimensionUniqueName="[brokeragefees]" displayFolder="" count="0" memberValueDatatype="130" unbalanced="0"/>
    <cacheHierarchy uniqueName="[brokeragefees].[renewal_status]" caption="renewal_status" attribute="1" defaultMemberUniqueName="[brokeragefees].[renewal_status].[All]" allUniqueName="[brokeragefees].[renewal_status].[All]" dimensionUniqueName="[brokeragefees]" displayFolder="" count="0" memberValueDatatype="130" unbalanced="0"/>
    <cacheHierarchy uniqueName="[brokeragefees].[lapse_reason]" caption="lapse_reason" attribute="1" defaultMemberUniqueName="[brokeragefees].[lapse_reason].[All]" allUniqueName="[brokeragefees].[lapse_reason].[All]" dimensionUniqueName="[brokeragefees]" displayFolder="" count="0" memberValueDatatype="130" unbalanced="0"/>
    <cacheHierarchy uniqueName="[brokeragefees].[last_updated_date]" caption="last_updated_date" attribute="1" time="1" defaultMemberUniqueName="[brokeragefees].[last_updated_date].[All]" allUniqueName="[brokeragefees].[last_updated_date].[All]" dimensionUniqueName="[brokeragefees]" displayFolder="" count="0" memberValueDatatype="7"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fieldsUsage count="2">
        <fieldUsage x="-1"/>
        <fieldUsage x="1"/>
      </fieldsUsage>
    </cacheHierarchy>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5"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5"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fieldsUsage count="2">
        <fieldUsage x="-1"/>
        <fieldUsage x="2"/>
      </fieldsUsage>
    </cacheHierarchy>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come_class_bridge].[SL NO]" caption="SL NO" attribute="1" defaultMemberUniqueName="[income_class_bridge].[SL NO].[All]" allUniqueName="[income_class_bridge].[SL NO].[All]" dimensionUniqueName="[income_class_bridge]" displayFolder="" count="0" memberValueDatatype="5" unbalanced="0"/>
    <cacheHierarchy uniqueName="[income_class_bridge].[income_class]" caption="income_class" attribute="1" defaultMemberUniqueName="[income_class_bridge].[income_class].[All]" allUniqueName="[income_class_bridge].[income_class].[All]" dimensionUniqueName="[income_class_bridge]" displayFolder="" count="2" memberValueDatatype="130" unbalanced="0">
      <fieldsUsage count="2">
        <fieldUsage x="-1"/>
        <fieldUsage x="0"/>
      </fieldsUsage>
    </cacheHierarchy>
    <cacheHierarchy uniqueName="[Individual_budget_altered].[Branch]" caption="Branch" attribute="1" defaultMemberUniqueName="[Individual_budget_altered].[Branch].[All]" allUniqueName="[Individual_budget_altered].[Branch].[All]" dimensionUniqueName="[Individual_budget_altered]" displayFolder="" count="0" memberValueDatatype="130" unbalanced="0"/>
    <cacheHierarchy uniqueName="[Individual_budget_altered].[Employee Name]" caption="Employee Name" attribute="1" defaultMemberUniqueName="[Individual_budget_altered].[Employee Name].[All]" allUniqueName="[Individual_budget_altered].[Employee Name].[All]" dimensionUniqueName="[Individual_budget_altered]" displayFolder="" count="0" memberValueDatatype="130" unbalanced="0"/>
    <cacheHierarchy uniqueName="[Individual_budget_altered].[New Role2]" caption="New Role2" attribute="1" defaultMemberUniqueName="[Individual_budget_altered].[New Role2].[All]" allUniqueName="[Individual_budget_altered].[New Role2].[All]" dimensionUniqueName="[Individual_budget_altered]" displayFolder="" count="0" memberValueDatatype="130" unbalanced="0"/>
    <cacheHierarchy uniqueName="[Individual_budget_altered].[Income_class]" caption="Income_class" attribute="1" defaultMemberUniqueName="[Individual_budget_altered].[Income_class].[All]" allUniqueName="[Individual_budget_altered].[Income_class].[All]" dimensionUniqueName="[Individual_budget_altered]" displayFolder="" count="0" memberValueDatatype="130" unbalanced="0"/>
    <cacheHierarchy uniqueName="[Individual_budget_altered].[Amount]" caption="Amount" attribute="1" defaultMemberUniqueName="[Individual_budget_altered].[Amount].[All]" allUniqueName="[Individual_budget_altered].[Amount].[All]" dimensionUniqueName="[Individual_budget_altered]" displayFolder="" count="0" memberValueDatatype="5"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5"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5"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F5]" caption="F5" attribute="1" defaultMemberUniqueName="[meeting_list_202001231041].[F5].[All]" allUniqueName="[meeting_list_202001231041].[F5].[All]" dimensionUniqueName="[meeting_list_202001231041]" displayFolder="" count="0" memberValueDatatype="130" unbalanced="0"/>
    <cacheHierarchy uniqueName="[meeting_list_202001231041].[F6]" caption="F6" attribute="1" defaultMemberUniqueName="[meeting_list_202001231041].[F6].[All]" allUniqueName="[meeting_list_202001231041].[F6].[All]" dimensionUniqueName="[meeting_list_202001231041]" displayFolder="" count="0" memberValueDatatype="130" unbalanced="0"/>
    <cacheHierarchy uniqueName="[meeting_list_202001231041].[F7]" caption="F7" attribute="1" defaultMemberUniqueName="[meeting_list_202001231041].[F7].[All]" allUniqueName="[meeting_list_202001231041].[F7].[All]" dimensionUniqueName="[meeting_list_202001231041]" displayFolder="" count="0" memberValueDatatype="130" unbalanced="0"/>
    <cacheHierarchy uniqueName="[meeting_list_202001231041].[F8]" caption="F8" attribute="1" defaultMemberUniqueName="[meeting_list_202001231041].[F8].[All]" allUniqueName="[meeting_list_202001231041].[F8].[All]" dimensionUniqueName="[meeting_list_202001231041]" displayFolder="" count="0" memberValueDatatype="130" unbalanced="0"/>
    <cacheHierarchy uniqueName="[meeting_list_202001231041].[F9]" caption="F9" attribute="1" defaultMemberUniqueName="[meeting_list_202001231041].[F9].[All]" allUniqueName="[meeting_list_202001231041].[F9].[All]" dimensionUniqueName="[meeting_list_202001231041]" displayFolder="" count="0" memberValueDatatype="130" unbalanced="0"/>
    <cacheHierarchy uniqueName="[meeting_list_202001231041].[F10]" caption="F10" attribute="1" defaultMemberUniqueName="[meeting_list_202001231041].[F10].[All]" allUniqueName="[meeting_list_202001231041].[F10].[All]" dimensionUniqueName="[meeting_list_202001231041]" displayFolder="" count="0" memberValueDatatype="130" unbalanced="0"/>
    <cacheHierarchy uniqueName="[meeting_list_202001231041].[F11]" caption="F11" attribute="1" defaultMemberUniqueName="[meeting_list_202001231041].[F11].[All]" allUniqueName="[meeting_list_202001231041].[F11].[All]" dimensionUniqueName="[meeting_list_202001231041]" displayFolder="" count="0" memberValueDatatype="130" unbalanced="0"/>
    <cacheHierarchy uniqueName="[meeting_list_202001231041].[F12]" caption="F12" attribute="1" defaultMemberUniqueName="[meeting_list_202001231041].[F12].[All]" allUniqueName="[meeting_list_202001231041].[F12].[All]" dimensionUniqueName="[meeting_list_202001231041]" displayFolder="" count="0" memberValueDatatype="130" unbalanced="0"/>
    <cacheHierarchy uniqueName="[meeting_list_202001231041].[F13]" caption="F13" attribute="1" defaultMemberUniqueName="[meeting_list_202001231041].[F13].[All]" allUniqueName="[meeting_list_202001231041].[F13].[All]" dimensionUniqueName="[meeting_list_202001231041]" displayFolder="" count="0" memberValueDatatype="130" unbalanced="0"/>
    <cacheHierarchy uniqueName="[meeting_list_202001231041].[F14]" caption="F14" attribute="1" defaultMemberUniqueName="[meeting_list_202001231041].[F14].[All]" allUniqueName="[meeting_list_202001231041].[F14].[All]" dimensionUniqueName="[meeting_list_202001231041]" displayFolder="" count="0" memberValueDatatype="130"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IDGE TABLE]" caption="__XL_Count BRIDGE TABLE" measure="1" displayFolder="" measureGroup="BRIDGE TABLE" count="0" hidden="1"/>
    <cacheHierarchy uniqueName="[Measures].[__XL_Count brokeragefees]" caption="__XL_Count brokeragefees" measure="1" displayFolder="" measureGroup="brokeragefees" count="0" hidden="1"/>
    <cacheHierarchy uniqueName="[Measures].[__XL_Count income_class_bridge]" caption="__XL_Count income_class_bridge" measure="1" displayFolder="" measureGroup="income_class_bridge" count="0" hidden="1"/>
    <cacheHierarchy uniqueName="[Measures].[__XL_Count Individual_budget_altered]" caption="__XL_Count Individual_budget_altered" measure="1" displayFolder="" measureGroup="Individual_budget_altered"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Amount]" caption="Sum of Amount" measure="1" displayFolder="" measureGroup="Individual_budget_altered" count="0" hidden="1">
      <extLst>
        <ext xmlns:x15="http://schemas.microsoft.com/office/spreadsheetml/2010/11/main" uri="{B97F6D7D-B522-45F9-BDA1-12C45D357490}">
          <x15:cacheHierarchy aggregatedColumn="36"/>
        </ext>
      </extLst>
    </cacheHierarchy>
    <cacheHierarchy uniqueName="[Measures].[Sum of Amount 2]" caption="Sum of Amount 2" measure="1" displayFolder="" measureGroup="invoice_202001231041" count="0" hidden="1">
      <extLst>
        <ext xmlns:x15="http://schemas.microsoft.com/office/spreadsheetml/2010/11/main" uri="{B97F6D7D-B522-45F9-BDA1-12C45D357490}">
          <x15:cacheHierarchy aggregatedColumn="46"/>
        </ext>
      </extLst>
    </cacheHierarchy>
    <cacheHierarchy uniqueName="[Measures].[Sum of Amount 3]" caption="Sum of Amount 3" measure="1" displayFolder="" measureGroup="brokeragefees" count="0" hidden="1">
      <extLst>
        <ext xmlns:x15="http://schemas.microsoft.com/office/spreadsheetml/2010/11/main" uri="{B97F6D7D-B522-45F9-BDA1-12C45D357490}">
          <x15:cacheHierarchy aggregatedColumn="12"/>
        </ext>
      </extLst>
    </cacheHierarchy>
    <cacheHierarchy uniqueName="[Measures].[Sum of revenue_amount]" caption="Sum of revenue_amount" measure="1" displayFolder="" measureGroup="gcrm_opportunity_202001231041" count="0" oneField="1" hidden="1">
      <fieldsUsage count="1">
        <fieldUsage x="3"/>
      </fieldsUsage>
      <extLst>
        <ext xmlns:x15="http://schemas.microsoft.com/office/spreadsheetml/2010/11/main" uri="{B97F6D7D-B522-45F9-BDA1-12C45D357490}">
          <x15:cacheHierarchy aggregatedColumn="22"/>
        </ext>
      </extLst>
    </cacheHierarchy>
    <cacheHierarchy uniqueName="[Measures].[Count of opportunity_name]" caption="Count of opportunity_name" measure="1" displayFolder="" measureGroup="gcrm_opportunity_202001231041" count="0" hidden="1">
      <extLst>
        <ext xmlns:x15="http://schemas.microsoft.com/office/spreadsheetml/2010/11/main" uri="{B97F6D7D-B522-45F9-BDA1-12C45D357490}">
          <x15:cacheHierarchy aggregatedColumn="18"/>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7"/>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37"/>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1"/>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27"/>
        </ext>
      </extLst>
    </cacheHierarchy>
  </cacheHierarchies>
  <kpis count="0"/>
  <dimensions count="8">
    <dimension name="BRIDGE TABLE" uniqueName="[BRIDGE TABLE]" caption="BRIDGE TABLE"/>
    <dimension name="brokeragefees" uniqueName="[brokeragefees]" caption="brokeragefees"/>
    <dimension name="gcrm_opportunity_202001231041" uniqueName="[gcrm_opportunity_202001231041]" caption="gcrm_opportunity_202001231041"/>
    <dimension name="income_class_bridge" uniqueName="[income_class_bridge]" caption="income_class_bridge"/>
    <dimension name="Individual_budget_altered" uniqueName="[Individual_budget_altered]" caption="Individual_budget_altered"/>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s>
  <measureGroups count="7">
    <measureGroup name="BRIDGE TABLE" caption="BRIDGE TABLE"/>
    <measureGroup name="brokeragefees" caption="brokeragefees"/>
    <measureGroup name="gcrm_opportunity_202001231041" caption="gcrm_opportunity_202001231041"/>
    <measureGroup name="income_class_bridge" caption="income_class_bridge"/>
    <measureGroup name="Individual_budget_altered" caption="Individual_budget_altered"/>
    <measureGroup name="invoice_202001231041" caption="invoice_202001231041"/>
    <measureGroup name="meeting_list_202001231041" caption="meeting_list_202001231041"/>
  </measureGroups>
  <maps count="15">
    <map measureGroup="0" dimension="0"/>
    <map measureGroup="1" dimension="0"/>
    <map measureGroup="1" dimension="1"/>
    <map measureGroup="1" dimension="3"/>
    <map measureGroup="2" dimension="0"/>
    <map measureGroup="2" dimension="2"/>
    <map measureGroup="3" dimension="3"/>
    <map measureGroup="4" dimension="0"/>
    <map measureGroup="4" dimension="3"/>
    <map measureGroup="4" dimension="4"/>
    <map measureGroup="5" dimension="0"/>
    <map measureGroup="5" dimension="3"/>
    <map measureGroup="5" dimension="5"/>
    <map measureGroup="6" dimension="0"/>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ehaprabha UK" refreshedDate="45228.64264849537" createdVersion="5" refreshedVersion="8" minRefreshableVersion="3" recordCount="0" supportSubquery="1" supportAdvancedDrill="1" xr:uid="{0BDC6E35-5A7E-4F2B-A2B5-D2F9492D35DB}">
  <cacheSource type="external" connectionId="8"/>
  <cacheFields count="5">
    <cacheField name="[income_class_bridge].[income_class].[income_class]" caption="income_class" numFmtId="0" hierarchy="31" level="1">
      <sharedItems count="1">
        <s v="Cross Sell"/>
      </sharedItems>
    </cacheField>
    <cacheField name="[gcrm_opportunity_202001231041].[opportunity_name].[opportunity_name]" caption="opportunity_name" numFmtId="0" hierarchy="18" level="1">
      <sharedItems count="4">
        <s v="CVP GMC"/>
        <s v="DB -Mega Policy"/>
        <s v="EL-Group Mediclaim"/>
        <s v="Fire"/>
      </sharedItems>
    </cacheField>
    <cacheField name="[gcrm_opportunity_202001231041].[stage].[stage]" caption="stage" numFmtId="0" hierarchy="24" level="1">
      <sharedItems containsSemiMixedTypes="0" containsNonDate="0" containsString="0"/>
    </cacheField>
    <cacheField name="[Measures].[Count of opportunity_name]" caption="Count of opportunity_name" numFmtId="0" hierarchy="78" level="32767"/>
    <cacheField name="[BRIDGE TABLE].[Account Executive].[Account Executive]" caption="Account Executive" numFmtId="0" hierarchy="1" level="1">
      <sharedItems containsSemiMixedTypes="0" containsNonDate="0" containsString="0"/>
    </cacheField>
  </cacheFields>
  <cacheHierarchies count="83">
    <cacheHierarchy uniqueName="[BRIDGE TABLE].[SL NO]" caption="SL NO" attribute="1" defaultMemberUniqueName="[BRIDGE TABLE].[SL NO].[All]" allUniqueName="[BRIDGE TABLE].[SL NO].[All]" dimensionUniqueName="[BRIDGE TABLE]" displayFolder="" count="0" memberValueDatatype="5" unbalanced="0"/>
    <cacheHierarchy uniqueName="[BRIDGE TABLE].[Account Executive]" caption="Account Executive" attribute="1" defaultMemberUniqueName="[BRIDGE TABLE].[Account Executive].[All]" allUniqueName="[BRIDGE TABLE].[Account Executive].[All]" dimensionUniqueName="[BRIDGE TABLE]" displayFolder="" count="2" memberValueDatatype="130" unbalanced="0">
      <fieldsUsage count="2">
        <fieldUsage x="-1"/>
        <fieldUsage x="4"/>
      </fieldsUsage>
    </cacheHierarchy>
    <cacheHierarchy uniqueName="[brokeragefees].[client_name]" caption="client_name" attribute="1" defaultMemberUniqueName="[brokeragefees].[client_name].[All]" allUniqueName="[brokeragefees].[client_name].[All]" dimensionUniqueName="[brokeragefees]" displayFolder="" count="0" memberValueDatatype="130" unbalanced="0"/>
    <cacheHierarchy uniqueName="[brokeragefees].[policy_number]" caption="policy_number" attribute="1" defaultMemberUniqueName="[brokeragefees].[policy_number].[All]" allUniqueName="[brokeragefees].[policy_number].[All]" dimensionUniqueName="[brokeragefees]" displayFolder="" count="0" memberValueDatatype="5" unbalanced="0"/>
    <cacheHierarchy uniqueName="[brokeragefees].[policy_status]" caption="policy_status" attribute="1" defaultMemberUniqueName="[brokeragefees].[policy_status].[All]" allUniqueName="[brokeragefees].[policy_status].[All]" dimensionUniqueName="[brokeragefees]" displayFolder="" count="0" memberValueDatatype="130" unbalanced="0"/>
    <cacheHierarchy uniqueName="[brokeragefees].[policy_start_date]" caption="policy_start_date" attribute="1" time="1" defaultMemberUniqueName="[brokeragefees].[policy_start_date].[All]" allUniqueName="[brokeragefees].[policy_start_date].[All]" dimensionUniqueName="[brokeragefees]" displayFolder="" count="0" memberValueDatatype="7" unbalanced="0"/>
    <cacheHierarchy uniqueName="[brokeragefees].[policy_end_date]" caption="policy_end_date" attribute="1" time="1" defaultMemberUniqueName="[brokeragefees].[policy_end_date].[All]" allUniqueName="[brokeragefees].[policy_end_date].[All]" dimensionUniqueName="[brokeragefees]" displayFolder="" count="0" memberValueDatatype="7" unbalanced="0"/>
    <cacheHierarchy uniqueName="[brokeragefees].[product_group]" caption="product_group" attribute="1" defaultMemberUniqueName="[brokeragefees].[product_group].[All]" allUniqueName="[brokeragefees].[product_group].[All]" dimensionUniqueName="[brokeragefees]" displayFolder="" count="0" memberValueDatatype="130" unbalanced="0"/>
    <cacheHierarchy uniqueName="[brokeragefees].[Account Executive]" caption="Account Executive" attribute="1" defaultMemberUniqueName="[brokeragefees].[Account Executive].[All]" allUniqueName="[brokeragefees].[Account Executive].[All]" dimensionUniqueName="[brokeragefees]" displayFolder="" count="0" memberValueDatatype="130" unbalanced="0"/>
    <cacheHierarchy uniqueName="[brokeragefees].[branch_name]" caption="branch_name" attribute="1" defaultMemberUniqueName="[brokeragefees].[branch_name].[All]" allUniqueName="[brokeragefees].[branch_name].[All]" dimensionUniqueName="[brokeragefees]" displayFolder="" count="0" memberValueDatatype="130" unbalanced="0"/>
    <cacheHierarchy uniqueName="[brokeragefees].[solution_group]" caption="solution_group" attribute="1" defaultMemberUniqueName="[brokeragefees].[solution_group].[All]" allUniqueName="[brokeragefees].[solution_group].[All]" dimensionUniqueName="[brokeragefees]" displayFolder="" count="0" memberValueDatatype="130" unbalanced="0"/>
    <cacheHierarchy uniqueName="[brokeragefees].[income_class]" caption="income_class" attribute="1" defaultMemberUniqueName="[brokeragefees].[income_class].[All]" allUniqueName="[brokeragefees].[income_class].[All]" dimensionUniqueName="[brokeragefees]" displayFolder="" count="0" memberValueDatatype="130" unbalanced="0"/>
    <cacheHierarchy uniqueName="[brokeragefees].[Amount]" caption="Amount" attribute="1" defaultMemberUniqueName="[brokeragefees].[Amount].[All]" allUniqueName="[brokeragefees].[Amount].[All]" dimensionUniqueName="[brokeragefees]" displayFolder="" count="0" memberValueDatatype="5" unbalanced="0"/>
    <cacheHierarchy uniqueName="[brokeragefees].[income_due_date]" caption="income_due_date" attribute="1" time="1" defaultMemberUniqueName="[brokeragefees].[income_due_date].[All]" allUniqueName="[brokeragefees].[income_due_date].[All]" dimensionUniqueName="[brokeragefees]" displayFolder="" count="0" memberValueDatatype="7" unbalanced="0"/>
    <cacheHierarchy uniqueName="[brokeragefees].[revenue_transaction_type]" caption="revenue_transaction_type" attribute="1" defaultMemberUniqueName="[brokeragefees].[revenue_transaction_type].[All]" allUniqueName="[brokeragefees].[revenue_transaction_type].[All]" dimensionUniqueName="[brokeragefees]" displayFolder="" count="0" memberValueDatatype="130" unbalanced="0"/>
    <cacheHierarchy uniqueName="[brokeragefees].[renewal_status]" caption="renewal_status" attribute="1" defaultMemberUniqueName="[brokeragefees].[renewal_status].[All]" allUniqueName="[brokeragefees].[renewal_status].[All]" dimensionUniqueName="[brokeragefees]" displayFolder="" count="0" memberValueDatatype="130" unbalanced="0"/>
    <cacheHierarchy uniqueName="[brokeragefees].[lapse_reason]" caption="lapse_reason" attribute="1" defaultMemberUniqueName="[brokeragefees].[lapse_reason].[All]" allUniqueName="[brokeragefees].[lapse_reason].[All]" dimensionUniqueName="[brokeragefees]" displayFolder="" count="0" memberValueDatatype="130" unbalanced="0"/>
    <cacheHierarchy uniqueName="[brokeragefees].[last_updated_date]" caption="last_updated_date" attribute="1" time="1" defaultMemberUniqueName="[brokeragefees].[last_updated_date].[All]" allUniqueName="[brokeragefees].[last_updated_date].[All]" dimensionUniqueName="[brokeragefees]" displayFolder="" count="0" memberValueDatatype="7"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fieldsUsage count="2">
        <fieldUsage x="-1"/>
        <fieldUsage x="1"/>
      </fieldsUsage>
    </cacheHierarchy>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5"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5"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fieldsUsage count="2">
        <fieldUsage x="-1"/>
        <fieldUsage x="2"/>
      </fieldsUsage>
    </cacheHierarchy>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come_class_bridge].[SL NO]" caption="SL NO" attribute="1" defaultMemberUniqueName="[income_class_bridge].[SL NO].[All]" allUniqueName="[income_class_bridge].[SL NO].[All]" dimensionUniqueName="[income_class_bridge]" displayFolder="" count="0" memberValueDatatype="5" unbalanced="0"/>
    <cacheHierarchy uniqueName="[income_class_bridge].[income_class]" caption="income_class" attribute="1" defaultMemberUniqueName="[income_class_bridge].[income_class].[All]" allUniqueName="[income_class_bridge].[income_class].[All]" dimensionUniqueName="[income_class_bridge]" displayFolder="" count="2" memberValueDatatype="130" unbalanced="0">
      <fieldsUsage count="2">
        <fieldUsage x="-1"/>
        <fieldUsage x="0"/>
      </fieldsUsage>
    </cacheHierarchy>
    <cacheHierarchy uniqueName="[Individual_budget_altered].[Branch]" caption="Branch" attribute="1" defaultMemberUniqueName="[Individual_budget_altered].[Branch].[All]" allUniqueName="[Individual_budget_altered].[Branch].[All]" dimensionUniqueName="[Individual_budget_altered]" displayFolder="" count="0" memberValueDatatype="130" unbalanced="0"/>
    <cacheHierarchy uniqueName="[Individual_budget_altered].[Employee Name]" caption="Employee Name" attribute="1" defaultMemberUniqueName="[Individual_budget_altered].[Employee Name].[All]" allUniqueName="[Individual_budget_altered].[Employee Name].[All]" dimensionUniqueName="[Individual_budget_altered]" displayFolder="" count="0" memberValueDatatype="130" unbalanced="0"/>
    <cacheHierarchy uniqueName="[Individual_budget_altered].[New Role2]" caption="New Role2" attribute="1" defaultMemberUniqueName="[Individual_budget_altered].[New Role2].[All]" allUniqueName="[Individual_budget_altered].[New Role2].[All]" dimensionUniqueName="[Individual_budget_altered]" displayFolder="" count="0" memberValueDatatype="130" unbalanced="0"/>
    <cacheHierarchy uniqueName="[Individual_budget_altered].[Income_class]" caption="Income_class" attribute="1" defaultMemberUniqueName="[Individual_budget_altered].[Income_class].[All]" allUniqueName="[Individual_budget_altered].[Income_class].[All]" dimensionUniqueName="[Individual_budget_altered]" displayFolder="" count="0" memberValueDatatype="130" unbalanced="0"/>
    <cacheHierarchy uniqueName="[Individual_budget_altered].[Amount]" caption="Amount" attribute="1" defaultMemberUniqueName="[Individual_budget_altered].[Amount].[All]" allUniqueName="[Individual_budget_altered].[Amount].[All]" dimensionUniqueName="[Individual_budget_altered]" displayFolder="" count="0" memberValueDatatype="5"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5"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5"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F5]" caption="F5" attribute="1" defaultMemberUniqueName="[meeting_list_202001231041].[F5].[All]" allUniqueName="[meeting_list_202001231041].[F5].[All]" dimensionUniqueName="[meeting_list_202001231041]" displayFolder="" count="0" memberValueDatatype="130" unbalanced="0"/>
    <cacheHierarchy uniqueName="[meeting_list_202001231041].[F6]" caption="F6" attribute="1" defaultMemberUniqueName="[meeting_list_202001231041].[F6].[All]" allUniqueName="[meeting_list_202001231041].[F6].[All]" dimensionUniqueName="[meeting_list_202001231041]" displayFolder="" count="0" memberValueDatatype="130" unbalanced="0"/>
    <cacheHierarchy uniqueName="[meeting_list_202001231041].[F7]" caption="F7" attribute="1" defaultMemberUniqueName="[meeting_list_202001231041].[F7].[All]" allUniqueName="[meeting_list_202001231041].[F7].[All]" dimensionUniqueName="[meeting_list_202001231041]" displayFolder="" count="0" memberValueDatatype="130" unbalanced="0"/>
    <cacheHierarchy uniqueName="[meeting_list_202001231041].[F8]" caption="F8" attribute="1" defaultMemberUniqueName="[meeting_list_202001231041].[F8].[All]" allUniqueName="[meeting_list_202001231041].[F8].[All]" dimensionUniqueName="[meeting_list_202001231041]" displayFolder="" count="0" memberValueDatatype="130" unbalanced="0"/>
    <cacheHierarchy uniqueName="[meeting_list_202001231041].[F9]" caption="F9" attribute="1" defaultMemberUniqueName="[meeting_list_202001231041].[F9].[All]" allUniqueName="[meeting_list_202001231041].[F9].[All]" dimensionUniqueName="[meeting_list_202001231041]" displayFolder="" count="0" memberValueDatatype="130" unbalanced="0"/>
    <cacheHierarchy uniqueName="[meeting_list_202001231041].[F10]" caption="F10" attribute="1" defaultMemberUniqueName="[meeting_list_202001231041].[F10].[All]" allUniqueName="[meeting_list_202001231041].[F10].[All]" dimensionUniqueName="[meeting_list_202001231041]" displayFolder="" count="0" memberValueDatatype="130" unbalanced="0"/>
    <cacheHierarchy uniqueName="[meeting_list_202001231041].[F11]" caption="F11" attribute="1" defaultMemberUniqueName="[meeting_list_202001231041].[F11].[All]" allUniqueName="[meeting_list_202001231041].[F11].[All]" dimensionUniqueName="[meeting_list_202001231041]" displayFolder="" count="0" memberValueDatatype="130" unbalanced="0"/>
    <cacheHierarchy uniqueName="[meeting_list_202001231041].[F12]" caption="F12" attribute="1" defaultMemberUniqueName="[meeting_list_202001231041].[F12].[All]" allUniqueName="[meeting_list_202001231041].[F12].[All]" dimensionUniqueName="[meeting_list_202001231041]" displayFolder="" count="0" memberValueDatatype="130" unbalanced="0"/>
    <cacheHierarchy uniqueName="[meeting_list_202001231041].[F13]" caption="F13" attribute="1" defaultMemberUniqueName="[meeting_list_202001231041].[F13].[All]" allUniqueName="[meeting_list_202001231041].[F13].[All]" dimensionUniqueName="[meeting_list_202001231041]" displayFolder="" count="0" memberValueDatatype="130" unbalanced="0"/>
    <cacheHierarchy uniqueName="[meeting_list_202001231041].[F14]" caption="F14" attribute="1" defaultMemberUniqueName="[meeting_list_202001231041].[F14].[All]" allUniqueName="[meeting_list_202001231041].[F14].[All]" dimensionUniqueName="[meeting_list_202001231041]" displayFolder="" count="0" memberValueDatatype="130"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BRIDGE TABLE]" caption="__XL_Count BRIDGE TABLE" measure="1" displayFolder="" measureGroup="BRIDGE TABLE" count="0" hidden="1"/>
    <cacheHierarchy uniqueName="[Measures].[__XL_Count brokeragefees]" caption="__XL_Count brokeragefees" measure="1" displayFolder="" measureGroup="brokeragefees" count="0" hidden="1"/>
    <cacheHierarchy uniqueName="[Measures].[__XL_Count income_class_bridge]" caption="__XL_Count income_class_bridge" measure="1" displayFolder="" measureGroup="income_class_bridge" count="0" hidden="1"/>
    <cacheHierarchy uniqueName="[Measures].[__XL_Count Individual_budget_altered]" caption="__XL_Count Individual_budget_altered" measure="1" displayFolder="" measureGroup="Individual_budget_altered" count="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Amount]" caption="Sum of Amount" measure="1" displayFolder="" measureGroup="Individual_budget_altered" count="0" hidden="1">
      <extLst>
        <ext xmlns:x15="http://schemas.microsoft.com/office/spreadsheetml/2010/11/main" uri="{B97F6D7D-B522-45F9-BDA1-12C45D357490}">
          <x15:cacheHierarchy aggregatedColumn="36"/>
        </ext>
      </extLst>
    </cacheHierarchy>
    <cacheHierarchy uniqueName="[Measures].[Sum of Amount 2]" caption="Sum of Amount 2" measure="1" displayFolder="" measureGroup="invoice_202001231041" count="0" hidden="1">
      <extLst>
        <ext xmlns:x15="http://schemas.microsoft.com/office/spreadsheetml/2010/11/main" uri="{B97F6D7D-B522-45F9-BDA1-12C45D357490}">
          <x15:cacheHierarchy aggregatedColumn="46"/>
        </ext>
      </extLst>
    </cacheHierarchy>
    <cacheHierarchy uniqueName="[Measures].[Sum of Amount 3]" caption="Sum of Amount 3" measure="1" displayFolder="" measureGroup="brokeragefees" count="0" hidden="1">
      <extLst>
        <ext xmlns:x15="http://schemas.microsoft.com/office/spreadsheetml/2010/11/main" uri="{B97F6D7D-B522-45F9-BDA1-12C45D357490}">
          <x15:cacheHierarchy aggregatedColumn="12"/>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22"/>
        </ext>
      </extLst>
    </cacheHierarchy>
    <cacheHierarchy uniqueName="[Measures].[Count of opportunity_name]" caption="Count of opportunity_name" measure="1" displayFolder="" measureGroup="gcrm_opportunity_202001231041" count="0" oneField="1" hidden="1">
      <fieldsUsage count="1">
        <fieldUsage x="3"/>
      </fieldsUsage>
      <extLst>
        <ext xmlns:x15="http://schemas.microsoft.com/office/spreadsheetml/2010/11/main" uri="{B97F6D7D-B522-45F9-BDA1-12C45D357490}">
          <x15:cacheHierarchy aggregatedColumn="18"/>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37"/>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37"/>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51"/>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27"/>
        </ext>
      </extLst>
    </cacheHierarchy>
  </cacheHierarchies>
  <kpis count="0"/>
  <dimensions count="8">
    <dimension name="BRIDGE TABLE" uniqueName="[BRIDGE TABLE]" caption="BRIDGE TABLE"/>
    <dimension name="brokeragefees" uniqueName="[brokeragefees]" caption="brokeragefees"/>
    <dimension name="gcrm_opportunity_202001231041" uniqueName="[gcrm_opportunity_202001231041]" caption="gcrm_opportunity_202001231041"/>
    <dimension name="income_class_bridge" uniqueName="[income_class_bridge]" caption="income_class_bridge"/>
    <dimension name="Individual_budget_altered" uniqueName="[Individual_budget_altered]" caption="Individual_budget_altered"/>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s>
  <measureGroups count="7">
    <measureGroup name="BRIDGE TABLE" caption="BRIDGE TABLE"/>
    <measureGroup name="brokeragefees" caption="brokeragefees"/>
    <measureGroup name="gcrm_opportunity_202001231041" caption="gcrm_opportunity_202001231041"/>
    <measureGroup name="income_class_bridge" caption="income_class_bridge"/>
    <measureGroup name="Individual_budget_altered" caption="Individual_budget_altered"/>
    <measureGroup name="invoice_202001231041" caption="invoice_202001231041"/>
    <measureGroup name="meeting_list_202001231041" caption="meeting_list_202001231041"/>
  </measureGroups>
  <maps count="15">
    <map measureGroup="0" dimension="0"/>
    <map measureGroup="1" dimension="0"/>
    <map measureGroup="1" dimension="1"/>
    <map measureGroup="1" dimension="3"/>
    <map measureGroup="2" dimension="0"/>
    <map measureGroup="2" dimension="2"/>
    <map measureGroup="3" dimension="3"/>
    <map measureGroup="4" dimension="0"/>
    <map measureGroup="4" dimension="3"/>
    <map measureGroup="4" dimension="4"/>
    <map measureGroup="5" dimension="0"/>
    <map measureGroup="5" dimension="3"/>
    <map measureGroup="5" dimension="5"/>
    <map measureGroup="6" dimension="0"/>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0172FA-08F2-49B1-B20C-3AFD0042E1FD}" name="PivotTable1" cacheId="2" dataOnRows="1" applyNumberFormats="0" applyBorderFormats="0" applyFontFormats="0" applyPatternFormats="0" applyAlignmentFormats="0" applyWidthHeightFormats="1" dataCaption="Values" tag="2abbfa96-d70e-4e68-aab5-fa44d9e33806" updatedVersion="8" minRefreshableVersion="3" useAutoFormatting="1" subtotalHiddenItems="1" rowGrandTotals="0" colGrandTotals="0" itemPrintTitles="1" createdVersion="5" indent="0" outline="1" outlineData="1" multipleFieldFilters="0" chartFormat="6">
  <location ref="A2:B6" firstHeaderRow="1" firstDataRow="2" firstDataCol="1"/>
  <pivotFields count="5">
    <pivotField axis="axisCol" allDrilled="1" subtotalTop="0" showAll="0" dataSourceSort="1" defaultSubtotal="0" defaultAttributeDrillState="1">
      <items count="1">
        <item s="1" x="0"/>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3">
    <i>
      <x/>
    </i>
    <i i="1">
      <x v="1"/>
    </i>
    <i i="2">
      <x v="2"/>
    </i>
  </rowItems>
  <colFields count="1">
    <field x="0"/>
  </colFields>
  <colItems count="1">
    <i>
      <x/>
    </i>
  </colItems>
  <dataFields count="3">
    <dataField name="Target" fld="1" baseField="0" baseItem="0" numFmtId="164"/>
    <dataField name="Invoice" fld="2" baseField="0" baseItem="0" numFmtId="165"/>
    <dataField name="Achieved" fld="3" baseField="0" baseItem="0"/>
  </dataFields>
  <formats count="3">
    <format dxfId="8">
      <pivotArea outline="0" fieldPosition="0">
        <references count="1">
          <reference field="4294967294" count="1">
            <x v="0"/>
          </reference>
        </references>
      </pivotArea>
    </format>
    <format dxfId="7">
      <pivotArea collapsedLevelsAreSubtotals="1" fieldPosition="0">
        <references count="1">
          <reference field="4294967294" count="2">
            <x v="1"/>
            <x v="2"/>
          </reference>
        </references>
      </pivotArea>
    </format>
    <format dxfId="6">
      <pivotArea outline="0" fieldPosition="0">
        <references count="1">
          <reference field="4294967294" count="1">
            <x v="1"/>
          </reference>
        </references>
      </pivotArea>
    </format>
  </formats>
  <chartFormats count="17">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1">
          <reference field="4294967294" count="1" selected="0">
            <x v="2"/>
          </reference>
        </references>
      </pivotArea>
    </chartFormat>
    <chartFormat chart="1" format="2">
      <pivotArea type="data" outline="0" fieldPosition="0">
        <references count="1">
          <reference field="4294967294" count="1" selected="0">
            <x v="1"/>
          </reference>
        </references>
      </pivotArea>
    </chartFormat>
    <chartFormat chart="1" format="3">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1">
          <reference field="4294967294" count="1" selected="0">
            <x v="0"/>
          </reference>
        </references>
      </pivotArea>
    </chartFormat>
    <chartFormat chart="2" format="6">
      <pivotArea type="data" outline="0" fieldPosition="0">
        <references count="1">
          <reference field="4294967294" count="1" selected="0">
            <x v="1"/>
          </reference>
        </references>
      </pivotArea>
    </chartFormat>
    <chartFormat chart="2" format="7">
      <pivotArea type="data" outline="0" fieldPosition="0">
        <references count="1">
          <reference field="4294967294"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1">
          <reference field="4294967294" count="1" selected="0">
            <x v="0"/>
          </reference>
        </references>
      </pivotArea>
    </chartFormat>
    <chartFormat chart="3" format="10">
      <pivotArea type="data" outline="0" fieldPosition="0">
        <references count="1">
          <reference field="4294967294" count="1" selected="0">
            <x v="1"/>
          </reference>
        </references>
      </pivotArea>
    </chartFormat>
    <chartFormat chart="3" format="11">
      <pivotArea type="data" outline="0" fieldPosition="0">
        <references count="1">
          <reference field="4294967294" count="1" selected="0">
            <x v="2"/>
          </reference>
        </references>
      </pivotArea>
    </chartFormat>
    <chartFormat chart="5" format="16" series="1">
      <pivotArea type="data" outline="0" fieldPosition="0">
        <references count="1">
          <reference field="4294967294" count="1" selected="0">
            <x v="0"/>
          </reference>
        </references>
      </pivotArea>
    </chartFormat>
    <chartFormat chart="5" format="17">
      <pivotArea type="data" outline="0" fieldPosition="0">
        <references count="1">
          <reference field="4294967294" count="1" selected="0">
            <x v="0"/>
          </reference>
        </references>
      </pivotArea>
    </chartFormat>
    <chartFormat chart="5" format="18">
      <pivotArea type="data" outline="0" fieldPosition="0">
        <references count="1">
          <reference field="4294967294" count="1" selected="0">
            <x v="1"/>
          </reference>
        </references>
      </pivotArea>
    </chartFormat>
    <chartFormat chart="5" format="19">
      <pivotArea type="data" outline="0" fieldPosition="0">
        <references count="1">
          <reference field="4294967294" count="1" selected="0">
            <x v="2"/>
          </reference>
        </references>
      </pivotArea>
    </chartFormat>
  </chartFormats>
  <pivotHierarchies count="8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arget"/>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3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come_class_bridge]"/>
        <x15:activeTabTopLevelEntity name="[Individual_budget_altered]"/>
        <x15:activeTabTopLevelEntity name="[invoice_202001231041]"/>
        <x15:activeTabTopLevelEntity name="[brokeragefees]"/>
        <x15:activeTabTopLevelEntity name="[BRIDGE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F351E9E-CCFB-49F1-82B5-7F2A498996CE}" name="PivotTable1" cacheId="3" dataOnRows="1" applyNumberFormats="0" applyBorderFormats="0" applyFontFormats="0" applyPatternFormats="0" applyAlignmentFormats="0" applyWidthHeightFormats="1" dataCaption="Values" tag="77e475f0-bdb4-40bf-86eb-76c06687fb0b" updatedVersion="8" minRefreshableVersion="3" useAutoFormatting="1" subtotalHiddenItems="1" rowGrandTotals="0" colGrandTotals="0" itemPrintTitles="1" createdVersion="5" indent="0" outline="1" outlineData="1" multipleFieldFilters="0" chartFormat="8">
  <location ref="A8:B16" firstHeaderRow="1" firstDataRow="1" firstDataCol="1"/>
  <pivotFields count="4">
    <pivotField allDrilled="1" subtotalTop="0" showAll="0" dataSourceSort="1" defaultSubtotal="0" defaultAttributeDrillState="1">
      <items count="4">
        <item x="0"/>
        <item x="1"/>
        <item x="2"/>
        <item n="null" x="3"/>
      </items>
    </pivotField>
    <pivotField allDrilled="1" subtotalTop="0" showAll="0" measureFilter="1" sortType="ascending" defaultSubtotal="0" defaultAttributeDrillState="1">
      <items count="4">
        <item x="0"/>
        <item x="1"/>
        <item x="2"/>
        <item x="3"/>
      </items>
    </pivotField>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2"/>
  </rowFields>
  <rowItems count="8">
    <i>
      <x v="7"/>
    </i>
    <i>
      <x v="2"/>
    </i>
    <i>
      <x/>
    </i>
    <i>
      <x v="4"/>
    </i>
    <i>
      <x v="5"/>
    </i>
    <i>
      <x v="6"/>
    </i>
    <i>
      <x v="1"/>
    </i>
    <i>
      <x v="3"/>
    </i>
  </rowItems>
  <colItems count="1">
    <i/>
  </colItems>
  <dataFields count="1">
    <dataField name="Count of meeting_date" fld="3" subtotal="count" baseField="0" baseItem="0"/>
  </dataFields>
  <chartFormats count="2">
    <chartFormat chart="5" format="15" series="1">
      <pivotArea type="data" outline="0" fieldPosition="0">
        <references count="1">
          <reference field="4294967294" count="1" selected="0">
            <x v="0"/>
          </reference>
        </references>
      </pivotArea>
    </chartFormat>
    <chartFormat chart="7" format="17" series="1">
      <pivotArea type="data" outline="0" fieldPosition="0">
        <references count="1">
          <reference field="4294967294" count="1" selected="0">
            <x v="0"/>
          </reference>
        </references>
      </pivotArea>
    </chartFormat>
  </chartFormats>
  <pivotHierarchies count="8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arget"/>
    <pivotHierarchy dragToData="1"/>
    <pivotHierarchy dragToData="1"/>
    <pivotHierarchy dragToData="1"/>
    <pivotHierarchy dragToData="1"/>
    <pivotHierarchy dragToData="1"/>
    <pivotHierarchy dragToData="1" caption="Count of invoice_number"/>
    <pivotHierarchy dragToData="1"/>
    <pivotHierarchy dragToData="1"/>
  </pivotHierarchies>
  <pivotTableStyleInfo name="PivotStyleLight16" showRowHeaders="1" showColHeaders="1" showRowStripes="0" showColStripes="0" showLastColumn="1"/>
  <filters count="1">
    <filter fld="1" type="count" id="1" iMeasureHier="77">
      <autoFilter ref="A1">
        <filterColumn colId="0">
          <top10 val="4" filterVal="4"/>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come_class_bridge]"/>
        <x15:activeTabTopLevelEntity name="[Individual_budget_altered]"/>
        <x15:activeTabTopLevelEntity name="[invoice_202001231041]"/>
        <x15:activeTabTopLevelEntity name="[brokeragefees]"/>
        <x15:activeTabTopLevelEntity name="[gcrm_opportunity_202001231041]"/>
        <x15:activeTabTopLevelEntity name="[BRIDGE TABLE]"/>
        <x15:activeTabTopLevelEntity name="[meeting_list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F632F1A-6019-4FC4-B88D-B7310CA24472}" name="PivotTable1" cacheId="7" dataOnRows="1" applyNumberFormats="0" applyBorderFormats="0" applyFontFormats="0" applyPatternFormats="0" applyAlignmentFormats="0" applyWidthHeightFormats="1" dataCaption="Values" tag="7c08a427-0d1c-4fc4-ab8e-28f268d950dc" updatedVersion="8" minRefreshableVersion="3" useAutoFormatting="1" subtotalHiddenItems="1" rowGrandTotals="0" colGrandTotals="0" itemPrintTitles="1" createdVersion="5" indent="0" outline="1" outlineData="1" multipleFieldFilters="0" chartFormat="7">
  <location ref="A8:B11" firstHeaderRow="1" firstDataRow="1" firstDataCol="1"/>
  <pivotFields count="5">
    <pivotField allDrilled="1" subtotalTop="0" showAll="0" dataSourceSort="1" defaultSubtotal="0" defaultAttributeDrillState="1">
      <items count="4">
        <item x="0"/>
        <item x="1"/>
        <item x="2"/>
        <item n="null" x="3"/>
      </items>
    </pivotField>
    <pivotField allDrilled="1" subtotalTop="0" showAll="0" measureFilter="1" sortType="ascending" defaultSubtotal="0" defaultAttributeDrillState="1">
      <items count="4">
        <item x="0"/>
        <item x="1"/>
        <item x="2"/>
        <item x="3"/>
      </items>
    </pivotField>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2"/>
  </rowFields>
  <rowItems count="3">
    <i>
      <x v="2"/>
    </i>
    <i>
      <x/>
    </i>
    <i>
      <x v="1"/>
    </i>
  </rowItems>
  <colItems count="1">
    <i/>
  </colItems>
  <dataFields count="1">
    <dataField name="Sum of revenue_amount" fld="3" baseField="0" baseItem="0" numFmtId="166"/>
  </dataFields>
  <pivotHierarchies count="8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arget"/>
    <pivotHierarchy dragToData="1"/>
    <pivotHierarchy dragToData="1"/>
    <pivotHierarchy dragToData="1"/>
    <pivotHierarchy dragToData="1"/>
    <pivotHierarchy dragToData="1"/>
    <pivotHierarchy dragToData="1" caption="Count of invoice_number"/>
    <pivotHierarchy dragToData="1"/>
    <pivotHierarchy dragToData="1"/>
  </pivotHierarchies>
  <pivotTableStyleInfo name="PivotStyleLight16" showRowHeaders="1" showColHeaders="1" showRowStripes="0" showColStripes="0" showLastColumn="1"/>
  <filters count="1">
    <filter fld="1" type="count" id="1" iMeasureHier="77">
      <autoFilter ref="A1">
        <filterColumn colId="0">
          <top10 val="4" filterVal="4"/>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come_class_bridge]"/>
        <x15:activeTabTopLevelEntity name="[Individual_budget_altered]"/>
        <x15:activeTabTopLevelEntity name="[invoice_202001231041]"/>
        <x15:activeTabTopLevelEntity name="[brokeragefees]"/>
        <x15:activeTabTopLevelEntity name="[gcrm_opportunity_202001231041]"/>
        <x15:activeTabTopLevelEntity name="[BRIDGE TABLE]"/>
        <x15:activeTabTopLevelEntity name="[meeting_list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95A210C-1EA4-45AD-9DFC-B785CEC05393}" name="PivotTable1" cacheId="5" dataOnRows="1" applyNumberFormats="0" applyBorderFormats="0" applyFontFormats="0" applyPatternFormats="0" applyAlignmentFormats="0" applyWidthHeightFormats="1" dataCaption="Values" tag="65c33851-69f2-4f6b-aa19-1c752466d268" updatedVersion="8" minRefreshableVersion="3" useAutoFormatting="1" subtotalHiddenItems="1" itemPrintTitles="1" createdVersion="5" indent="0" outline="1" outlineData="1" multipleFieldFilters="0" chartFormat="13">
  <location ref="A8:B16" firstHeaderRow="1" firstDataRow="1" firstDataCol="1"/>
  <pivotFields count="5">
    <pivotField allDrilled="1" subtotalTop="0" showAll="0" dataSourceSort="1" defaultSubtotal="0" defaultAttributeDrillState="1">
      <items count="4">
        <item x="0"/>
        <item x="1"/>
        <item x="2"/>
        <item n="null" x="3"/>
      </items>
    </pivotField>
    <pivotField allDrilled="1" subtotalTop="0" showAll="0" measureFilter="1" sortType="ascending" defaultSubtotal="0" defaultAttributeDrillState="1">
      <items count="4">
        <item x="0"/>
        <item x="1"/>
        <item x="2"/>
        <item x="3"/>
      </items>
    </pivotField>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2"/>
  </rowFields>
  <rowItems count="8">
    <i>
      <x v="6"/>
    </i>
    <i>
      <x v="5"/>
    </i>
    <i>
      <x v="3"/>
    </i>
    <i>
      <x v="1"/>
    </i>
    <i>
      <x v="4"/>
    </i>
    <i>
      <x v="2"/>
    </i>
    <i>
      <x/>
    </i>
    <i t="grand">
      <x/>
    </i>
  </rowItems>
  <colItems count="1">
    <i/>
  </colItems>
  <dataFields count="1">
    <dataField name="Count of product_group" fld="3" subtotal="count" baseField="0" baseItem="0"/>
  </dataFields>
  <chartFormats count="24">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2" count="1" selected="0">
            <x v="6"/>
          </reference>
        </references>
      </pivotArea>
    </chartFormat>
    <chartFormat chart="7" format="2">
      <pivotArea type="data" outline="0" fieldPosition="0">
        <references count="2">
          <reference field="4294967294" count="1" selected="0">
            <x v="0"/>
          </reference>
          <reference field="2" count="1" selected="0">
            <x v="5"/>
          </reference>
        </references>
      </pivotArea>
    </chartFormat>
    <chartFormat chart="7" format="3">
      <pivotArea type="data" outline="0" fieldPosition="0">
        <references count="2">
          <reference field="4294967294" count="1" selected="0">
            <x v="0"/>
          </reference>
          <reference field="2" count="1" selected="0">
            <x v="3"/>
          </reference>
        </references>
      </pivotArea>
    </chartFormat>
    <chartFormat chart="7" format="4">
      <pivotArea type="data" outline="0" fieldPosition="0">
        <references count="2">
          <reference field="4294967294" count="1" selected="0">
            <x v="0"/>
          </reference>
          <reference field="2" count="1" selected="0">
            <x v="1"/>
          </reference>
        </references>
      </pivotArea>
    </chartFormat>
    <chartFormat chart="7" format="5">
      <pivotArea type="data" outline="0" fieldPosition="0">
        <references count="2">
          <reference field="4294967294" count="1" selected="0">
            <x v="0"/>
          </reference>
          <reference field="2" count="1" selected="0">
            <x v="4"/>
          </reference>
        </references>
      </pivotArea>
    </chartFormat>
    <chartFormat chart="7" format="6">
      <pivotArea type="data" outline="0" fieldPosition="0">
        <references count="2">
          <reference field="4294967294" count="1" selected="0">
            <x v="0"/>
          </reference>
          <reference field="2" count="1" selected="0">
            <x v="2"/>
          </reference>
        </references>
      </pivotArea>
    </chartFormat>
    <chartFormat chart="7" format="7">
      <pivotArea type="data" outline="0" fieldPosition="0">
        <references count="2">
          <reference field="4294967294" count="1" selected="0">
            <x v="0"/>
          </reference>
          <reference field="2" count="1" selected="0">
            <x v="0"/>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2" count="1" selected="0">
            <x v="6"/>
          </reference>
        </references>
      </pivotArea>
    </chartFormat>
    <chartFormat chart="11" format="10">
      <pivotArea type="data" outline="0" fieldPosition="0">
        <references count="2">
          <reference field="4294967294" count="1" selected="0">
            <x v="0"/>
          </reference>
          <reference field="2" count="1" selected="0">
            <x v="5"/>
          </reference>
        </references>
      </pivotArea>
    </chartFormat>
    <chartFormat chart="11" format="11">
      <pivotArea type="data" outline="0" fieldPosition="0">
        <references count="2">
          <reference field="4294967294" count="1" selected="0">
            <x v="0"/>
          </reference>
          <reference field="2" count="1" selected="0">
            <x v="3"/>
          </reference>
        </references>
      </pivotArea>
    </chartFormat>
    <chartFormat chart="11" format="12">
      <pivotArea type="data" outline="0" fieldPosition="0">
        <references count="2">
          <reference field="4294967294" count="1" selected="0">
            <x v="0"/>
          </reference>
          <reference field="2" count="1" selected="0">
            <x v="1"/>
          </reference>
        </references>
      </pivotArea>
    </chartFormat>
    <chartFormat chart="11" format="13">
      <pivotArea type="data" outline="0" fieldPosition="0">
        <references count="2">
          <reference field="4294967294" count="1" selected="0">
            <x v="0"/>
          </reference>
          <reference field="2" count="1" selected="0">
            <x v="4"/>
          </reference>
        </references>
      </pivotArea>
    </chartFormat>
    <chartFormat chart="11" format="14">
      <pivotArea type="data" outline="0" fieldPosition="0">
        <references count="2">
          <reference field="4294967294" count="1" selected="0">
            <x v="0"/>
          </reference>
          <reference field="2" count="1" selected="0">
            <x v="2"/>
          </reference>
        </references>
      </pivotArea>
    </chartFormat>
    <chartFormat chart="11" format="15">
      <pivotArea type="data" outline="0" fieldPosition="0">
        <references count="2">
          <reference field="4294967294" count="1" selected="0">
            <x v="0"/>
          </reference>
          <reference field="2" count="1" selected="0">
            <x v="0"/>
          </reference>
        </references>
      </pivotArea>
    </chartFormat>
    <chartFormat chart="12" format="16" series="1">
      <pivotArea type="data" outline="0" fieldPosition="0">
        <references count="1">
          <reference field="4294967294" count="1" selected="0">
            <x v="0"/>
          </reference>
        </references>
      </pivotArea>
    </chartFormat>
    <chartFormat chart="12" format="17">
      <pivotArea type="data" outline="0" fieldPosition="0">
        <references count="2">
          <reference field="4294967294" count="1" selected="0">
            <x v="0"/>
          </reference>
          <reference field="2" count="1" selected="0">
            <x v="6"/>
          </reference>
        </references>
      </pivotArea>
    </chartFormat>
    <chartFormat chart="12" format="18">
      <pivotArea type="data" outline="0" fieldPosition="0">
        <references count="2">
          <reference field="4294967294" count="1" selected="0">
            <x v="0"/>
          </reference>
          <reference field="2" count="1" selected="0">
            <x v="5"/>
          </reference>
        </references>
      </pivotArea>
    </chartFormat>
    <chartFormat chart="12" format="19">
      <pivotArea type="data" outline="0" fieldPosition="0">
        <references count="2">
          <reference field="4294967294" count="1" selected="0">
            <x v="0"/>
          </reference>
          <reference field="2" count="1" selected="0">
            <x v="3"/>
          </reference>
        </references>
      </pivotArea>
    </chartFormat>
    <chartFormat chart="12" format="20">
      <pivotArea type="data" outline="0" fieldPosition="0">
        <references count="2">
          <reference field="4294967294" count="1" selected="0">
            <x v="0"/>
          </reference>
          <reference field="2" count="1" selected="0">
            <x v="1"/>
          </reference>
        </references>
      </pivotArea>
    </chartFormat>
    <chartFormat chart="12" format="21">
      <pivotArea type="data" outline="0" fieldPosition="0">
        <references count="2">
          <reference field="4294967294" count="1" selected="0">
            <x v="0"/>
          </reference>
          <reference field="2" count="1" selected="0">
            <x v="4"/>
          </reference>
        </references>
      </pivotArea>
    </chartFormat>
    <chartFormat chart="12" format="22">
      <pivotArea type="data" outline="0" fieldPosition="0">
        <references count="2">
          <reference field="4294967294" count="1" selected="0">
            <x v="0"/>
          </reference>
          <reference field="2" count="1" selected="0">
            <x v="2"/>
          </reference>
        </references>
      </pivotArea>
    </chartFormat>
    <chartFormat chart="12" format="23">
      <pivotArea type="data" outline="0" fieldPosition="0">
        <references count="2">
          <reference field="4294967294" count="1" selected="0">
            <x v="0"/>
          </reference>
          <reference field="2" count="1" selected="0">
            <x v="0"/>
          </reference>
        </references>
      </pivotArea>
    </chartFormat>
  </chartFormats>
  <pivotHierarchies count="8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arget"/>
    <pivotHierarchy dragToData="1"/>
    <pivotHierarchy dragToData="1"/>
    <pivotHierarchy dragToData="1"/>
    <pivotHierarchy dragToData="1"/>
    <pivotHierarchy dragToData="1"/>
    <pivotHierarchy dragToData="1" caption="Count of invoice_number"/>
    <pivotHierarchy dragToData="1"/>
    <pivotHierarchy dragToData="1"/>
  </pivotHierarchies>
  <pivotTableStyleInfo name="PivotStyleLight16" showRowHeaders="1" showColHeaders="1" showRowStripes="0" showColStripes="0" showLastColumn="1"/>
  <filters count="1">
    <filter fld="1" type="count" id="1" iMeasureHier="77">
      <autoFilter ref="A1">
        <filterColumn colId="0">
          <top10 val="4" filterVal="4"/>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come_class_bridge]"/>
        <x15:activeTabTopLevelEntity name="[Individual_budget_altered]"/>
        <x15:activeTabTopLevelEntity name="[invoice_202001231041]"/>
        <x15:activeTabTopLevelEntity name="[brokeragefees]"/>
        <x15:activeTabTopLevelEntity name="[gcrm_opportunity_202001231041]"/>
        <x15:activeTabTopLevelEntity name="[BRIDGE TABLE]"/>
        <x15:activeTabTopLevelEntity name="[meeting_list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EADB95-1F5B-4791-9A40-0B59068407F2}" name="PivotTable1" cacheId="6" dataOnRows="1" applyNumberFormats="0" applyBorderFormats="0" applyFontFormats="0" applyPatternFormats="0" applyAlignmentFormats="0" applyWidthHeightFormats="1" dataCaption="Values" tag="9ebaa058-0334-45a9-b4cc-877aceb118e7" updatedVersion="8" minRefreshableVersion="3" useAutoFormatting="1" subtotalHiddenItems="1" rowGrandTotals="0" colGrandTotals="0" itemPrintTitles="1" createdVersion="5" indent="0" outline="1" outlineData="1" multipleFieldFilters="0" chartFormat="5">
  <location ref="A8:B12" firstHeaderRow="1" firstDataRow="2" firstDataCol="1"/>
  <pivotFields count="5">
    <pivotField axis="axisCol" allDrilled="1" subtotalTop="0" showAll="0" dataSourceSort="1" defaultSubtotal="0" defaultAttributeDrillState="1">
      <items count="1">
        <item s="1" x="0"/>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3">
    <i>
      <x/>
    </i>
    <i i="1">
      <x v="1"/>
    </i>
    <i i="2">
      <x v="2"/>
    </i>
  </rowItems>
  <colFields count="1">
    <field x="0"/>
  </colFields>
  <colItems count="1">
    <i>
      <x/>
    </i>
  </colItems>
  <dataFields count="3">
    <dataField name="Target" fld="1" baseField="0" baseItem="0" numFmtId="164"/>
    <dataField name="Invoice" fld="2" baseField="0" baseItem="0"/>
    <dataField name="Achieved" fld="3" baseField="0" baseItem="0"/>
  </dataFields>
  <formats count="2">
    <format dxfId="5">
      <pivotArea outline="0" fieldPosition="0">
        <references count="1">
          <reference field="4294967294" count="1">
            <x v="0"/>
          </reference>
        </references>
      </pivotArea>
    </format>
    <format dxfId="4">
      <pivotArea collapsedLevelsAreSubtotals="1" fieldPosition="0">
        <references count="1">
          <reference field="4294967294" count="2">
            <x v="1"/>
            <x v="2"/>
          </reference>
        </references>
      </pivotArea>
    </format>
  </formats>
  <chartFormats count="1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1">
          <reference field="4294967294" count="1" selected="0">
            <x v="2"/>
          </reference>
        </references>
      </pivotArea>
    </chartFormat>
    <chartFormat chart="1" format="2">
      <pivotArea type="data" outline="0" fieldPosition="0">
        <references count="1">
          <reference field="4294967294" count="1" selected="0">
            <x v="1"/>
          </reference>
        </references>
      </pivotArea>
    </chartFormat>
    <chartFormat chart="1" format="3">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1">
          <reference field="4294967294" count="1" selected="0">
            <x v="0"/>
          </reference>
        </references>
      </pivotArea>
    </chartFormat>
    <chartFormat chart="2" format="6">
      <pivotArea type="data" outline="0" fieldPosition="0">
        <references count="1">
          <reference field="4294967294" count="1" selected="0">
            <x v="1"/>
          </reference>
        </references>
      </pivotArea>
    </chartFormat>
    <chartFormat chart="2" format="7">
      <pivotArea type="data" outline="0" fieldPosition="0">
        <references count="1">
          <reference field="4294967294" count="1" selected="0">
            <x v="2"/>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1">
          <reference field="4294967294" count="1" selected="0">
            <x v="0"/>
          </reference>
        </references>
      </pivotArea>
    </chartFormat>
    <chartFormat chart="4" format="14">
      <pivotArea type="data" outline="0" fieldPosition="0">
        <references count="1">
          <reference field="4294967294" count="1" selected="0">
            <x v="1"/>
          </reference>
        </references>
      </pivotArea>
    </chartFormat>
    <chartFormat chart="4" format="15">
      <pivotArea type="data" outline="0" fieldPosition="0">
        <references count="1">
          <reference field="4294967294" count="1" selected="0">
            <x v="2"/>
          </reference>
        </references>
      </pivotArea>
    </chartFormat>
  </chartFormats>
  <pivotHierarchies count="8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arget"/>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3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come_class_bridge]"/>
        <x15:activeTabTopLevelEntity name="[Individual_budget_altered]"/>
        <x15:activeTabTopLevelEntity name="[invoice_202001231041]"/>
        <x15:activeTabTopLevelEntity name="[brokeragef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96EC06-ED89-42FD-9FAE-FA39ED045A99}" name="PivotTable1" cacheId="1" dataOnRows="1" applyNumberFormats="0" applyBorderFormats="0" applyFontFormats="0" applyPatternFormats="0" applyAlignmentFormats="0" applyWidthHeightFormats="1" dataCaption="Values" tag="a65d512d-8806-4297-82b4-79becbe5cb91" updatedVersion="8" minRefreshableVersion="3" useAutoFormatting="1" subtotalHiddenItems="1" rowGrandTotals="0" colGrandTotals="0" itemPrintTitles="1" createdVersion="5" indent="0" outline="1" outlineData="1" multipleFieldFilters="0" chartFormat="4">
  <location ref="A8:B12" firstHeaderRow="1" firstDataRow="2" firstDataCol="1"/>
  <pivotFields count="5">
    <pivotField axis="axisCol" allDrilled="1" subtotalTop="0" showAll="0" dataSourceSort="1" defaultSubtotal="0" defaultAttributeDrillState="1">
      <items count="1">
        <item s="1" x="0"/>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3">
    <i>
      <x/>
    </i>
    <i i="1">
      <x v="1"/>
    </i>
    <i i="2">
      <x v="2"/>
    </i>
  </rowItems>
  <colFields count="1">
    <field x="0"/>
  </colFields>
  <colItems count="1">
    <i>
      <x/>
    </i>
  </colItems>
  <dataFields count="3">
    <dataField name="Target" fld="1" baseField="0" baseItem="0" numFmtId="164"/>
    <dataField name="Invoice" fld="2" baseField="0" baseItem="0"/>
    <dataField name="Achieved" fld="3" baseField="0" baseItem="0"/>
  </dataFields>
  <formats count="2">
    <format dxfId="3">
      <pivotArea outline="0" fieldPosition="0">
        <references count="1">
          <reference field="4294967294" count="1">
            <x v="0"/>
          </reference>
        </references>
      </pivotArea>
    </format>
    <format dxfId="2">
      <pivotArea collapsedLevelsAreSubtotals="1" fieldPosition="0">
        <references count="1">
          <reference field="4294967294" count="2">
            <x v="1"/>
            <x v="2"/>
          </reference>
        </references>
      </pivotArea>
    </format>
  </format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1">
          <reference field="4294967294" count="1" selected="0">
            <x v="2"/>
          </reference>
        </references>
      </pivotArea>
    </chartFormat>
    <chartFormat chart="1" format="2">
      <pivotArea type="data" outline="0" fieldPosition="0">
        <references count="1">
          <reference field="4294967294" count="1" selected="0">
            <x v="1"/>
          </reference>
        </references>
      </pivotArea>
    </chartFormat>
    <chartFormat chart="1" format="3">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1">
          <reference field="4294967294" count="1" selected="0">
            <x v="0"/>
          </reference>
        </references>
      </pivotArea>
    </chartFormat>
    <chartFormat chart="3" format="10">
      <pivotArea type="data" outline="0" fieldPosition="0">
        <references count="1">
          <reference field="4294967294" count="1" selected="0">
            <x v="1"/>
          </reference>
        </references>
      </pivotArea>
    </chartFormat>
    <chartFormat chart="3" format="11">
      <pivotArea type="data" outline="0" fieldPosition="0">
        <references count="1">
          <reference field="4294967294" count="1" selected="0">
            <x v="2"/>
          </reference>
        </references>
      </pivotArea>
    </chartFormat>
  </chartFormats>
  <pivotHierarchies count="8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arget"/>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3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come_class_bridge]"/>
        <x15:activeTabTopLevelEntity name="[Individual_budget_altered]"/>
        <x15:activeTabTopLevelEntity name="[invoice_202001231041]"/>
        <x15:activeTabTopLevelEntity name="[brokeragefees]"/>
        <x15:activeTabTopLevelEntity name="[BRIDGE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1D67C3-3FE7-4D51-BE5F-2CECBFBE1C94}" name="PivotTable1" cacheId="4" dataOnRows="1" applyNumberFormats="0" applyBorderFormats="0" applyFontFormats="0" applyPatternFormats="0" applyAlignmentFormats="0" applyWidthHeightFormats="1" dataCaption="Values" tag="04ffab48-1976-4d7e-a150-029e5f9165a6" updatedVersion="8" minRefreshableVersion="3" useAutoFormatting="1" subtotalHiddenItems="1" rowGrandTotals="0" colGrandTotals="0" itemPrintTitles="1" createdVersion="5" indent="0" outline="1" outlineData="1" multipleFieldFilters="0" chartFormat="6">
  <location ref="A8:B12" firstHeaderRow="1" firstDataRow="1" firstDataCol="1"/>
  <pivotFields count="5">
    <pivotField allDrilled="1" subtotalTop="0" showAll="0" dataSourceSort="1" defaultSubtotal="0" defaultAttributeDrillState="1">
      <items count="1">
        <item s="1" x="0"/>
      </items>
    </pivotField>
    <pivotField allDrilled="1" subtotalTop="0" showAll="0" sortType="descending"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sortType="ascending" defaultSubtotal="0" defaultAttributeDrillState="1">
      <items count="4">
        <item x="0"/>
        <item x="1"/>
        <item x="2"/>
        <item x="3"/>
      </items>
    </pivotField>
    <pivotField allDrilled="1" subtotalTop="0" showAll="0" dataSourceSort="1" defaultSubtotal="0" defaultAttributeDrillState="1"/>
  </pivotFields>
  <rowFields count="1">
    <field x="3"/>
  </rowFields>
  <rowItems count="4">
    <i>
      <x/>
    </i>
    <i>
      <x v="1"/>
    </i>
    <i>
      <x v="2"/>
    </i>
    <i>
      <x v="3"/>
    </i>
  </rowItems>
  <colItems count="1">
    <i/>
  </colItems>
  <dataFields count="1">
    <dataField name="Sum of revenue_amount" fld="2" baseField="0" baseItem="0" numFmtId="166"/>
  </dataFields>
  <chartFormats count="3">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3" count="1" selected="0">
            <x v="3"/>
          </reference>
        </references>
      </pivotArea>
    </chartFormat>
    <chartFormat chart="5" format="3" series="1">
      <pivotArea type="data" outline="0" fieldPosition="0">
        <references count="1">
          <reference field="4294967294" count="1" selected="0">
            <x v="0"/>
          </reference>
        </references>
      </pivotArea>
    </chartFormat>
  </chartFormats>
  <pivotHierarchies count="8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arget"/>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count" id="1" iMeasureHier="77">
      <autoFilter ref="A1">
        <filterColumn colId="0">
          <top10 val="4" filterVal="4"/>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come_class_bridge]"/>
        <x15:activeTabTopLevelEntity name="[Individual_budget_altered]"/>
        <x15:activeTabTopLevelEntity name="[invoice_202001231041]"/>
        <x15:activeTabTopLevelEntity name="[brokeragefees]"/>
        <x15:activeTabTopLevelEntity name="[gcrm_opportunity_202001231041]"/>
        <x15:activeTabTopLevelEntity name="[BRIDGE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55182C9-D88C-448F-AD9E-E6A8553E15E1}" name="PivotTable3" cacheId="9" dataOnRows="1" applyNumberFormats="0" applyBorderFormats="0" applyFontFormats="0" applyPatternFormats="0" applyAlignmentFormats="0" applyWidthHeightFormats="1" dataCaption="Values" tag="65463b32-f36f-4263-a4e2-91ac902f761c" updatedVersion="8" minRefreshableVersion="3" useAutoFormatting="1" subtotalHiddenItems="1" rowGrandTotals="0" colGrandTotals="0" itemPrintTitles="1" createdVersion="5" indent="0" outline="1" outlineData="1" multipleFieldFilters="0" chartFormat="5">
  <location ref="A117:A118" firstHeaderRow="1" firstDataRow="1" firstDataCol="0" rowPageCount="1" colPageCount="1"/>
  <pivotFields count="5">
    <pivotField allDrilled="1" subtotalTop="0" showAll="0" dataSourceSort="1" defaultSubtotal="0" defaultAttributeDrillState="1">
      <items count="1">
        <item s="1" x="0"/>
      </items>
    </pivotField>
    <pivotField allDrilled="1" subtotalTop="0" showAll="0" measureFilter="1" defaultSubtotal="0" defaultAttributeDrillState="1">
      <items count="4">
        <item x="0"/>
        <item x="1"/>
        <item x="2"/>
        <item x="3"/>
      </items>
    </pivotField>
    <pivotField axis="axisPage" allDrilled="1" subtotalTop="0" showAll="0" dataSourceSort="1" defaultSubtotal="0" defaultAttributeDrillState="1">
      <items count="2">
        <item s="1" x="0"/>
        <item s="1" x="1"/>
      </items>
    </pivotField>
    <pivotField dataField="1" subtotalTop="0" showAll="0" defaultSubtotal="0"/>
    <pivotField allDrilled="1" subtotalTop="0" showAll="0" dataSourceSort="1" defaultSubtotal="0" defaultAttributeDrillState="1"/>
  </pivotFields>
  <rowItems count="1">
    <i/>
  </rowItems>
  <colItems count="1">
    <i/>
  </colItems>
  <pageFields count="1">
    <pageField fld="2" hier="24" name="[gcrm_opportunity_202001231041].[stage].[All]" cap="All"/>
  </pageFields>
  <dataFields count="1">
    <dataField name="Count of opportunity_name" fld="3" subtotal="count" baseField="0" baseItem="0"/>
  </dataFields>
  <formats count="1">
    <format dxfId="0">
      <pivotArea outline="0" collapsedLevelsAreSubtotals="1" fieldPosition="0"/>
    </format>
  </formats>
  <pivotHierarchies count="8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arget"/>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77">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come_class_bridge]"/>
        <x15:activeTabTopLevelEntity name="[Individual_budget_altered]"/>
        <x15:activeTabTopLevelEntity name="[invoice_202001231041]"/>
        <x15:activeTabTopLevelEntity name="[brokeragefees]"/>
        <x15:activeTabTopLevelEntity name="[gcrm_opportunity_202001231041]"/>
        <x15:activeTabTopLevelEntity name="[BRIDGE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703823E-2F00-42F5-BD4B-CAF56B47D8EC}" name="PivotTable2" cacheId="8" dataOnRows="1" applyNumberFormats="0" applyBorderFormats="0" applyFontFormats="0" applyPatternFormats="0" applyAlignmentFormats="0" applyWidthHeightFormats="1" dataCaption="Values" tag="d27ca870-8ef9-401e-8883-c73483a3785d" updatedVersion="8" minRefreshableVersion="3" useAutoFormatting="1" subtotalHiddenItems="1" rowGrandTotals="0" colGrandTotals="0" itemPrintTitles="1" createdVersion="5" indent="0" outline="1" outlineData="1" multipleFieldFilters="0" chartFormat="5">
  <location ref="A113:A114" firstHeaderRow="1" firstDataRow="1" firstDataCol="0"/>
  <pivotFields count="5">
    <pivotField allDrilled="1" subtotalTop="0" showAll="0" dataSourceSort="1" defaultSubtotal="0" defaultAttributeDrillState="1">
      <items count="1">
        <item s="1" x="0"/>
      </items>
    </pivotField>
    <pivotField allDrilled="1" subtotalTop="0" showAll="0" measureFilter="1" defaultSubtotal="0" defaultAttributeDrillState="1">
      <items count="4">
        <item x="0"/>
        <item x="1"/>
        <item x="2"/>
        <item x="3"/>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Items count="1">
    <i/>
  </rowItems>
  <colItems count="1">
    <i/>
  </colItems>
  <dataFields count="1">
    <dataField name="Count of opportunity_name" fld="3" subtotal="count" baseField="0" baseItem="0"/>
  </dataFields>
  <formats count="1">
    <format dxfId="1">
      <pivotArea outline="0" collapsedLevelsAreSubtotals="1" fieldPosition="0"/>
    </format>
  </formats>
  <pivotHierarchies count="8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gcrm_opportunity_202001231041].[stage].&amp;[Propose Solution]"/>
        <member name="[gcrm_opportunity_202001231041].[stage].&amp;[Qualify Opportunit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arget"/>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77">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come_class_bridge]"/>
        <x15:activeTabTopLevelEntity name="[Individual_budget_altered]"/>
        <x15:activeTabTopLevelEntity name="[invoice_202001231041]"/>
        <x15:activeTabTopLevelEntity name="[brokeragefees]"/>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730F24A-1284-44FD-A226-B76455059D0A}" name="PivotTable1" cacheId="11" applyNumberFormats="0" applyBorderFormats="0" applyFontFormats="0" applyPatternFormats="0" applyAlignmentFormats="0" applyWidthHeightFormats="1" dataCaption="Values" tag="168afe66-2b0c-4b4b-8112-2fda04b0d821" updatedVersion="8" minRefreshableVersion="3" useAutoFormatting="1" subtotalHiddenItems="1" rowGrandTotals="0" colGrandTotals="0" itemPrintTitles="1" createdVersion="5" indent="0" outline="1" outlineData="1" multipleFieldFilters="0" chartFormat="7">
  <location ref="A8:B15" firstHeaderRow="1" firstDataRow="1" firstDataCol="1" rowPageCount="1" colPageCount="1"/>
  <pivotFields count="5">
    <pivotField allDrilled="1" subtotalTop="0" showAll="0" dataSourceSort="1" defaultSubtotal="0" defaultAttributeDrillState="1">
      <items count="1">
        <item s="1" x="0"/>
      </items>
    </pivotField>
    <pivotField allDrilled="1" subtotalTop="0" showAll="0" sortType="descending"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s>
  <rowFields count="1">
    <field x="3"/>
  </rowFields>
  <rowItems count="7">
    <i>
      <x v="5"/>
    </i>
    <i>
      <x v="2"/>
    </i>
    <i>
      <x v="1"/>
    </i>
    <i>
      <x v="4"/>
    </i>
    <i>
      <x v="6"/>
    </i>
    <i>
      <x/>
    </i>
    <i>
      <x v="3"/>
    </i>
  </rowItems>
  <colItems count="1">
    <i/>
  </colItems>
  <pageFields count="1">
    <pageField fld="4" hier="24" name="[gcrm_opportunity_202001231041].[stage].&amp;[Propose Solution]" cap="Propose Solution"/>
  </pageFields>
  <dataFields count="1">
    <dataField name="Sum of revenue_amount" fld="2" baseField="0" baseItem="0" numFmtId="166"/>
  </dataFields>
  <chartFormats count="5">
    <chartFormat chart="2" format="1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3" count="1" selected="0">
            <x v="7"/>
          </reference>
        </references>
      </pivotArea>
    </chartFormat>
    <chartFormat chart="4"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Hierarchies count="8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gcrm_opportunity_202001231041].[stage].&amp;[Propose Solution]"/>
        <member name="[gcrm_opportunity_202001231041].[stage].&amp;[Qualify Opportunit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arget"/>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count" id="3" iMeasureHier="77">
      <autoFilter ref="A1">
        <filterColumn colId="0">
          <top10 val="7" filterVal="7"/>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come_class_bridge]"/>
        <x15:activeTabTopLevelEntity name="[Individual_budget_altered]"/>
        <x15:activeTabTopLevelEntity name="[invoice_202001231041]"/>
        <x15:activeTabTopLevelEntity name="[brokeragefees]"/>
        <x15:activeTabTopLevelEntity name="[gcrm_opportunity_202001231041]"/>
        <x15:activeTabTopLevelEntity name="[BRIDGE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D560063-1F0A-4E1D-9F94-EA841D37DFC3}" name="PivotTable1" cacheId="0" dataOnRows="1" applyNumberFormats="0" applyBorderFormats="0" applyFontFormats="0" applyPatternFormats="0" applyAlignmentFormats="0" applyWidthHeightFormats="1" dataCaption="Values" tag="aeae3499-048f-4ff9-8b74-d1882c71c94f" updatedVersion="8" minRefreshableVersion="3" useAutoFormatting="1" rowGrandTotals="0" colGrandTotals="0" itemPrintTitles="1" createdVersion="5" indent="0" outline="1" outlineData="1" multipleFieldFilters="0" chartFormat="9">
  <location ref="A8:E17" firstHeaderRow="1" firstDataRow="2" firstDataCol="1"/>
  <pivotFields count="4">
    <pivotField axis="axisCol" allDrilled="1" subtotalTop="0" showAll="0" dataSourceSort="1" defaultSubtotal="0" defaultAttributeDrillState="1">
      <items count="4">
        <item x="0"/>
        <item x="1"/>
        <item x="2"/>
        <item n="null" x="3"/>
      </items>
    </pivotField>
    <pivotField allDrilled="1" subtotalTop="0" showAll="0" measureFilter="1" sortType="ascending" defaultSubtotal="0" defaultAttributeDrillState="1">
      <items count="4">
        <item x="0"/>
        <item x="1"/>
        <item x="2"/>
        <item x="3"/>
      </items>
    </pivotField>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2"/>
  </rowFields>
  <rowItems count="8">
    <i>
      <x v="3"/>
    </i>
    <i>
      <x v="2"/>
    </i>
    <i>
      <x v="4"/>
    </i>
    <i>
      <x v="6"/>
    </i>
    <i>
      <x v="7"/>
    </i>
    <i>
      <x v="5"/>
    </i>
    <i>
      <x/>
    </i>
    <i>
      <x v="1"/>
    </i>
  </rowItems>
  <colFields count="1">
    <field x="0"/>
  </colFields>
  <colItems count="4">
    <i>
      <x/>
    </i>
    <i>
      <x v="1"/>
    </i>
    <i>
      <x v="2"/>
    </i>
    <i>
      <x v="3"/>
    </i>
  </colItems>
  <dataFields count="1">
    <dataField name="Count of invoice_number" fld="3" subtotal="count" baseField="2" baseItem="0"/>
  </dataFields>
  <chartFormats count="9">
    <chartFormat chart="4" format="3" series="1">
      <pivotArea type="data" outline="0" fieldPosition="0">
        <references count="1">
          <reference field="4294967294" count="1" selected="0">
            <x v="0"/>
          </reference>
        </references>
      </pivotArea>
    </chartFormat>
    <chartFormat chart="4" format="7" series="1">
      <pivotArea type="data" outline="0" fieldPosition="0">
        <references count="2">
          <reference field="4294967294" count="1" selected="0">
            <x v="0"/>
          </reference>
          <reference field="0" count="1" selected="0">
            <x v="1"/>
          </reference>
        </references>
      </pivotArea>
    </chartFormat>
    <chartFormat chart="4" format="8" series="1">
      <pivotArea type="data" outline="0" fieldPosition="0">
        <references count="2">
          <reference field="4294967294" count="1" selected="0">
            <x v="0"/>
          </reference>
          <reference field="0" count="1" selected="0">
            <x v="2"/>
          </reference>
        </references>
      </pivotArea>
    </chartFormat>
    <chartFormat chart="4" format="9" series="1">
      <pivotArea type="data" outline="0" fieldPosition="0">
        <references count="2">
          <reference field="4294967294" count="1" selected="0">
            <x v="0"/>
          </reference>
          <reference field="0" count="1" selected="0">
            <x v="3"/>
          </reference>
        </references>
      </pivotArea>
    </chartFormat>
    <chartFormat chart="8" format="14" series="1">
      <pivotArea type="data" outline="0" fieldPosition="0">
        <references count="2">
          <reference field="4294967294" count="1" selected="0">
            <x v="0"/>
          </reference>
          <reference field="0" count="1" selected="0">
            <x v="0"/>
          </reference>
        </references>
      </pivotArea>
    </chartFormat>
    <chartFormat chart="8" format="15" series="1">
      <pivotArea type="data" outline="0" fieldPosition="0">
        <references count="2">
          <reference field="4294967294" count="1" selected="0">
            <x v="0"/>
          </reference>
          <reference field="0" count="1" selected="0">
            <x v="1"/>
          </reference>
        </references>
      </pivotArea>
    </chartFormat>
    <chartFormat chart="8" format="16" series="1">
      <pivotArea type="data" outline="0" fieldPosition="0">
        <references count="2">
          <reference field="4294967294" count="1" selected="0">
            <x v="0"/>
          </reference>
          <reference field="0" count="1" selected="0">
            <x v="2"/>
          </reference>
        </references>
      </pivotArea>
    </chartFormat>
    <chartFormat chart="8" format="17" series="1">
      <pivotArea type="data" outline="0" fieldPosition="0">
        <references count="2">
          <reference field="4294967294" count="1" selected="0">
            <x v="0"/>
          </reference>
          <reference field="0" count="1" selected="0">
            <x v="3"/>
          </reference>
        </references>
      </pivotArea>
    </chartFormat>
    <chartFormat chart="8" format="18" series="1">
      <pivotArea type="data" outline="0" fieldPosition="0">
        <references count="1">
          <reference field="4294967294" count="1" selected="0">
            <x v="0"/>
          </reference>
        </references>
      </pivotArea>
    </chartFormat>
  </chartFormats>
  <pivotHierarchies count="8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arget"/>
    <pivotHierarchy dragToData="1"/>
    <pivotHierarchy dragToData="1"/>
    <pivotHierarchy dragToData="1"/>
    <pivotHierarchy dragToData="1"/>
    <pivotHierarchy dragToData="1"/>
    <pivotHierarchy dragToData="1" caption="Count of invoice_number"/>
    <pivotHierarchy dragToData="1"/>
    <pivotHierarchy dragToData="1"/>
  </pivotHierarchies>
  <pivotTableStyleInfo name="PivotStyleLight16" showRowHeaders="1" showColHeaders="1" showRowStripes="0" showColStripes="0" showLastColumn="1"/>
  <filters count="1">
    <filter fld="1" type="count" id="1" iMeasureHier="77">
      <autoFilter ref="A1">
        <filterColumn colId="0">
          <top10 val="4" filterVal="4"/>
        </filterColumn>
      </autoFilter>
    </filter>
  </filters>
  <rowHierarchiesUsage count="1">
    <rowHierarchyUsage hierarchyUsage="1"/>
  </rowHierarchiesUsage>
  <colHierarchiesUsage count="1">
    <colHierarchyUsage hierarchyUsage="3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come_class_bridge]"/>
        <x15:activeTabTopLevelEntity name="[Individual_budget_altered]"/>
        <x15:activeTabTopLevelEntity name="[invoice_202001231041]"/>
        <x15:activeTabTopLevelEntity name="[brokeragefees]"/>
        <x15:activeTabTopLevelEntity name="[gcrm_opportunity_202001231041]"/>
        <x15:activeTabTopLevelEntity name="[BRIDGE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0268725-AE8F-4261-B5E2-2F4C046489DE}" name="PivotTable2" cacheId="10" dataOnRows="1" applyNumberFormats="0" applyBorderFormats="0" applyFontFormats="0" applyPatternFormats="0" applyAlignmentFormats="0" applyWidthHeightFormats="1" dataCaption="Values" tag="77e475f0-bdb4-40bf-86eb-76c06687fb0b" updatedVersion="8" minRefreshableVersion="3" useAutoFormatting="1" subtotalHiddenItems="1" rowGrandTotals="0" colGrandTotals="0" itemPrintTitles="1" createdVersion="5" indent="0" outline="1" outlineData="1" multipleFieldFilters="0" chartFormat="6">
  <location ref="A27:B29" firstHeaderRow="1" firstDataRow="1" firstDataCol="1"/>
  <pivotFields count="5">
    <pivotField allDrilled="1" subtotalTop="0" showAll="0" dataSourceSort="1" defaultSubtotal="0" defaultAttributeDrillState="1">
      <items count="4">
        <item x="0"/>
        <item x="1"/>
        <item x="2"/>
        <item n="null" x="3"/>
      </items>
    </pivotField>
    <pivotField allDrilled="1" subtotalTop="0" showAll="0" measureFilter="1" sortType="ascending" defaultSubtotal="0" defaultAttributeDrillState="1">
      <items count="4">
        <item x="0"/>
        <item x="1"/>
        <item x="2"/>
        <item x="3"/>
      </items>
    </pivotField>
    <pivotField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items count="2">
        <item x="0" e="0"/>
        <item x="1" e="0"/>
      </items>
    </pivotField>
  </pivotFields>
  <rowFields count="1">
    <field x="4"/>
  </rowFields>
  <rowItems count="2">
    <i>
      <x/>
    </i>
    <i>
      <x v="1"/>
    </i>
  </rowItems>
  <colItems count="1">
    <i/>
  </colItems>
  <dataFields count="1">
    <dataField name="Count of meeting_date" fld="3" subtotal="count" baseField="0" baseItem="0"/>
  </dataFields>
  <chartFormats count="1">
    <chartFormat chart="5" format="15" series="1">
      <pivotArea type="data" outline="0" fieldPosition="0">
        <references count="1">
          <reference field="4294967294" count="1" selected="0">
            <x v="0"/>
          </reference>
        </references>
      </pivotArea>
    </chartFormat>
  </chartFormats>
  <pivotHierarchies count="8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arget"/>
    <pivotHierarchy dragToData="1"/>
    <pivotHierarchy dragToData="1"/>
    <pivotHierarchy dragToData="1"/>
    <pivotHierarchy dragToData="1"/>
    <pivotHierarchy dragToData="1"/>
    <pivotHierarchy dragToData="1" caption="Count of invoice_number"/>
    <pivotHierarchy dragToData="1"/>
    <pivotHierarchy dragToData="1"/>
  </pivotHierarchies>
  <pivotTableStyleInfo name="PivotStyleLight16" showRowHeaders="1" showColHeaders="1" showRowStripes="0" showColStripes="0" showLastColumn="1"/>
  <filters count="1">
    <filter fld="1" type="count" id="1" iMeasureHier="77">
      <autoFilter ref="A1">
        <filterColumn colId="0">
          <top10 val="4" filterVal="4"/>
        </filterColumn>
      </autoFilter>
    </filter>
  </filters>
  <rowHierarchiesUsage count="1">
    <rowHierarchyUsage hierarchyUsage="6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come_class_bridge]"/>
        <x15:activeTabTopLevelEntity name="[Individual_budget_altered]"/>
        <x15:activeTabTopLevelEntity name="[invoice_202001231041]"/>
        <x15:activeTabTopLevelEntity name="[brokeragefees]"/>
        <x15:activeTabTopLevelEntity name="[gcrm_opportunity_202001231041]"/>
        <x15:activeTabTopLevelEntity name="[BRIDGE TABLE]"/>
        <x15:activeTabTopLevelEntity name="[meeting_list_20200123104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cutive" xr10:uid="{9ED08C4F-4ADF-427F-86A5-26F65969B61D}" sourceName="[BRIDGE TABLE].[Account Executive]">
  <pivotTables>
    <pivotTable tabId="7" name="PivotTable1"/>
    <pivotTable tabId="1" name="PivotTable1"/>
    <pivotTable tabId="3" name="PivotTable1"/>
    <pivotTable tabId="8" name="PivotTable1"/>
    <pivotTable tabId="5" name="PivotTable1"/>
    <pivotTable tabId="10" name="PivotTable1"/>
    <pivotTable tabId="2" name="PivotTable1"/>
    <pivotTable tabId="9" name="PivotTable1"/>
    <pivotTable tabId="6" name="PivotTable1"/>
    <pivotTable tabId="6" name="PivotTable2"/>
    <pivotTable tabId="6" name="PivotTable3"/>
    <pivotTable tabId="8" name="PivotTable2"/>
  </pivotTables>
  <data>
    <olap pivotCacheId="937984824">
      <levels count="2">
        <level uniqueName="[BRIDGE TABLE].[Account Executive].[(All)]" sourceCaption="(All)" count="0"/>
        <level uniqueName="[BRIDGE TABLE].[Account Executive].[Account Executive]" sourceCaption="Account Executive" count="8">
          <ranges>
            <range startItem="0">
              <i n="[BRIDGE TABLE].[Account Executive].&amp;[Ankita Shah]" c="Ankita Shah"/>
              <i n="[BRIDGE TABLE].[Account Executive].&amp;[Divya Dhingra]" c="Divya Dhingra"/>
              <i n="[BRIDGE TABLE].[Account Executive].&amp;[Gautam Murkunde]" c="Gautam Murkunde"/>
              <i n="[BRIDGE TABLE].[Account Executive].&amp;[Neel Jain]" c="Neel Jain"/>
              <i n="[BRIDGE TABLE].[Account Executive].&amp;[Nishant Sharma]" c="Nishant Sharma"/>
              <i n="[BRIDGE TABLE].[Account Executive].&amp;[Shloka Shelat]" c="Shloka Shelat"/>
              <i n="[BRIDGE TABLE].[Account Executive].&amp;[Shobhit Agarwal]" c="Shobhit Agarwal"/>
              <i n="[BRIDGE TABLE].[Account Executive].&amp;[Vidit Shah]" c="Vidit Shah"/>
            </range>
          </ranges>
        </level>
      </levels>
      <selections count="1">
        <selection n="[BRIDGE TABLE].[Account Executiv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xr10:uid="{9D5FACDB-BAA4-4C97-8E6A-C83FCED26E33}" cache="Slicer_Account_Executive" caption="Account Executive"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1" xr10:uid="{E62C35F2-22C7-46E9-9BFA-CBB2E6EEF1E7}" cache="Slicer_Account_Executive" caption="Account Executive" startItem="4" level="1" style="SlicerStyleDark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pivotTable" Target="../pivotTables/pivotTable8.xml"/><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pivotTable" Target="../pivotTables/pivotTable11.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B8D5B-3CD2-4DE2-940E-C21F58EE1B90}">
  <dimension ref="A2:K6"/>
  <sheetViews>
    <sheetView workbookViewId="0">
      <selection activeCell="B5" sqref="B5"/>
    </sheetView>
  </sheetViews>
  <sheetFormatPr defaultRowHeight="14.4" x14ac:dyDescent="0.3"/>
  <cols>
    <col min="1" max="1" width="8.33203125" bestFit="1" customWidth="1"/>
    <col min="2" max="2" width="15.5546875" bestFit="1" customWidth="1"/>
    <col min="3" max="3" width="11" bestFit="1" customWidth="1"/>
    <col min="4" max="6" width="19.21875" bestFit="1" customWidth="1"/>
    <col min="9" max="9" width="22.88671875" customWidth="1"/>
  </cols>
  <sheetData>
    <row r="2" spans="1:11" x14ac:dyDescent="0.3">
      <c r="B2" s="1" t="s">
        <v>5</v>
      </c>
      <c r="I2" s="5"/>
      <c r="J2" s="6"/>
      <c r="K2" s="7"/>
    </row>
    <row r="3" spans="1:11" x14ac:dyDescent="0.3">
      <c r="A3" s="1" t="s">
        <v>6</v>
      </c>
      <c r="B3" t="s">
        <v>2</v>
      </c>
      <c r="I3" s="8" t="s">
        <v>14</v>
      </c>
      <c r="J3" s="9">
        <f>GETPIVOTDATA("[Measures].[Sum of Amount 3]",$A$2,"[income_class_bridge].[income_class]","[income_class_bridge].[income_class].&amp;[New]")/GETPIVOTDATA("[Measures].[Sum of Amount]",$A$2,"[income_class_bridge].[income_class]","[income_class_bridge].[income_class].&amp;[New]")</f>
        <v>0.86137300243902426</v>
      </c>
      <c r="K3" s="10"/>
    </row>
    <row r="4" spans="1:11" x14ac:dyDescent="0.3">
      <c r="A4" s="2" t="s">
        <v>7</v>
      </c>
      <c r="B4" s="3">
        <v>4100000</v>
      </c>
      <c r="I4" s="8" t="s">
        <v>15</v>
      </c>
      <c r="J4" s="9">
        <f>GETPIVOTDATA("[Measures].[Sum of Amount 2]",$A$2,"[income_class_bridge].[income_class]","[income_class_bridge].[income_class].&amp;[New]")/GETPIVOTDATA("[Measures].[Sum of Amount]",$A$2,"[income_class_bridge].[income_class]","[income_class_bridge].[income_class].&amp;[New]")</f>
        <v>0.13897926829268292</v>
      </c>
      <c r="K4" s="10"/>
    </row>
    <row r="5" spans="1:11" x14ac:dyDescent="0.3">
      <c r="A5" s="2" t="s">
        <v>8</v>
      </c>
      <c r="B5" s="4">
        <v>569815</v>
      </c>
      <c r="I5" s="11"/>
      <c r="J5" s="12"/>
      <c r="K5" s="13"/>
    </row>
    <row r="6" spans="1:11" x14ac:dyDescent="0.3">
      <c r="A6" s="2" t="s">
        <v>9</v>
      </c>
      <c r="B6" s="3">
        <v>3531629.3099999996</v>
      </c>
    </row>
  </sheetData>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CD65F-999D-42A4-BBC2-2DAD24FF0A6B}">
  <dimension ref="F10:W10"/>
  <sheetViews>
    <sheetView showGridLines="0" tabSelected="1" zoomScale="95" zoomScaleNormal="95" workbookViewId="0">
      <selection activeCell="Q11" sqref="Q11"/>
    </sheetView>
  </sheetViews>
  <sheetFormatPr defaultRowHeight="14.4" x14ac:dyDescent="0.3"/>
  <cols>
    <col min="6" max="6" width="10.5546875" customWidth="1"/>
    <col min="9" max="9" width="9.33203125" customWidth="1"/>
    <col min="13" max="13" width="9.109375" bestFit="1" customWidth="1"/>
    <col min="16" max="16" width="10.44140625" customWidth="1"/>
    <col min="19" max="19" width="8.88671875" customWidth="1"/>
    <col min="20" max="20" width="10.109375" bestFit="1" customWidth="1"/>
    <col min="23" max="23" width="9.109375" bestFit="1" customWidth="1"/>
  </cols>
  <sheetData>
    <row r="10" spans="6:23" ht="15.6" x14ac:dyDescent="0.3">
      <c r="F10" s="18">
        <f>'Cross Sell'!H8</f>
        <v>1.7889236351165974</v>
      </c>
      <c r="I10" s="18">
        <f>'Cross Sell'!H9</f>
        <v>0.39147352537722907</v>
      </c>
      <c r="M10" s="19">
        <f>New!J3</f>
        <v>0.86137300243902426</v>
      </c>
      <c r="P10" s="19">
        <f>New!J4</f>
        <v>0.13897926829268292</v>
      </c>
      <c r="S10" s="20"/>
      <c r="T10" s="18">
        <f>Renewal!J9</f>
        <v>1.9440410336134455</v>
      </c>
      <c r="V10" s="20"/>
      <c r="W10" s="19">
        <f>Renewal!J10</f>
        <v>0.86599894957983192</v>
      </c>
    </row>
  </sheetData>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iconSet" priority="1" id="{949CA676-C676-4271-B21D-28F06C5FDD22}">
            <x14:iconSet custom="1">
              <x14:cfvo type="percent">
                <xm:f>0</xm:f>
              </x14:cfvo>
              <x14:cfvo type="percent">
                <xm:f>0</xm:f>
              </x14:cfvo>
              <x14:cfvo type="percent">
                <xm:f>100</xm:f>
              </x14:cfvo>
              <x14:cfIcon iconSet="3Triangles" iconId="1"/>
              <x14:cfIcon iconSet="3Triangles" iconId="0"/>
              <x14:cfIcon iconSet="3Triangles" iconId="2"/>
            </x14:iconSet>
          </x14:cfRule>
          <xm:sqref>F10</xm:sqref>
        </x14:conditionalFormatting>
        <x14:conditionalFormatting xmlns:xm="http://schemas.microsoft.com/office/excel/2006/main">
          <x14:cfRule type="iconSet" priority="2" id="{32895DF4-8D9A-451A-8AE1-474F49F33680}">
            <x14:iconSet custom="1">
              <x14:cfvo type="percent">
                <xm:f>0</xm:f>
              </x14:cfvo>
              <x14:cfvo type="percent">
                <xm:f>0</xm:f>
              </x14:cfvo>
              <x14:cfvo type="percent">
                <xm:f>100</xm:f>
              </x14:cfvo>
              <x14:cfIcon iconSet="3Triangles" iconId="1"/>
              <x14:cfIcon iconSet="3Triangles" iconId="0"/>
              <x14:cfIcon iconSet="3Triangles" iconId="2"/>
            </x14:iconSet>
          </x14:cfRule>
          <xm:sqref>I10 M10 P10 T10 W10</xm:sqref>
        </x14:conditionalFormatting>
      </x14:conditionalFormattings>
    </ex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59FA7-8C48-4F53-B8BF-2F5D4D7968D4}">
  <dimension ref="A8:K12"/>
  <sheetViews>
    <sheetView topLeftCell="A4" workbookViewId="0">
      <selection activeCell="I28" sqref="I28"/>
    </sheetView>
  </sheetViews>
  <sheetFormatPr defaultRowHeight="14.4" x14ac:dyDescent="0.3"/>
  <cols>
    <col min="1" max="1" width="8.33203125" bestFit="1" customWidth="1"/>
    <col min="2" max="2" width="15.5546875" bestFit="1" customWidth="1"/>
    <col min="3" max="3" width="11" bestFit="1" customWidth="1"/>
    <col min="4" max="6" width="19.21875" bestFit="1" customWidth="1"/>
    <col min="9" max="9" width="26.6640625" customWidth="1"/>
  </cols>
  <sheetData>
    <row r="8" spans="1:11" x14ac:dyDescent="0.3">
      <c r="B8" s="1" t="s">
        <v>5</v>
      </c>
      <c r="I8" s="5"/>
      <c r="J8" s="6"/>
      <c r="K8" s="7"/>
    </row>
    <row r="9" spans="1:11" x14ac:dyDescent="0.3">
      <c r="A9" s="1" t="s">
        <v>6</v>
      </c>
      <c r="B9" t="s">
        <v>3</v>
      </c>
      <c r="I9" s="8" t="s">
        <v>12</v>
      </c>
      <c r="J9" s="9">
        <f>GETPIVOTDATA("[Measures].[Sum of Amount 3]",$A$8,"[income_class_bridge].[income_class]","[income_class_bridge].[income_class].&amp;[Renewal]")/GETPIVOTDATA("[Measures].[Sum of Amount]",$A$8,"[income_class_bridge].[income_class]","[income_class_bridge].[income_class].&amp;[Renewal]")</f>
        <v>1.9440410336134455</v>
      </c>
      <c r="K9" s="10"/>
    </row>
    <row r="10" spans="1:11" x14ac:dyDescent="0.3">
      <c r="A10" s="2" t="s">
        <v>7</v>
      </c>
      <c r="B10" s="3">
        <v>9520000</v>
      </c>
      <c r="I10" s="8" t="s">
        <v>13</v>
      </c>
      <c r="J10" s="9">
        <f>GETPIVOTDATA("[Measures].[Sum of Amount 2]",$A$8,"[income_class_bridge].[income_class]","[income_class_bridge].[income_class].&amp;[Renewal]")/GETPIVOTDATA("[Measures].[Sum of Amount]",$A$8,"[income_class_bridge].[income_class]","[income_class_bridge].[income_class].&amp;[Renewal]")</f>
        <v>0.86599894957983192</v>
      </c>
      <c r="K10" s="10"/>
    </row>
    <row r="11" spans="1:11" x14ac:dyDescent="0.3">
      <c r="A11" s="2" t="s">
        <v>8</v>
      </c>
      <c r="B11" s="3">
        <v>8244310</v>
      </c>
      <c r="I11" s="11"/>
      <c r="J11" s="12"/>
      <c r="K11" s="13"/>
    </row>
    <row r="12" spans="1:11" x14ac:dyDescent="0.3">
      <c r="A12" s="2" t="s">
        <v>9</v>
      </c>
      <c r="B12" s="3">
        <v>18507270.640000001</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7:I12"/>
  <sheetViews>
    <sheetView topLeftCell="A4" workbookViewId="0">
      <selection activeCell="J27" sqref="J27"/>
    </sheetView>
  </sheetViews>
  <sheetFormatPr defaultRowHeight="14.4" x14ac:dyDescent="0.3"/>
  <cols>
    <col min="1" max="1" width="8.33203125" bestFit="1" customWidth="1"/>
    <col min="2" max="2" width="15.5546875" bestFit="1" customWidth="1"/>
    <col min="3" max="3" width="11" bestFit="1" customWidth="1"/>
    <col min="4" max="6" width="19.21875" bestFit="1" customWidth="1"/>
    <col min="7" max="7" width="28.109375" customWidth="1"/>
    <col min="8" max="8" width="8.88671875" customWidth="1"/>
  </cols>
  <sheetData>
    <row r="7" spans="1:9" x14ac:dyDescent="0.3">
      <c r="G7" s="5"/>
      <c r="H7" s="6"/>
      <c r="I7" s="7"/>
    </row>
    <row r="8" spans="1:9" x14ac:dyDescent="0.3">
      <c r="B8" s="1" t="s">
        <v>5</v>
      </c>
      <c r="G8" s="8" t="s">
        <v>10</v>
      </c>
      <c r="H8" s="9">
        <f>GETPIVOTDATA("[Measures].[Sum of Amount 3]",$A$8,"[income_class_bridge].[income_class]","[income_class_bridge].[income_class].&amp;[Cross Sell]")/GETPIVOTDATA("[Measures].[Sum of Amount]",$A$8,"[income_class_bridge].[income_class]","[income_class_bridge].[income_class].&amp;[Cross Sell]")</f>
        <v>1.7889236351165974</v>
      </c>
      <c r="I8" s="10"/>
    </row>
    <row r="9" spans="1:9" x14ac:dyDescent="0.3">
      <c r="A9" s="1" t="s">
        <v>6</v>
      </c>
      <c r="B9" t="s">
        <v>1</v>
      </c>
      <c r="G9" s="8" t="s">
        <v>11</v>
      </c>
      <c r="H9" s="9">
        <f>GETPIVOTDATA("[Measures].[Sum of Amount 2]",$A$8,"[income_class_bridge].[income_class]","[income_class_bridge].[income_class].&amp;[Cross Sell]")/GETPIVOTDATA("[Measures].[Sum of Amount]",$A$8,"[income_class_bridge].[income_class]","[income_class_bridge].[income_class].&amp;[Cross Sell]")</f>
        <v>0.39147352537722907</v>
      </c>
      <c r="I9" s="10"/>
    </row>
    <row r="10" spans="1:9" x14ac:dyDescent="0.3">
      <c r="A10" s="2" t="s">
        <v>7</v>
      </c>
      <c r="B10" s="3">
        <v>7290000</v>
      </c>
      <c r="G10" s="11"/>
      <c r="H10" s="12"/>
      <c r="I10" s="13"/>
    </row>
    <row r="11" spans="1:9" x14ac:dyDescent="0.3">
      <c r="A11" s="2" t="s">
        <v>8</v>
      </c>
      <c r="B11" s="3">
        <v>2853842</v>
      </c>
    </row>
    <row r="12" spans="1:9" x14ac:dyDescent="0.3">
      <c r="A12" s="2" t="s">
        <v>9</v>
      </c>
      <c r="B12" s="3">
        <v>13041253.299999995</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932FB-A631-4484-9CB9-7487462B495B}">
  <dimension ref="A8:H12"/>
  <sheetViews>
    <sheetView topLeftCell="A7" workbookViewId="0">
      <selection activeCell="G30" sqref="G30"/>
    </sheetView>
  </sheetViews>
  <sheetFormatPr defaultRowHeight="14.4" x14ac:dyDescent="0.3"/>
  <cols>
    <col min="1" max="1" width="17.6640625" bestFit="1" customWidth="1"/>
    <col min="2" max="2" width="22.33203125" bestFit="1" customWidth="1"/>
    <col min="3" max="3" width="11" bestFit="1" customWidth="1"/>
    <col min="4" max="6" width="19.21875" bestFit="1" customWidth="1"/>
    <col min="7" max="7" width="28.109375" customWidth="1"/>
  </cols>
  <sheetData>
    <row r="8" spans="1:8" x14ac:dyDescent="0.3">
      <c r="A8" s="1" t="s">
        <v>0</v>
      </c>
      <c r="B8" t="s">
        <v>16</v>
      </c>
      <c r="G8" s="14"/>
      <c r="H8" s="9"/>
    </row>
    <row r="9" spans="1:8" x14ac:dyDescent="0.3">
      <c r="A9" s="2" t="s">
        <v>18</v>
      </c>
      <c r="B9" s="15">
        <v>350000</v>
      </c>
      <c r="G9" s="14"/>
      <c r="H9" s="9"/>
    </row>
    <row r="10" spans="1:8" x14ac:dyDescent="0.3">
      <c r="A10" s="2" t="s">
        <v>19</v>
      </c>
      <c r="B10" s="15">
        <v>400000</v>
      </c>
    </row>
    <row r="11" spans="1:8" x14ac:dyDescent="0.3">
      <c r="A11" s="2" t="s">
        <v>20</v>
      </c>
      <c r="B11" s="15">
        <v>400000</v>
      </c>
    </row>
    <row r="12" spans="1:8" x14ac:dyDescent="0.3">
      <c r="A12" s="2" t="s">
        <v>21</v>
      </c>
      <c r="B12" s="15">
        <v>500000</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0E930-61E6-4835-86B0-AB0DFA1FF707}">
  <dimension ref="A6:H118"/>
  <sheetViews>
    <sheetView topLeftCell="A100" workbookViewId="0">
      <selection activeCell="C18" sqref="C18"/>
    </sheetView>
  </sheetViews>
  <sheetFormatPr defaultRowHeight="14.4" x14ac:dyDescent="0.3"/>
  <cols>
    <col min="1" max="1" width="18.33203125" bestFit="1" customWidth="1"/>
    <col min="2" max="2" width="22.33203125" bestFit="1" customWidth="1"/>
    <col min="3" max="3" width="23.33203125" bestFit="1" customWidth="1"/>
    <col min="4" max="6" width="19.21875" bestFit="1" customWidth="1"/>
    <col min="7" max="7" width="28.109375" customWidth="1"/>
  </cols>
  <sheetData>
    <row r="6" spans="1:8" x14ac:dyDescent="0.3">
      <c r="A6" s="1" t="s">
        <v>23</v>
      </c>
      <c r="B6" t="s" vm="1">
        <v>24</v>
      </c>
    </row>
    <row r="8" spans="1:8" x14ac:dyDescent="0.3">
      <c r="A8" s="1" t="s">
        <v>0</v>
      </c>
      <c r="B8" t="s">
        <v>16</v>
      </c>
      <c r="G8" s="14"/>
      <c r="H8" s="9"/>
    </row>
    <row r="9" spans="1:8" x14ac:dyDescent="0.3">
      <c r="A9" s="2" t="s">
        <v>20</v>
      </c>
      <c r="B9" s="15">
        <v>400000</v>
      </c>
      <c r="G9" s="14"/>
      <c r="H9" s="9"/>
    </row>
    <row r="10" spans="1:8" x14ac:dyDescent="0.3">
      <c r="A10" s="2" t="s">
        <v>19</v>
      </c>
      <c r="B10" s="15">
        <v>400000</v>
      </c>
    </row>
    <row r="11" spans="1:8" x14ac:dyDescent="0.3">
      <c r="A11" s="2" t="s">
        <v>18</v>
      </c>
      <c r="B11" s="15">
        <v>350000</v>
      </c>
    </row>
    <row r="12" spans="1:8" x14ac:dyDescent="0.3">
      <c r="A12" s="2" t="s">
        <v>51</v>
      </c>
      <c r="B12" s="15">
        <v>300000</v>
      </c>
    </row>
    <row r="13" spans="1:8" x14ac:dyDescent="0.3">
      <c r="A13" s="2" t="s">
        <v>50</v>
      </c>
      <c r="B13" s="15">
        <v>300000</v>
      </c>
    </row>
    <row r="14" spans="1:8" x14ac:dyDescent="0.3">
      <c r="A14" s="2" t="s">
        <v>17</v>
      </c>
      <c r="B14" s="15">
        <v>300000</v>
      </c>
    </row>
    <row r="15" spans="1:8" x14ac:dyDescent="0.3">
      <c r="A15" s="2" t="s">
        <v>52</v>
      </c>
      <c r="B15" s="15">
        <v>300000</v>
      </c>
    </row>
    <row r="110" spans="1:2" x14ac:dyDescent="0.3">
      <c r="A110" s="16"/>
      <c r="B110" s="16"/>
    </row>
    <row r="113" spans="1:2" x14ac:dyDescent="0.3">
      <c r="A113" t="s">
        <v>26</v>
      </c>
      <c r="B113" t="s">
        <v>25</v>
      </c>
    </row>
    <row r="114" spans="1:2" x14ac:dyDescent="0.3">
      <c r="A114" s="17">
        <v>49</v>
      </c>
      <c r="B114" s="17">
        <f>GETPIVOTDATA("[Measures].[Count of opportunity_name]",$A$113)</f>
        <v>49</v>
      </c>
    </row>
    <row r="115" spans="1:2" x14ac:dyDescent="0.3">
      <c r="A115" s="1" t="s">
        <v>23</v>
      </c>
      <c r="B115" t="s" vm="1">
        <v>24</v>
      </c>
    </row>
    <row r="117" spans="1:2" x14ac:dyDescent="0.3">
      <c r="A117" t="s">
        <v>26</v>
      </c>
      <c r="B117" t="s">
        <v>29</v>
      </c>
    </row>
    <row r="118" spans="1:2" x14ac:dyDescent="0.3">
      <c r="A118" s="17">
        <v>44</v>
      </c>
      <c r="B118" s="17">
        <f>GETPIVOTDATA("[Measures].[Count of opportunity_name]",$A$117)</f>
        <v>44</v>
      </c>
    </row>
  </sheetData>
  <pageMargins left="0.7" right="0.7" top="0.75" bottom="0.75" header="0.3" footer="0.3"/>
  <pageSetup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DF9B-F3E0-4373-94DE-3C0390DAB9C8}">
  <dimension ref="A8:H17"/>
  <sheetViews>
    <sheetView topLeftCell="A7" workbookViewId="0">
      <selection activeCell="G26" sqref="G26"/>
    </sheetView>
  </sheetViews>
  <sheetFormatPr defaultRowHeight="14.4" x14ac:dyDescent="0.3"/>
  <cols>
    <col min="1" max="1" width="22.77734375" bestFit="1" customWidth="1"/>
    <col min="2" max="2" width="15.5546875" bestFit="1" customWidth="1"/>
    <col min="3" max="3" width="4.77734375" bestFit="1" customWidth="1"/>
    <col min="4" max="4" width="8.109375" bestFit="1" customWidth="1"/>
    <col min="5" max="5" width="4.109375" bestFit="1" customWidth="1"/>
    <col min="6" max="6" width="19.21875" bestFit="1" customWidth="1"/>
    <col min="7" max="7" width="28.109375" customWidth="1"/>
  </cols>
  <sheetData>
    <row r="8" spans="1:8" x14ac:dyDescent="0.3">
      <c r="A8" s="1" t="s">
        <v>35</v>
      </c>
      <c r="B8" s="1" t="s">
        <v>5</v>
      </c>
      <c r="G8" s="14"/>
      <c r="H8" s="9"/>
    </row>
    <row r="9" spans="1:8" x14ac:dyDescent="0.3">
      <c r="A9" s="1" t="s">
        <v>0</v>
      </c>
      <c r="B9" t="s">
        <v>1</v>
      </c>
      <c r="C9" t="s">
        <v>2</v>
      </c>
      <c r="D9" t="s">
        <v>3</v>
      </c>
      <c r="E9" t="s">
        <v>49</v>
      </c>
      <c r="G9" s="14"/>
      <c r="H9" s="9"/>
    </row>
    <row r="10" spans="1:8" x14ac:dyDescent="0.3">
      <c r="A10" s="2" t="s">
        <v>38</v>
      </c>
      <c r="C10">
        <v>1</v>
      </c>
    </row>
    <row r="11" spans="1:8" x14ac:dyDescent="0.3">
      <c r="A11" s="2" t="s">
        <v>37</v>
      </c>
      <c r="D11">
        <v>3</v>
      </c>
      <c r="E11">
        <v>1</v>
      </c>
    </row>
    <row r="12" spans="1:8" x14ac:dyDescent="0.3">
      <c r="A12" s="2" t="s">
        <v>31</v>
      </c>
      <c r="B12">
        <v>10</v>
      </c>
    </row>
    <row r="13" spans="1:8" x14ac:dyDescent="0.3">
      <c r="A13" s="2" t="s">
        <v>33</v>
      </c>
      <c r="B13">
        <v>2</v>
      </c>
      <c r="C13">
        <v>8</v>
      </c>
      <c r="E13">
        <v>4</v>
      </c>
    </row>
    <row r="14" spans="1:8" x14ac:dyDescent="0.3">
      <c r="A14" s="2" t="s">
        <v>34</v>
      </c>
      <c r="B14">
        <v>12</v>
      </c>
      <c r="D14">
        <v>15</v>
      </c>
    </row>
    <row r="15" spans="1:8" x14ac:dyDescent="0.3">
      <c r="A15" s="2" t="s">
        <v>32</v>
      </c>
      <c r="B15">
        <v>20</v>
      </c>
      <c r="C15">
        <v>7</v>
      </c>
      <c r="D15">
        <v>3</v>
      </c>
    </row>
    <row r="16" spans="1:8" x14ac:dyDescent="0.3">
      <c r="A16" s="2" t="s">
        <v>36</v>
      </c>
      <c r="D16">
        <v>18</v>
      </c>
      <c r="E16">
        <v>18</v>
      </c>
    </row>
    <row r="17" spans="1:5" x14ac:dyDescent="0.3">
      <c r="A17" s="2" t="s">
        <v>30</v>
      </c>
      <c r="B17">
        <v>19</v>
      </c>
      <c r="D17">
        <v>58</v>
      </c>
      <c r="E17">
        <v>5</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9D01C-C889-47BF-BA26-663D7642BAF8}">
  <dimension ref="A8:H29"/>
  <sheetViews>
    <sheetView topLeftCell="A4" workbookViewId="0">
      <selection activeCell="C30" sqref="C30"/>
    </sheetView>
  </sheetViews>
  <sheetFormatPr defaultRowHeight="14.4" x14ac:dyDescent="0.3"/>
  <cols>
    <col min="1" max="1" width="12.5546875" bestFit="1" customWidth="1"/>
    <col min="2" max="2" width="20.6640625" bestFit="1" customWidth="1"/>
    <col min="3" max="3" width="4.77734375" bestFit="1" customWidth="1"/>
    <col min="4" max="4" width="8.109375" bestFit="1" customWidth="1"/>
    <col min="5" max="5" width="7" bestFit="1" customWidth="1"/>
    <col min="6" max="6" width="19.21875" bestFit="1" customWidth="1"/>
    <col min="7" max="7" width="28.109375" customWidth="1"/>
  </cols>
  <sheetData>
    <row r="8" spans="1:8" x14ac:dyDescent="0.3">
      <c r="A8" s="1" t="s">
        <v>0</v>
      </c>
      <c r="B8" t="s">
        <v>39</v>
      </c>
      <c r="G8" s="14"/>
      <c r="H8" s="9"/>
    </row>
    <row r="9" spans="1:8" x14ac:dyDescent="0.3">
      <c r="A9" s="2" t="s">
        <v>34</v>
      </c>
      <c r="B9">
        <v>3</v>
      </c>
      <c r="G9" s="14"/>
      <c r="H9" s="9"/>
    </row>
    <row r="10" spans="1:8" x14ac:dyDescent="0.3">
      <c r="A10" s="2" t="s">
        <v>37</v>
      </c>
      <c r="B10">
        <v>3</v>
      </c>
    </row>
    <row r="11" spans="1:8" x14ac:dyDescent="0.3">
      <c r="A11" s="2" t="s">
        <v>36</v>
      </c>
      <c r="B11">
        <v>4</v>
      </c>
    </row>
    <row r="12" spans="1:8" x14ac:dyDescent="0.3">
      <c r="A12" s="2" t="s">
        <v>31</v>
      </c>
      <c r="B12">
        <v>4</v>
      </c>
    </row>
    <row r="13" spans="1:8" x14ac:dyDescent="0.3">
      <c r="A13" s="2" t="s">
        <v>32</v>
      </c>
      <c r="B13">
        <v>4</v>
      </c>
    </row>
    <row r="14" spans="1:8" x14ac:dyDescent="0.3">
      <c r="A14" s="2" t="s">
        <v>33</v>
      </c>
      <c r="B14">
        <v>4</v>
      </c>
    </row>
    <row r="15" spans="1:8" x14ac:dyDescent="0.3">
      <c r="A15" s="2" t="s">
        <v>30</v>
      </c>
      <c r="B15">
        <v>5</v>
      </c>
    </row>
    <row r="16" spans="1:8" x14ac:dyDescent="0.3">
      <c r="A16" s="2" t="s">
        <v>38</v>
      </c>
      <c r="B16">
        <v>7</v>
      </c>
    </row>
    <row r="27" spans="1:3" x14ac:dyDescent="0.3">
      <c r="A27" s="1" t="s">
        <v>0</v>
      </c>
      <c r="B27" t="s">
        <v>39</v>
      </c>
    </row>
    <row r="28" spans="1:3" x14ac:dyDescent="0.3">
      <c r="A28" s="2" t="s">
        <v>47</v>
      </c>
      <c r="B28">
        <v>3</v>
      </c>
      <c r="C28">
        <f>GETPIVOTDATA("[Measures].[Count of meeting_date]",$A$27,"[meeting_list_202001231041].[meeting_date (Year)]","[meeting_list_202001231041].[meeting_date (Year)].&amp;[2019]")</f>
        <v>3</v>
      </c>
    </row>
    <row r="29" spans="1:3" x14ac:dyDescent="0.3">
      <c r="A29" s="2" t="s">
        <v>48</v>
      </c>
      <c r="B29">
        <v>31</v>
      </c>
      <c r="C29">
        <f>GETPIVOTDATA("[Measures].[Count of meeting_date]",$A$27,"[meeting_list_202001231041].[meeting_date (Year)]","[meeting_list_202001231041].[meeting_date (Year)].&amp;[2020]")</f>
        <v>31</v>
      </c>
    </row>
  </sheetData>
  <pageMargins left="0.7" right="0.7" top="0.75" bottom="0.75" header="0.3" footer="0.3"/>
  <pageSetup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A811F-784A-47BF-A41A-42B0CFC36227}">
  <dimension ref="A8:H18"/>
  <sheetViews>
    <sheetView topLeftCell="A4" workbookViewId="0">
      <selection activeCell="L23" sqref="L23"/>
    </sheetView>
  </sheetViews>
  <sheetFormatPr defaultRowHeight="14.4" x14ac:dyDescent="0.3"/>
  <cols>
    <col min="1" max="1" width="17.21875" bestFit="1" customWidth="1"/>
    <col min="2" max="2" width="22.33203125" bestFit="1" customWidth="1"/>
    <col min="3" max="3" width="4.77734375" bestFit="1" customWidth="1"/>
    <col min="4" max="4" width="8.109375" bestFit="1" customWidth="1"/>
    <col min="5" max="5" width="7" bestFit="1" customWidth="1"/>
    <col min="6" max="6" width="19.21875" bestFit="1" customWidth="1"/>
    <col min="7" max="7" width="28.109375" customWidth="1"/>
  </cols>
  <sheetData>
    <row r="8" spans="1:8" x14ac:dyDescent="0.3">
      <c r="A8" s="1" t="s">
        <v>0</v>
      </c>
      <c r="B8" t="s">
        <v>16</v>
      </c>
      <c r="G8" s="14"/>
      <c r="H8" s="9"/>
    </row>
    <row r="9" spans="1:8" x14ac:dyDescent="0.3">
      <c r="A9" s="2" t="s">
        <v>28</v>
      </c>
      <c r="B9" s="15">
        <v>5919500</v>
      </c>
      <c r="G9" s="14"/>
      <c r="H9" s="9"/>
    </row>
    <row r="10" spans="1:8" x14ac:dyDescent="0.3">
      <c r="A10" s="2" t="s">
        <v>40</v>
      </c>
      <c r="B10" s="15">
        <v>899000</v>
      </c>
    </row>
    <row r="11" spans="1:8" x14ac:dyDescent="0.3">
      <c r="A11" s="2" t="s">
        <v>27</v>
      </c>
      <c r="B11" s="15">
        <v>60000</v>
      </c>
    </row>
    <row r="16" spans="1:8" x14ac:dyDescent="0.3">
      <c r="A16" t="str">
        <f>A9</f>
        <v>Qualify Opportunity</v>
      </c>
      <c r="B16" s="15">
        <f>GETPIVOTDATA("[Measures].[Sum of revenue_amount]",$A$8,"[gcrm_opportunity_202001231041].[stage]","[gcrm_opportunity_202001231041].[stage].&amp;[Qualify Opportunity]")</f>
        <v>5919500</v>
      </c>
    </row>
    <row r="17" spans="1:2" x14ac:dyDescent="0.3">
      <c r="A17" t="str">
        <f>A10</f>
        <v>Negotiate</v>
      </c>
      <c r="B17" s="15">
        <f>GETPIVOTDATA("[Measures].[Sum of revenue_amount]",$A$8,"[gcrm_opportunity_202001231041].[stage]","[gcrm_opportunity_202001231041].[stage].&amp;[Negotiate]")</f>
        <v>899000</v>
      </c>
    </row>
    <row r="18" spans="1:2" x14ac:dyDescent="0.3">
      <c r="A18" t="str">
        <f>A11</f>
        <v>Propose Solution</v>
      </c>
      <c r="B18" s="15">
        <f>GETPIVOTDATA("[Measures].[Sum of revenue_amount]",$A$8,"[gcrm_opportunity_202001231041].[stage]","[gcrm_opportunity_202001231041].[stage].&amp;[Propose Solution]")</f>
        <v>60000</v>
      </c>
    </row>
  </sheetData>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75DD8-1745-4E70-B3E9-6C5098555A7C}">
  <dimension ref="A8:H17"/>
  <sheetViews>
    <sheetView topLeftCell="A4" workbookViewId="0">
      <selection activeCell="G24" sqref="G24"/>
    </sheetView>
  </sheetViews>
  <sheetFormatPr defaultRowHeight="14.4" x14ac:dyDescent="0.3"/>
  <cols>
    <col min="1" max="1" width="16.21875" bestFit="1" customWidth="1"/>
    <col min="2" max="2" width="21.77734375" bestFit="1" customWidth="1"/>
    <col min="3" max="3" width="4.77734375" bestFit="1" customWidth="1"/>
    <col min="4" max="4" width="8.109375" bestFit="1" customWidth="1"/>
    <col min="5" max="5" width="7" bestFit="1" customWidth="1"/>
    <col min="6" max="6" width="19.21875" bestFit="1" customWidth="1"/>
    <col min="7" max="7" width="28.109375" customWidth="1"/>
  </cols>
  <sheetData>
    <row r="8" spans="1:8" x14ac:dyDescent="0.3">
      <c r="A8" s="1" t="s">
        <v>0</v>
      </c>
      <c r="B8" t="s">
        <v>46</v>
      </c>
      <c r="G8" s="14"/>
      <c r="H8" s="9"/>
    </row>
    <row r="9" spans="1:8" x14ac:dyDescent="0.3">
      <c r="A9" s="2" t="s">
        <v>45</v>
      </c>
      <c r="B9">
        <v>1</v>
      </c>
      <c r="G9" s="14"/>
      <c r="H9" s="9"/>
    </row>
    <row r="10" spans="1:8" x14ac:dyDescent="0.3">
      <c r="A10" s="2" t="s">
        <v>44</v>
      </c>
      <c r="B10">
        <v>2</v>
      </c>
    </row>
    <row r="11" spans="1:8" x14ac:dyDescent="0.3">
      <c r="A11" s="2" t="s">
        <v>43</v>
      </c>
      <c r="B11">
        <v>5</v>
      </c>
    </row>
    <row r="12" spans="1:8" x14ac:dyDescent="0.3">
      <c r="A12" s="2" t="s">
        <v>42</v>
      </c>
      <c r="B12">
        <v>6</v>
      </c>
    </row>
    <row r="13" spans="1:8" x14ac:dyDescent="0.3">
      <c r="A13" s="2" t="s">
        <v>22</v>
      </c>
      <c r="B13">
        <v>7</v>
      </c>
    </row>
    <row r="14" spans="1:8" x14ac:dyDescent="0.3">
      <c r="A14" s="2" t="s">
        <v>21</v>
      </c>
      <c r="B14">
        <v>13</v>
      </c>
    </row>
    <row r="15" spans="1:8" x14ac:dyDescent="0.3">
      <c r="A15" s="2" t="s">
        <v>41</v>
      </c>
      <c r="B15">
        <v>15</v>
      </c>
    </row>
    <row r="16" spans="1:8" x14ac:dyDescent="0.3">
      <c r="A16" s="2" t="s">
        <v>4</v>
      </c>
      <c r="B16">
        <v>49</v>
      </c>
    </row>
    <row r="17" spans="2:2" x14ac:dyDescent="0.3">
      <c r="B17">
        <f>GETPIVOTDATA("[Measures].[Count of product_group]",$A$8)</f>
        <v>49</v>
      </c>
    </row>
  </sheetData>
  <pageMargins left="0.7" right="0.7" top="0.75" bottom="0.75" header="0.3" footer="0.3"/>
  <pageSetup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T a b l e X M L _ B R I D G E   T A B L E _ 1 f b c 6 a d 5 - e 8 8 b - 4 1 0 9 - b 6 d 5 - f 2 5 9 b 9 f 1 6 1 6 f " > < C u s t o m C o n t e n t > < ! [ C D A T A [ < T a b l e W i d g e t G r i d S e r i a l i z a t i o n   x m l n s : x s d = " h t t p : / / w w w . w 3 . o r g / 2 0 0 1 / X M L S c h e m a "   x m l n s : x s i = " h t t p : / / w w w . w 3 . o r g / 2 0 0 1 / X M L S c h e m a - i n s t a n c e " > < C o l u m n S u g g e s t e d T y p e   / > < C o l u m n F o r m a t   / > < C o l u m n A c c u r a c y   / > < C o l u m n C u r r e n c y S y m b o l   / > < C o l u m n P o s i t i v e P a t t e r n   / > < C o l u m n N e g a t i v e P a t t e r n   / > < C o l u m n W i d t h s > < i t e m > < k e y > < s t r i n g > S L   N O < / s t r i n g > < / k e y > < v a l u e > < i n t > 8 9 < / i n t > < / v a l u e > < / i t e m > < i t e m > < k e y > < s t r i n g > A c c o u n t   E x e c u t i v e < / s t r i n g > < / k e y > < v a l u e > < i n t > 1 8 2 < / i n t > < / v a l u e > < / i t e m > < / C o l u m n W i d t h s > < C o l u m n D i s p l a y I n d e x > < i t e m > < k e y > < s t r i n g > S L   N O < / s t r i n g > < / k e y > < v a l u e > < i n t > 0 < / i n t > < / v a l u e > < / i t e m > < i t e m > < k e y > < s t r i n g > A c c o u n t   E x e c u t i v e < / s t r i n g > < / k e y > < v a l u e > < i n t > 1 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 B R I D G E   T A B L E _ 1 f b c 6 a d 5 - e 8 8 b - 4 1 0 9 - b 6 d 5 - f 2 5 9 b 9 f 1 6 1 6 f < / K e y > < V a l u e   x m l n s : a = " h t t p : / / s c h e m a s . d a t a c o n t r a c t . o r g / 2 0 0 4 / 0 7 / M i c r o s o f t . A n a l y s i s S e r v i c e s . C o m m o n " > < a : H a s F o c u s > t r u e < / a : H a s F o c u s > < a : S i z e A t D p i 9 6 > 1 2 7 < / a : S i z e A t D p i 9 6 > < a : V i s i b l e > t r u e < / a : V i s i b l e > < / V a l u e > < / K e y V a l u e O f s t r i n g S a n d b o x E d i t o r . M e a s u r e G r i d S t a t e S c d E 3 5 R y > < K e y V a l u e O f s t r i n g S a n d b o x E d i t o r . M e a s u r e G r i d S t a t e S c d E 3 5 R y > < K e y > b r o k e r a g e f e e s _ 7 1 b c 7 f 2 9 - b e 0 c - 4 6 b d - b b 9 7 - 1 5 e 8 3 8 d c 3 8 6 3 < / K e y > < V a l u e   x m l n s : a = " h t t p : / / s c h e m a s . d a t a c o n t r a c t . o r g / 2 0 0 4 / 0 7 / M i c r o s o f t . A n a l y s i s S e r v i c e s . C o m m o n " > < a : H a s F o c u s > t r u e < / a : H a s F o c u s > < a : S i z e A t D p i 9 6 > 1 2 7 < / a : S i z e A t D p i 9 6 > < a : V i s i b l e > t r u e < / a : V i s i b l e > < / V a l u e > < / K e y V a l u e O f s t r i n g S a n d b o x E d i t o r . M e a s u r e G r i d S t a t e S c d E 3 5 R y > < K e y V a l u e O f s t r i n g S a n d b o x E d i t o r . M e a s u r e G r i d S t a t e S c d E 3 5 R y > < K e y > i n c o m e _ c l a s s _ b r i d g e _ 3 9 2 d c 6 4 5 - d 3 7 0 - 4 b b 1 - b 1 9 1 - 5 0 c 4 6 6 8 3 0 4 9 4 < / K e y > < V a l u e   x m l n s : a = " h t t p : / / s c h e m a s . d a t a c o n t r a c t . o r g / 2 0 0 4 / 0 7 / M i c r o s o f t . A n a l y s i s S e r v i c e s . C o m m o n " > < a : H a s F o c u s > t r u e < / a : H a s F o c u s > < a : S i z e A t D p i 9 6 > 1 2 7 < / a : S i z e A t D p i 9 6 > < a : V i s i b l e > t r u e < / a : V i s i b l e > < / V a l u e > < / K e y V a l u e O f s t r i n g S a n d b o x E d i t o r . M e a s u r e G r i d S t a t e S c d E 3 5 R y > < K e y V a l u e O f s t r i n g S a n d b o x E d i t o r . M e a s u r e G r i d S t a t e S c d E 3 5 R y > < K e y > I n d i v i d u a l _ b u d g e t _ a l t e r e d _ 7 b 6 e a d 1 9 - 7 9 3 5 - 4 2 5 6 - a 9 a d - a 5 4 1 a c e 2 1 6 3 3 < / K e y > < V a l u e   x m l n s : a = " h t t p : / / s c h e m a s . d a t a c o n t r a c t . o r g / 2 0 0 4 / 0 7 / M i c r o s o f t . A n a l y s i s S e r v i c e s . C o m m o n " > < a : H a s F o c u s > t r u e < / a : H a s F o c u s > < a : S i z e A t D p i 9 6 > 1 2 7 < / a : S i z e A t D p i 9 6 > < a : V i s i b l e > t r u e < / a : V i s i b l e > < / V a l u e > < / K e y V a l u e O f s t r i n g S a n d b o x E d i t o r . M e a s u r e G r i d S t a t e S c d E 3 5 R y > < K e y V a l u e O f s t r i n g S a n d b o x E d i t o r . M e a s u r e G r i d S t a t e S c d E 3 5 R y > < K e y > i n v o i c e _ 2 0 2 0 0 1 2 3 1 0 4 1 _ 6 f 5 e 8 8 6 7 - f 8 e 7 - 4 5 9 4 - b c 8 2 - 2 e f 3 6 8 a 8 4 a 9 e < / K e y > < V a l u e   x m l n s : a = " h t t p : / / s c h e m a s . d a t a c o n t r a c t . o r g / 2 0 0 4 / 0 7 / M i c r o s o f t . A n a l y s i s S e r v i c e s . C o m m o n " > < a : H a s F o c u s > t r u e < / a : H a s F o c u s > < a : S i z e A t D p i 9 6 > 1 2 7 < / a : S i z e A t D p i 9 6 > < a : V i s i b l e > t r u e < / a : V i s i b l e > < / V a l u e > < / K e y V a l u e O f s t r i n g S a n d b o x E d i t o r . M e a s u r e G r i d S t a t e S c d E 3 5 R y > < K e y V a l u e O f s t r i n g S a n d b o x E d i t o r . M e a s u r e G r i d S t a t e S c d E 3 5 R y > < K e y > m e e t i n g _ l i s t _ 2 0 2 0 0 1 2 3 1 0 4 1 _ d f 5 4 3 0 8 d - a b 4 8 - 4 5 8 8 - b 9 7 c - c 0 f d 5 f 8 1 4 3 f 9 < / K e y > < V a l u e   x m l n s : a = " h t t p : / / s c h e m a s . d a t a c o n t r a c t . o r g / 2 0 0 4 / 0 7 / M i c r o s o f t . A n a l y s i s S e r v i c e s . C o m m o n " > < a : H a s F o c u s > t r u e < / a : H a s F o c u s > < a : S i z e A t D p i 9 6 > 1 2 7 < / a : S i z e A t D p i 9 6 > < a : V i s i b l e > t r u e < / a : V i s i b l e > < / V a l u e > < / K e y V a l u e O f s t r i n g S a n d b o x E d i t o r . M e a s u r e G r i d S t a t e S c d E 3 5 R y > < K e y V a l u e O f s t r i n g S a n d b o x E d i t o r . M e a s u r e G r i d S t a t e S c d E 3 5 R y > < K e y > g c r m _ o p p o r t u n i t y _ 2 0 2 0 0 1 2 3 1 0 4 1 _ 6 e 2 0 6 9 0 2 - f e 7 9 - 4 3 d 2 - a e 4 b - 9 a b 8 5 f 0 4 d 2 e 0 < / K e y > < V a l u e   x m l n s : a = " h t t p : / / s c h e m a s . d a t a c o n t r a c t . o r g / 2 0 0 4 / 0 7 / M i c r o s o f t . A n a l y s i s S e r v i c e s . C o m m o n " > < a : H a s F o c u s > t r u e < / a : H a s F o c u s > < a : S i z e A t D p i 9 6 > 1 2 8 < / a : S i z e A t D p i 9 6 > < a : V i s i b l e > t r u e < / a : V i s i b l e > < / V a l u e > < / K e y V a l u e O f s t r i n g S a n d b o x E d i t o r . M e a s u r e G r i d S t a t e S c d E 3 5 R y > < / A r r a y O f K e y V a l u e O f s t r i n g S a n d b o x E d i t o r . M e a s u r e G r i d S t a t e S c d E 3 5 R y > ] ] > < / 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T a b l e X M L _ m e e t i n g _ l i s t _ 2 0 2 0 0 1 2 3 1 0 4 1 _ d f 5 4 3 0 8 d - a b 4 8 - 4 5 8 8 - b 9 7 c - c 0 f d 5 f 8 1 4 3 f 9 " > < C u s t o m C o n t e n t > < ! [ C D A T A [ < T a b l e W i d g e t G r i d S e r i a l i z a t i o n   x m l n s : x s d = " h t t p : / / w w w . w 3 . o r g / 2 0 0 1 / X M L S c h e m a "   x m l n s : x s i = " h t t p : / / w w w . w 3 . o r g / 2 0 0 1 / X M L S c h e m a - i n s t a n c e " > < C o l u m n S u g g e s t e d T y p e   / > < C o l u m n F o r m a t   / > < C o l u m n A c c u r a c y   / > < C o l u m n C u r r e n c y S y m b o l   / > < C o l u m n P o s i t i v e P a t t e r n   / > < C o l u m n N e g a t i v e P a t t e r n   / > < C o l u m n W i d t h s > < i t e m > < k e y > < s t r i n g > A c c o u n t   E x e c u t i v e < / s t r i n g > < / k e y > < v a l u e > < i n t > 1 8 2 < / i n t > < / v a l u e > < / i t e m > < i t e m > < k e y > < s t r i n g > b r a n c h _ n a m e < / s t r i n g > < / k e y > < v a l u e > < i n t > 1 4 9 < / i n t > < / v a l u e > < / i t e m > < i t e m > < k e y > < s t r i n g > g l o b a l _ a t t e n d e e s < / s t r i n g > < / k e y > < v a l u e > < i n t > 1 7 4 < / i n t > < / v a l u e > < / i t e m > < i t e m > < k e y > < s t r i n g > m e e t i n g _ d a t e < / s t r i n g > < / k e y > < v a l u e > < i n t > 1 4 9 < / i n t > < / v a l u e > < / i t e m > < i t e m > < k e y > < s t r i n g > F 5 < / s t r i n g > < / k e y > < v a l u e > < i n t > 6 2 < / i n t > < / v a l u e > < / i t e m > < i t e m > < k e y > < s t r i n g > F 6 < / s t r i n g > < / k e y > < v a l u e > < i n t > 6 2 < / i n t > < / v a l u e > < / i t e m > < i t e m > < k e y > < s t r i n g > F 7 < / s t r i n g > < / k e y > < v a l u e > < i n t > 6 2 < / i n t > < / v a l u e > < / i t e m > < i t e m > < k e y > < s t r i n g > F 8 < / s t r i n g > < / k e y > < v a l u e > < i n t > 6 2 < / i n t > < / v a l u e > < / i t e m > < i t e m > < k e y > < s t r i n g > F 9 < / s t r i n g > < / k e y > < v a l u e > < i n t > 6 2 < / i n t > < / v a l u e > < / i t e m > < i t e m > < k e y > < s t r i n g > F 1 0 < / s t r i n g > < / k e y > < v a l u e > < i n t > 7 2 < / i n t > < / v a l u e > < / i t e m > < i t e m > < k e y > < s t r i n g > F 1 1 < / s t r i n g > < / k e y > < v a l u e > < i n t > 7 2 < / i n t > < / v a l u e > < / i t e m > < i t e m > < k e y > < s t r i n g > F 1 2 < / s t r i n g > < / k e y > < v a l u e > < i n t > 7 2 < / i n t > < / v a l u e > < / i t e m > < i t e m > < k e y > < s t r i n g > F 1 3 < / s t r i n g > < / k e y > < v a l u e > < i n t > 7 2 < / i n t > < / v a l u e > < / i t e m > < i t e m > < k e y > < s t r i n g > F 1 4 < / s t r i n g > < / k e y > < v a l u e > < i n t > 7 2 < / i n t > < / v a l u e > < / i t e m > < / C o l u m n W i d t h s > < C o l u m n D i s p l a y I n d e x > < i t e m > < k e y > < s t r i n g > A c c o u n t   E x e c u t i v e < / s t r i n g > < / k e y > < v a l u e > < i n t > 0 < / i n t > < / v a l u e > < / i t e m > < i t e m > < k e y > < s t r i n g > b r a n c h _ n a m e < / s t r i n g > < / k e y > < v a l u e > < i n t > 1 < / i n t > < / v a l u e > < / i t e m > < i t e m > < k e y > < s t r i n g > g l o b a l _ a t t e n d e e s < / s t r i n g > < / k e y > < v a l u e > < i n t > 2 < / i n t > < / v a l u e > < / i t e m > < i t e m > < k e y > < s t r i n g > m e e t i n g _ d a t e < / s t r i n g > < / k e y > < v a l u e > < i n t > 3 < / i n t > < / v a l u e > < / i t e m > < i t e m > < k e y > < s t r i n g > F 5 < / s t r i n g > < / k e y > < v a l u e > < i n t > 4 < / i n t > < / v a l u e > < / i t e m > < i t e m > < k e y > < s t r i n g > F 6 < / s t r i n g > < / k e y > < v a l u e > < i n t > 5 < / i n t > < / v a l u e > < / i t e m > < i t e m > < k e y > < s t r i n g > F 7 < / s t r i n g > < / k e y > < v a l u e > < i n t > 6 < / i n t > < / v a l u e > < / i t e m > < i t e m > < k e y > < s t r i n g > F 8 < / s t r i n g > < / k e y > < v a l u e > < i n t > 7 < / i n t > < / v a l u e > < / i t e m > < i t e m > < k e y > < s t r i n g > F 9 < / s t r i n g > < / k e y > < v a l u e > < i n t > 8 < / i n t > < / v a l u e > < / i t e m > < i t e m > < k e y > < s t r i n g > F 1 0 < / s t r i n g > < / k e y > < v a l u e > < i n t > 9 < / i n t > < / v a l u e > < / i t e m > < i t e m > < k e y > < s t r i n g > F 1 1 < / s t r i n g > < / k e y > < v a l u e > < i n t > 1 0 < / i n t > < / v a l u e > < / i t e m > < i t e m > < k e y > < s t r i n g > F 1 2 < / s t r i n g > < / k e y > < v a l u e > < i n t > 1 1 < / i n t > < / v a l u e > < / i t e m > < i t e m > < k e y > < s t r i n g > F 1 3 < / s t r i n g > < / k e y > < v a l u e > < i n t > 1 2 < / i n t > < / v a l u e > < / i t e m > < i t e m > < k e y > < s t r i n g > F 1 4 < / s t r i n g > < / k e y > < v a l u e > < i n t > 1 3 < / 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C l i e n t W i n d o w X M L " > < C u s t o m C o n t e n t > < ! [ C D A T A [ g c r m _ o p p o r t u n i t y _ 2 0 2 0 0 1 2 3 1 0 4 1 _ 6 e 2 0 6 9 0 2 - f e 7 9 - 4 3 d 2 - a e 4 b - 9 a b 8 5 f 0 4 d 2 e 0 ] ] > < / 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 2 0 2 3 - 1 0 - 2 9 T 1 2 : 5 5 : 2 7 . 3 3 2 4 7 4 2 + 0 5 : 3 0 < / L a s t P r o c e s s e d T i m e > < / D a t a M o d e l i n g S a n d b o x . S e r i a l i z e d S a n d b o x E r r o r C a c h e > ] ] > < / C u s t o m C o n t e n t > < / G e m i n i > 
</file>

<file path=customXml/item16.xml>��< ? x m l   v e r s i o n = " 1 . 0 "   e n c o d i n g = " U T F - 1 6 " ? > < G e m i n i   x m l n s = " h t t p : / / g e m i n i / p i v o t c u s t o m i z a t i o n / T a b l e X M L _ g c r m _ o p p o r t u n i t y _ 2 0 2 0 0 1 2 3 1 0 4 1 _ 6 e 2 0 6 9 0 2 - f e 7 9 - 4 3 d 2 - a e 4 b - 9 a b 8 5 f 0 4 d 2 e 0 " > < C u s t o m C o n t e n t > < ! [ C D A T A [ < T a b l e W i d g e t G r i d S e r i a l i z a t i o n   x m l n s : x s d = " h t t p : / / w w w . w 3 . o r g / 2 0 0 1 / X M L S c h e m a "   x m l n s : x s i = " h t t p : / / w w w . w 3 . o r g / 2 0 0 1 / X M L S c h e m a - i n s t a n c e " > < C o l u m n S u g g e s t e d T y p e   / > < C o l u m n F o r m a t   / > < C o l u m n A c c u r a c y   / > < C o l u m n C u r r e n c y S y m b o l   / > < C o l u m n P o s i t i v e P a t t e r n   / > < C o l u m n N e g a t i v e P a t t e r n   / > < C o l u m n W i d t h s > < i t e m > < k e y > < s t r i n g > o p p o r t u n i t y _ n a m e < / s t r i n g > < / k e y > < v a l u e > < i n t > 1 8 7 < / i n t > < / v a l u e > < / i t e m > < i t e m > < k e y > < s t r i n g > o p p o r t u n i t y _ i d < / s t r i n g > < / k e y > < v a l u e > < i n t > 1 5 8 < / i n t > < / v a l u e > < / i t e m > < i t e m > < k e y > < s t r i n g > A c c o u n t   E x e c u t i v e < / s t r i n g > < / k e y > < v a l u e > < i n t > 1 8 2 < / i n t > < / v a l u e > < / i t e m > < i t e m > < k e y > < s t r i n g > p r e m i u m _ a m o u n t < / s t r i n g > < / k e y > < v a l u e > < i n t > 1 8 2 < / i n t > < / v a l u e > < / i t e m > < i t e m > < k e y > < s t r i n g > r e v e n u e _ a m o u n t < / s t r i n g > < / k e y > < v a l u e > < i n t > 1 7 5 < / i n t > < / v a l u e > < / i t e m > < i t e m > < k e y > < s t r i n g > c l o s i n g _ d a t e < / s t r i n g > < / k e y > < v a l u e > < i n t > 1 3 9 < / i n t > < / v a l u e > < / i t e m > < i t e m > < k e y > < s t r i n g > s t a g e < / s t r i n g > < / k e y > < v a l u e > < i n t > 8 4 < / i n t > < / v a l u e > < / i t e m > < i t e m > < k e y > < s t r i n g > b r a n c h < / s t r i n g > < / k e y > < v a l u e > < i n t > 9 7 < / i n t > < / v a l u e > < / i t e m > < i t e m > < k e y > < s t r i n g > s p e c i a l t y < / s t r i n g > < / k e y > < v a l u e > < i n t > 1 1 0 < / i n t > < / v a l u e > < / i t e m > < i t e m > < k e y > < s t r i n g > p r o d u c t _ g r o u p < / s t r i n g > < / k e y > < v a l u e > < i n t > 1 5 9 < / i n t > < / v a l u e > < / i t e m > < i t e m > < k e y > < s t r i n g > p r o d u c t _ s u b _ g r o u p < / s t r i n g > < / k e y > < v a l u e > < i n t > 1 9 6 < / i n t > < / v a l u e > < / i t e m > < i t e m > < k e y > < s t r i n g > r i s k _ d e t a i l s < / s t r i n g > < / k e y > < v a l u e > < i n t > 1 3 0 < / i n t > < / v a l u e > < / i t e m > < / C o l u m n W i d t h s > < C o l u m n D i s p l a y I n d e x > < i t e m > < k e y > < s t r i n g > o p p o r t u n i t y _ n a m e < / s t r i n g > < / k e y > < v a l u e > < i n t > 0 < / i n t > < / v a l u e > < / i t e m > < i t e m > < k e y > < s t r i n g > o p p o r t u n i t y _ i d < / s t r i n g > < / k e y > < v a l u e > < i n t > 1 < / i n t > < / v a l u e > < / i t e m > < i t e m > < k e y > < s t r i n g > A c c o u n t   E x e c u t i v e < / s t r i n g > < / k e y > < v a l u e > < i n t > 2 < / i n t > < / v a l u e > < / i t e m > < i t e m > < k e y > < s t r i n g > p r e m i u m _ a m o u n t < / s t r i n g > < / k e y > < v a l u e > < i n t > 3 < / i n t > < / v a l u e > < / i t e m > < i t e m > < k e y > < s t r i n g > r e v e n u e _ a m o u n t < / s t r i n g > < / k e y > < v a l u e > < i n t > 4 < / i n t > < / v a l u e > < / i t e m > < i t e m > < k e y > < s t r i n g > c l o s i n g _ d a t e < / s t r i n g > < / k e y > < v a l u e > < i n t > 5 < / i n t > < / v a l u e > < / i t e m > < i t e m > < k e y > < s t r i n g > s t a g e < / s t r i n g > < / k e y > < v a l u e > < i n t > 6 < / i n t > < / v a l u e > < / i t e m > < i t e m > < k e y > < s t r i n g > b r a n c h < / s t r i n g > < / k e y > < v a l u e > < i n t > 7 < / i n t > < / v a l u e > < / i t e m > < i t e m > < k e y > < s t r i n g > s p e c i a l t y < / s t r i n g > < / k e y > < v a l u e > < i n t > 8 < / i n t > < / v a l u e > < / i t e m > < i t e m > < k e y > < s t r i n g > p r o d u c t _ g r o u p < / s t r i n g > < / k e y > < v a l u e > < i n t > 9 < / i n t > < / v a l u e > < / i t e m > < i t e m > < k e y > < s t r i n g > p r o d u c t _ s u b _ g r o u p < / s t r i n g > < / k e y > < v a l u e > < i n t > 1 0 < / i n t > < / v a l u e > < / i t e m > < i t e m > < k e y > < s t r i n g > r i s k _ d e t a i l s < / s t r i n g > < / k e y > < v a l u e > < i n t > 1 1 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I n d i v i d u a l _ b u d g e t _ a l t e r e d _ 7 b 6 e a d 1 9 - 7 9 3 5 - 4 2 5 6 - a 9 a d - a 5 4 1 a c e 2 1 6 3 3 " > < C u s t o m C o n t e n t > < ! [ C D A T A [ < T a b l e W i d g e t G r i d S e r i a l i z a t i o n   x m l n s : x s d = " h t t p : / / w w w . w 3 . o r g / 2 0 0 1 / X M L S c h e m a "   x m l n s : x s i = " h t t p : / / w w w . w 3 . o r g / 2 0 0 1 / X M L S c h e m a - i n s t a n c e " > < C o l u m n S u g g e s t e d T y p e   / > < C o l u m n F o r m a t   / > < C o l u m n A c c u r a c y   / > < C o l u m n C u r r e n c y S y m b o l   / > < C o l u m n P o s i t i v e P a t t e r n   / > < C o l u m n N e g a t i v e P a t t e r n   / > < C o l u m n W i d t h s > < i t e m > < k e y > < s t r i n g > B r a n c h < / s t r i n g > < / k e y > < v a l u e > < i n t > 9 7 < / i n t > < / v a l u e > < / i t e m > < i t e m > < k e y > < s t r i n g > E m p l o y e e   N a m e < / s t r i n g > < / k e y > < v a l u e > < i n t > 1 6 7 < / i n t > < / v a l u e > < / i t e m > < i t e m > < k e y > < s t r i n g > N e w   R o l e 2 < / s t r i n g > < / k e y > < v a l u e > < i n t > 1 2 5 < / i n t > < / v a l u e > < / i t e m > < i t e m > < k e y > < s t r i n g > I n c o m e _ c l a s s < / s t r i n g > < / k e y > < v a l u e > < i n t > 1 4 7 < / i n t > < / v a l u e > < / i t e m > < i t e m > < k e y > < s t r i n g > A m o u n t < / s t r i n g > < / k e y > < v a l u e > < i n t > 1 0 5 < / i n t > < / v a l u e > < / i t e m > < / C o l u m n W i d t h s > < C o l u m n D i s p l a y I n d e x > < i t e m > < k e y > < s t r i n g > B r a n c h < / s t r i n g > < / k e y > < v a l u e > < i n t > 0 < / i n t > < / v a l u e > < / i t e m > < i t e m > < k e y > < s t r i n g > E m p l o y e e   N a m e < / s t r i n g > < / k e y > < v a l u e > < i n t > 1 < / i n t > < / v a l u e > < / i t e m > < i t e m > < k e y > < s t r i n g > N e w   R o l e 2 < / s t r i n g > < / k e y > < v a l u e > < i n t > 2 < / i n t > < / v a l u e > < / i t e m > < i t e m > < k e y > < s t r i n g > I n c o m e _ c l a s s < / s t r i n g > < / k e y > < v a l u e > < i n t > 3 < / i n t > < / v a l u e > < / i t e m > < i t e m > < k e y > < s t r i n g > A m o u n t < / s t r i n g > < / k e y > < v a l u e > < i n t > 4 < / 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b r o k e r a g e f e e s _ 7 1 b c 7 f 2 9 - b e 0 c - 4 6 b d - b b 9 7 - 1 5 e 8 3 8 d c 3 8 6 3 " > < 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 1 3 6 < / i n t > < / v a l u e > < / i t e m > < i t e m > < k e y > < s t r i n g > p o l i c y _ n u m b e r < / s t r i n g > < / k e y > < v a l u e > < i n t > 1 5 8 < / i n t > < / v a l u e > < / i t e m > < i t e m > < k e y > < s t r i n g > p o l i c y _ s t a t u s < / s t r i n g > < / k e y > < v a l u e > < i n t > 1 4 4 < / i n t > < / v a l u e > < / i t e m > < i t e m > < k e y > < s t r i n g > p o l i c y _ s t a r t _ d a t e < / s t r i n g > < / k e y > < v a l u e > < i n t > 1 7 6 < / i n t > < / v a l u e > < / i t e m > < i t e m > < k e y > < s t r i n g > p o l i c y _ e n d _ d a t e < / s t r i n g > < / k e y > < v a l u e > < i n t > 1 6 9 < / i n t > < / v a l u e > < / i t e m > < i t e m > < k e y > < s t r i n g > p r o d u c t _ g r o u p < / s t r i n g > < / k e y > < v a l u e > < i n t > 1 5 9 < / i n t > < / v a l u e > < / i t e m > < i t e m > < k e y > < s t r i n g > A c c o u n t   E x e c u t i v e < / s t r i n g > < / k e y > < v a l u e > < i n t > 1 8 2 < / i n t > < / v a l u e > < / i t e m > < i t e m > < k e y > < s t r i n g > b r a n c h _ n a m e < / s t r i n g > < / k e y > < v a l u e > < i n t > 1 4 9 < / i n t > < / v a l u e > < / i t e m > < i t e m > < k e y > < s t r i n g > s o l u t i o n _ g r o u p < / s t r i n g > < / k e y > < v a l u e > < i n t > 1 6 1 < / i n t > < / v a l u e > < / i t e m > < i t e m > < k e y > < s t r i n g > i n c o m e _ c l a s s < / s t r i n g > < / k e y > < v a l u e > < i n t > 1 4 5 < / i n t > < / v a l u e > < / i t e m > < i t e m > < k e y > < s t r i n g > A m o u n t < / s t r i n g > < / k e y > < v a l u e > < i n t > 1 0 5 < / i n t > < / v a l u e > < / i t e m > < i t e m > < k e y > < s t r i n g > i n c o m e _ d u e _ d a t e < / s t r i n g > < / k e y > < v a l u e > < i n t > 1 8 0 < / i n t > < / v a l u e > < / i t e m > < i t e m > < k e y > < s t r i n g > r e v e n u e _ t r a n s a c t i o n _ t y p e < / s t r i n g > < / k e y > < v a l u e > < i n t > 2 4 6 < / i n t > < / v a l u e > < / i t e m > < i t e m > < k e y > < s t r i n g > r e n e w a l _ s t a t u s < / s t r i n g > < / k e y > < v a l u e > < i n t > 1 6 1 < / i n t > < / v a l u e > < / i t e m > < i t e m > < k e y > < s t r i n g > l a p s e _ r e a s o n < / s t r i n g > < / k e y > < v a l u e > < i n t > 1 4 5 < / i n t > < / v a l u e > < / i t e m > < i t e m > < k e y > < s t r i n g > l a s t _ u p d a t e d _ d a t e < / s t r i n g > < / k e y > < v a l u e > < i n t > 1 8 6 < / i n t > < / v a l u e > < / i t e m > < / C o l u m n W i d t h s > < C o l u m n D i s p l a y I n d e x > < i t e m > < k e y > < s t r i n g > c l i e n t _ n a m e < / s t r i n g > < / k e y > < v a l u e > < i n t > 0 < / i n t > < / v a l u e > < / i t e m > < i t e m > < k e y > < s t r i n g > p o l i c y _ n u m b e r < / s t r i n g > < / k e y > < v a l u e > < i n t > 1 < / i n t > < / v a l u e > < / i t e m > < i t e m > < k e y > < s t r i n g > p o l i c y _ s t a t u s < / s t r i n g > < / k e y > < v a l u e > < i n t > 2 < / i n t > < / v a l u e > < / i t e m > < i t e m > < k e y > < s t r i n g > p o l i c y _ s t a r t _ d a t e < / s t r i n g > < / k e y > < v a l u e > < i n t > 3 < / i n t > < / v a l u e > < / i t e m > < i t e m > < k e y > < s t r i n g > p o l i c y _ e n d _ d a t e < / s t r i n g > < / k e y > < v a l u e > < i n t > 4 < / i n t > < / v a l u e > < / i t e m > < i t e m > < k e y > < s t r i n g > p r o d u c t _ g r o u p < / s t r i n g > < / k e y > < v a l u e > < i n t > 5 < / i n t > < / v a l u e > < / i t e m > < i t e m > < k e y > < s t r i n g > A c c o u n t   E x e c u t i v e < / s t r i n g > < / k e y > < v a l u e > < i n t > 6 < / i n t > < / v a l u e > < / i t e m > < i t e m > < k e y > < s t r i n g > b r a n c h _ n a m e < / s t r i n g > < / k e y > < v a l u e > < i n t > 7 < / i n t > < / v a l u e > < / i t e m > < i t e m > < k e y > < s t r i n g > s o l u t i o n _ g r o u p < / s t r i n g > < / k e y > < v a l u e > < i n t > 8 < / i n t > < / v a l u e > < / i t e m > < i t e m > < k e y > < s t r i n g > i n c o m e _ c l a s s < / s t r i n g > < / k e y > < v a l u e > < i n t > 9 < / i n t > < / v a l u e > < / i t e m > < i t e m > < k e y > < s t r i n g > A m o u n t < / s t r i n g > < / k e y > < v a l u e > < i n t > 1 0 < / i n t > < / v a l u e > < / i t e m > < i t e m > < k e y > < s t r i n g > i n c o m e _ d u e _ d a t e < / s t r i n g > < / k e y > < v a l u e > < i n t > 1 1 < / i n t > < / v a l u e > < / i t e m > < i t e m > < k e y > < s t r i n g > r e v e n u e _ t r a n s a c t i o n _ t y p e < / s t r i n g > < / k e y > < v a l u e > < i n t > 1 2 < / i n t > < / v a l u e > < / i t e m > < i t e m > < k e y > < s t r i n g > r e n e w a l _ s t a t u s < / s t r i n g > < / k e y > < v a l u e > < i n t > 1 3 < / i n t > < / v a l u e > < / i t e m > < i t e m > < k e y > < s t r i n g > l a p s e _ r e a s o n < / s t r i n g > < / k e y > < v a l u e > < i n t > 1 4 < / i n t > < / v a l u e > < / i t e m > < i t e m > < k e y > < s t r i n g > l a s t _ u p d a t e d _ d a t e < / s t r i n g > < / k e y > < v a l u e > < i n t > 1 5 < / 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S h o w H i d d e n " > < C u s t o m C o n t e n t > < ! [ C D A T A [ T r u e ] ] > < / C u s t o m C o n t e n t > < / G e m i n i > 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 B R I D G E 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 B R I D G E 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 C o l u m n s \ S L   N O < / 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 b r o k e r a g e f e e s 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 b r o k e r a g e f e e s 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 C o l u m n s \ p o l i c y _ s t a t u s < / K e y > < / a : K e y > < a : V a l u e   i : t y p e = " T a b l e W i d g e t B a s e V i e w S t a t e " / > < / a : K e y V a l u e O f D i a g r a m O b j e c t K e y a n y T y p e z b w N T n L X > < a : K e y V a l u e O f D i a g r a m O b j e c t K e y a n y T y p e z b w N T n L X > < a : K e y > < K e y > C o l u m n s \ p o l i c y _ s t a r t _ d a t e < / K e y > < / a : K e y > < a : V a l u e   i : t y p e = " T a b l e W i d g e t B a s e V i e w S t a t e " / > < / a : K e y V a l u e O f D i a g r a m O b j e c t K e y a n y T y p e z b w N T n L X > < a : K e y V a l u e O f D i a g r a m O b j e c t K e y a n y T y p e z b w N T n L X > < a : K e y > < K e y > C o l u m n s \ p o l i c y _ e n d _ d a t e < / 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 C o l u m n s \ r e n e w a l _ s t a t u s < / K e y > < / a : K e y > < a : V a l u e   i : t y p e = " T a b l e W i d g e t B a s e V i e w S t a t e " / > < / a : K e y V a l u e O f D i a g r a m O b j e c t K e y a n y T y p e z b w N T n L X > < a : K e y V a l u e O f D i a g r a m O b j e c t K e y a n y T y p e z b w N T n L X > < a : K e y > < K e y > C o l u m n s \ l a p s e _ r e a s o n < / K e y > < / a : K e y > < a : V a l u e   i : t y p e = " T a b l e W i d g e t B a s e V i e w S t a t e " / > < / a : K e y V a l u e O f D i a g r a m O b j e c t K e y a n y T y p e z b w N T n L X > < a : K e y V a l u e O f D i a g r a m O b j e c t K e y a n y T y p e z b w N T n L X > < a : K e y > < K e y > C o l u m n s \ l a s t _ u p d a t e d _ d a t e 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 i n c o m e _ c l a s s _ b r i d g e 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 i n c o m e _ c l a s s _ b r i d g e 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 C o l u m n s \ S L   N O < / 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 I n d i v i d u a l _ b u d g e t _ a l t e r e d 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 I n d i v i d u a l _ b u d g e t _ a l t e r e d 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 C o l u m n s \ N e w   R o l e 2 < / 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 i n v o i c e _ 2 0 2 0 0 1 2 3 1 0 4 1 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 i n v o i c e _ 2 0 2 0 0 1 2 3 1 0 4 1 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 C o l u m n s \ i n v o i c e _ n u m b e r < / K e y > < / a : K e y > < a : V a l u e   i : t y p e = " T a b l e W i d g e t B a s e V i e w S t a t e " / > < / a : K e y V a l u e O f D i a g r a m O b j e c t K e y a n y T y p e z b w N T n L X > < a : K e y V a l u e O f D i a g r a m O b j e c t K e y a n y T y p e z b w N T n L X > < a : K e y > < K e y > C o l u m n s \ i n v o i c e _ d a t e 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 m e e t i n g _ l i s t _ 2 0 2 0 0 1 2 3 1 0 4 1 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 m e e t i n g _ l i s t _ 2 0 2 0 0 1 2 3 1 0 4 1 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 C o l u m n s \ g l o b a l _ a t t e n d e e s < / K e y > < / a : K e y > < a : V a l u e   i : t y p e = " T a b l e W i d g e t B a s e V i e w S t a t e " / > < / a : K e y V a l u e O f D i a g r a m O b j e c t K e y a n y T y p e z b w N T n L X > < a : K e y V a l u e O f D i a g r a m O b j e c t K e y a n y T y p e z b w N T n L X > < a : K e y > < K e y > C o l u m n s \ m e e t i n g _ d a t e < / K e y > < / a : K e y > < a : V a l u e   i : t y p e = " T a b l e W i d g e t B a s e V i e w S t a t e " / > < / a : K e y V a l u e O f D i a g r a m O b j e c t K e y a n y T y p e z b w N T n L X > < a : K e y V a l u e O f D i a g r a m O b j e c t K e y a n y T y p e z b w N T n L X > < a : K e y > < K e y > C o l u m n s \ F 5 < / K e y > < / a : K e y > < a : V a l u e   i : t y p e = " T a b l e W i d g e t B a s e V i e w S t a t e " / > < / a : K e y V a l u e O f D i a g r a m O b j e c t K e y a n y T y p e z b w N T n L X > < a : K e y V a l u e O f D i a g r a m O b j e c t K e y a n y T y p e z b w N T n L X > < a : K e y > < K e y > C o l u m n s \ F 6 < / K e y > < / a : K e y > < a : V a l u e   i : t y p e = " T a b l e W i d g e t B a s e V i e w S t a t e " / > < / a : K e y V a l u e O f D i a g r a m O b j e c t K e y a n y T y p e z b w N T n L X > < a : K e y V a l u e O f D i a g r a m O b j e c t K e y a n y T y p e z b w N T n L X > < a : K e y > < K e y > C o l u m n s \ F 7 < / K e y > < / a : K e y > < a : V a l u e   i : t y p e = " T a b l e W i d g e t B a s e V i e w S t a t e " / > < / a : K e y V a l u e O f D i a g r a m O b j e c t K e y a n y T y p e z b w N T n L X > < a : K e y V a l u e O f D i a g r a m O b j e c t K e y a n y T y p e z b w N T n L X > < a : K e y > < K e y > C o l u m n s \ F 8 < / K e y > < / a : K e y > < a : V a l u e   i : t y p e = " T a b l e W i d g e t B a s e V i e w S t a t e " / > < / a : K e y V a l u e O f D i a g r a m O b j e c t K e y a n y T y p e z b w N T n L X > < a : K e y V a l u e O f D i a g r a m O b j e c t K e y a n y T y p e z b w N T n L X > < a : K e y > < K e y > C o l u m n s \ F 9 < / K e y > < / a : K e y > < a : V a l u e   i : t y p e = " T a b l e W i d g e t B a s e V i e w S t a t e " / > < / a : K e y V a l u e O f D i a g r a m O b j e c t K e y a n y T y p e z b w N T n L X > < a : K e y V a l u e O f D i a g r a m O b j e c t K e y a n y T y p e z b w N T n L X > < a : K e y > < K e y > C o l u m n s \ F 1 0 < / K e y > < / a : K e y > < a : V a l u e   i : t y p e = " T a b l e W i d g e t B a s e V i e w S t a t e " / > < / a : K e y V a l u e O f D i a g r a m O b j e c t K e y a n y T y p e z b w N T n L X > < a : K e y V a l u e O f D i a g r a m O b j e c t K e y a n y T y p e z b w N T n L X > < a : K e y > < K e y > C o l u m n s \ F 1 1 < / K e y > < / a : K e y > < a : V a l u e   i : t y p e = " T a b l e W i d g e t B a s e V i e w S t a t e " / > < / a : K e y V a l u e O f D i a g r a m O b j e c t K e y a n y T y p e z b w N T n L X > < a : K e y V a l u e O f D i a g r a m O b j e c t K e y a n y T y p e z b w N T n L X > < a : K e y > < K e y > C o l u m n s \ F 1 2 < / K e y > < / a : K e y > < a : V a l u e   i : t y p e = " T a b l e W i d g e t B a s e V i e w S t a t e " / > < / a : K e y V a l u e O f D i a g r a m O b j e c t K e y a n y T y p e z b w N T n L X > < a : K e y V a l u e O f D i a g r a m O b j e c t K e y a n y T y p e z b w N T n L X > < a : K e y > < K e y > C o l u m n s \ F 1 3 < / K e y > < / a : K e y > < a : V a l u e   i : t y p e = " T a b l e W i d g e t B a s e V i e w S t a t e " / > < / a : K e y V a l u e O f D i a g r a m O b j e c t K e y a n y T y p e z b w N T n L X > < a : K e y V a l u e O f D i a g r a m O b j e c t K e y a n y T y p e z b w N T n L X > < a : K e y > < K e y > C o l u m n s \ F 1 4 < / 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 g c r m _ o p p o r t u n i t y _ 2 0 2 0 0 1 2 3 1 0 4 1 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 g c r m _ o p p o r t u n i t y _ 2 0 2 0 0 1 2 3 1 0 4 1 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 C o l u m n s \ o p p o r t u n i t y _ n a m e < / K e y > < / a : K e y > < a : V a l u e   i : t y p e = " T a b l e W i d g e t B a s e V i e w S t a t e " / > < / a : K e y V a l u e O f D i a g r a m O b j e c t K e y a n y T y p e z b w N T n L X > < a : K e y V a l u e O f D i a g r a m O b j e c t K e y a n y T y p e z b w N T n L X > < a : K e y > < K e y > C o l u m n s \ o p p o r t u n i t y _ i d 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 C o l u m n s \ p r e m i u m _ a m o u n t < / K e y > < / a : K e y > < a : V a l u e   i : t y p e = " T a b l e W i d g e t B a s e V i e w S t a t e " / > < / a : K e y V a l u e O f D i a g r a m O b j e c t K e y a n y T y p e z b w N T n L X > < a : K e y V a l u e O f D i a g r a m O b j e c t K e y a n y T y p e z b w N T n L X > < a : K e y > < K e y > C o l u m n s \ r e v e n u e _ a m o u n t < / K e y > < / a : K e y > < a : V a l u e   i : t y p e = " T a b l e W i d g e t B a s e V i e w S t a t e " / > < / a : K e y V a l u e O f D i a g r a m O b j e c t K e y a n y T y p e z b w N T n L X > < a : K e y V a l u e O f D i a g r a m O b j e c t K e y a n y T y p e z b w N T n L X > < a : K e y > < K e y > C o l u m n s \ c l o s i n g _ d a t e < / K e y > < / a : K e y > < a : V a l u e   i : t y p e = " T a b l e W i d g e t B a s e V i e w S t a t e " / > < / a : K e y V a l u e O f D i a g r a m O b j e c t K e y a n y T y p e z b w N T n L X > < a : K e y V a l u e O f D i a g r a m O b j e c t K e y a n y T y p e z b w N T n L X > < a : K e y > < K e y > C o l u m n s \ s t a g e 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 C o l u m n s \ s p e c i a l t y < / 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 C o l u m n s \ p r o d u c t _ s u b _ g r o u p < / K e y > < / a : K e y > < a : V a l u e   i : t y p e = " T a b l e W i d g e t B a s e V i e w S t a t e " / > < / a : K e y V a l u e O f D i a g r a m O b j e c t K e y a n y T y p e z b w N T n L X > < a : K e y V a l u e O f D i a g r a m O b j e c t K e y a n y T y p e z b w N T n L X > < a : K e y > < K e y > C o l u m n s \ r i s k _ d e t a i l s 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1.xml>��< ? x m l   v e r s i o n = " 1 . 0 "   e n c o d i n g = " U T F - 1 6 " ? > < G e m i n i   x m l n s = " h t t p : / / g e m i n i / p i v o t c u s t o m i z a t i o n / P o w e r P i v o t V e r s i o n " > < C u s t o m C o n t e n t > < ! [ C D A T A [ 2 0 1 5 . 1 3 0 . 1 6 0 5 . 1 5 2 6 ] ] > < / C u s t o m C o n t e n t > < / G e m i n i > 
</file>

<file path=customXml/item22.xml>��< ? x m l   v e r s i o n = " 1 . 0 "   e n c o d i n g = " U T F - 1 6 " ? > < G e m i n i   x m l n s = " h t t p : / / g e m i n i / p i v o t c u s t o m i z a t i o n / M a n u a l C a l c M o d e " > < C u s t o m C o n t e n t > < ! [ C D A T A [ F a l s 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 B R I D G E 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 B R I D G E 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 C o l u m n s \ S L   N O < / K e y > < / D i a g r a m O b j e c t K e y > < D i a g r a m O b j e c t K e y > < K e y > C o l u m n s \ A c c o u n t   E x e c u t i v e 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 C o l u m n s \ S L   N O < / K e y > < / a : K e y > < a : V a l u e   i : t y p e = " M e a s u r e G r i d N o d e V i e w S t a t e " > < L a y e d O u t > t r u e < / L a y e d O u t > < / a : V a l u e > < / a : K e y V a l u e O f D i a g r a m O b j e c t K e y a n y T y p e z b w N T n L X > < a : K e y V a l u e O f D i a g r a m O b j e c t K e y a n y T y p e z b w N T n L X > < a : K e y > < K e y > C o l u m n s \ A c c o u n t   E x e c u t i v e < / K e y > < / a : K e y > < a : V a l u e   i : t y p e = " M e a s u r e G r i d N o d e V i e w S t a t e " > < C o l u m n > 1 < / C o l u m n > < L a y e d O u t > t r u e < / L a y e d O u t > < / a : V a l u e > < / a : K e y V a l u e O f D i a g r a m O b j e c t K e y a n y T y p e z b w N T n L X > < / V i e w S t a t e s > < / D i a g r a m M a n a g e r . S e r i a l i z a b l e D i a g r a m > < D i a g r a m M a n a g e r . S e r i a l i z a b l e D i a g r a m > < A d a p t e r   i : t y p e = " M e a s u r e D i a g r a m S a n d b o x A d a p t e r " > < T a b l e N a m e > b r o k e r a g e f e e s 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 b r o k e r a g e f e e s 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 C o l u m n s \ c l i e n t _ n a m e < / K e y > < / D i a g r a m O b j e c t K e y > < D i a g r a m O b j e c t K e y > < K e y > C o l u m n s \ p o l i c y _ n u m b e r < / K e y > < / D i a g r a m O b j e c t K e y > < D i a g r a m O b j e c t K e y > < K e y > C o l u m n s \ p o l i c y _ s t a t u s < / K e y > < / D i a g r a m O b j e c t K e y > < D i a g r a m O b j e c t K e y > < K e y > C o l u m n s \ p o l i c y _ s t a r t _ d a t e < / K e y > < / D i a g r a m O b j e c t K e y > < D i a g r a m O b j e c t K e y > < K e y > C o l u m n s \ p o l i c y _ e n d _ d a t e < / K e y > < / D i a g r a m O b j e c t K e y > < D i a g r a m O b j e c t K e y > < K e y > C o l u m n s \ p r o d u c t _ g r o u p < / K e y > < / D i a g r a m O b j e c t K e y > < D i a g r a m O b j e c t K e y > < K e y > C o l u m n s \ A c c o u n t   E x e c u t i v e < / K e y > < / D i a g r a m O b j e c t K e y > < D i a g r a m O b j e c t K e y > < K e y > C o l u m n s \ b r a n c h _ n a m e < / K e y > < / D i a g r a m O b j e c t K e y > < D i a g r a m O b j e c t K e y > < K e y > C o l u m n s \ s o l u t i o n _ g r o u p < / K e y > < / D i a g r a m O b j e c t K e y > < D i a g r a m O b j e c t K e y > < K e y > C o l u m n s \ i n c o m e _ c l a s s < / K e y > < / D i a g r a m O b j e c t K e y > < D i a g r a m O b j e c t K e y > < K e y > C o l u m n s \ A m o u n t < / K e y > < / D i a g r a m O b j e c t K e y > < D i a g r a m O b j e c t K e y > < K e y > C o l u m n s \ i n c o m e _ d u e _ d a t e < / K e y > < / D i a g r a m O b j e c t K e y > < D i a g r a m O b j e c t K e y > < K e y > C o l u m n s \ r e v e n u e _ t r a n s a c t i o n _ t y p e < / K e y > < / D i a g r a m O b j e c t K e y > < D i a g r a m O b j e c t K e y > < K e y > C o l u m n s \ r e n e w a l _ s t a t u s < / K e y > < / D i a g r a m O b j e c t K e y > < D i a g r a m O b j e c t K e y > < K e y > C o l u m n s \ l a p s e _ r e a s o n < / K e y > < / D i a g r a m O b j e c t K e y > < D i a g r a m O b j e c t K e y > < K e y > C o l u m n s \ l a s t _ u p d a t e d _ d a t e 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 C o l u m n s \ c l i e n t _ n a m e < / K e y > < / a : K e y > < a : V a l u e   i : t y p e = " M e a s u r e G r i d N o d e V i e w S t a t e " > < L a y e d O u t > t r u e < / L a y e d O u t > < / a : V a l u e > < / a : K e y V a l u e O f D i a g r a m O b j e c t K e y a n y T y p e z b w N T n L X > < a : K e y V a l u e O f D i a g r a m O b j e c t K e y a n y T y p e z b w N T n L X > < a : K e y > < K e y > C o l u m n s \ p o l i c y _ n u m b e r < / K e y > < / a : K e y > < a : V a l u e   i : t y p e = " M e a s u r e G r i d N o d e V i e w S t a t e " > < C o l u m n > 1 < / C o l u m n > < L a y e d O u t > t r u e < / L a y e d O u t > < / a : V a l u e > < / a : K e y V a l u e O f D i a g r a m O b j e c t K e y a n y T y p e z b w N T n L X > < a : K e y V a l u e O f D i a g r a m O b j e c t K e y a n y T y p e z b w N T n L X > < a : K e y > < K e y > C o l u m n s \ p o l i c y _ s t a t u s < / K e y > < / a : K e y > < a : V a l u e   i : t y p e = " M e a s u r e G r i d N o d e V i e w S t a t e " > < C o l u m n > 2 < / C o l u m n > < L a y e d O u t > t r u e < / L a y e d O u t > < / a : V a l u e > < / a : K e y V a l u e O f D i a g r a m O b j e c t K e y a n y T y p e z b w N T n L X > < a : K e y V a l u e O f D i a g r a m O b j e c t K e y a n y T y p e z b w N T n L X > < a : K e y > < K e y > C o l u m n s \ p o l i c y _ s t a r t _ d a t e < / K e y > < / a : K e y > < a : V a l u e   i : t y p e = " M e a s u r e G r i d N o d e V i e w S t a t e " > < C o l u m n > 3 < / C o l u m n > < L a y e d O u t > t r u e < / L a y e d O u t > < / a : V a l u e > < / a : K e y V a l u e O f D i a g r a m O b j e c t K e y a n y T y p e z b w N T n L X > < a : K e y V a l u e O f D i a g r a m O b j e c t K e y a n y T y p e z b w N T n L X > < a : K e y > < K e y > C o l u m n s \ p o l i c y _ e n d _ d a t e < / K e y > < / a : K e y > < a : V a l u e   i : t y p e = " M e a s u r e G r i d N o d e V i e w S t a t e " > < C o l u m n > 4 < / C o l u m n > < L a y e d O u t > t r u e < / L a y e d O u t > < / a : V a l u e > < / a : K e y V a l u e O f D i a g r a m O b j e c t K e y a n y T y p e z b w N T n L X > < a : K e y V a l u e O f D i a g r a m O b j e c t K e y a n y T y p e z b w N T n L X > < a : K e y > < K e y > C o l u m n s \ p r o d u c t _ g r o u p < / K e y > < / a : K e y > < a : V a l u e   i : t y p e = " M e a s u r e G r i d N o d e V i e w S t a t e " > < C o l u m n > 5 < / C o l u m n > < L a y e d O u t > t r u e < / L a y e d O u t > < / a : V a l u e > < / a : K e y V a l u e O f D i a g r a m O b j e c t K e y a n y T y p e z b w N T n L X > < a : K e y V a l u e O f D i a g r a m O b j e c t K e y a n y T y p e z b w N T n L X > < a : K e y > < K e y > C o l u m n s \ A c c o u n t   E x e c u t i v e < / K e y > < / a : K e y > < a : V a l u e   i : t y p e = " M e a s u r e G r i d N o d e V i e w S t a t e " > < C o l u m n > 6 < / C o l u m n > < L a y e d O u t > t r u e < / L a y e d O u t > < / a : V a l u e > < / a : K e y V a l u e O f D i a g r a m O b j e c t K e y a n y T y p e z b w N T n L X > < a : K e y V a l u e O f D i a g r a m O b j e c t K e y a n y T y p e z b w N T n L X > < a : K e y > < K e y > C o l u m n s \ b r a n c h _ n a m e < / K e y > < / a : K e y > < a : V a l u e   i : t y p e = " M e a s u r e G r i d N o d e V i e w S t a t e " > < C o l u m n > 7 < / C o l u m n > < L a y e d O u t > t r u e < / L a y e d O u t > < / a : V a l u e > < / a : K e y V a l u e O f D i a g r a m O b j e c t K e y a n y T y p e z b w N T n L X > < a : K e y V a l u e O f D i a g r a m O b j e c t K e y a n y T y p e z b w N T n L X > < a : K e y > < K e y > C o l u m n s \ s o l u t i o n _ g r o u p < / K e y > < / a : K e y > < a : V a l u e   i : t y p e = " M e a s u r e G r i d N o d e V i e w S t a t e " > < C o l u m n > 8 < / C o l u m n > < L a y e d O u t > t r u e < / L a y e d O u t > < / a : V a l u e > < / a : K e y V a l u e O f D i a g r a m O b j e c t K e y a n y T y p e z b w N T n L X > < a : K e y V a l u e O f D i a g r a m O b j e c t K e y a n y T y p e z b w N T n L X > < a : K e y > < K e y > C o l u m n s \ i n c o m e _ c l a s s < / K e y > < / a : K e y > < a : V a l u e   i : t y p e = " M e a s u r e G r i d N o d e V i e w S t a t e " > < C o l u m n > 9 < / C o l u m n > < L a y e d O u t > t r u e < / L a y e d O u t > < / a : V a l u e > < / a : K e y V a l u e O f D i a g r a m O b j e c t K e y a n y T y p e z b w N T n L X > < a : K e y V a l u e O f D i a g r a m O b j e c t K e y a n y T y p e z b w N T n L X > < a : K e y > < K e y > C o l u m n s \ A m o u n t < / K e y > < / a : K e y > < a : V a l u e   i : t y p e = " M e a s u r e G r i d N o d e V i e w S t a t e " > < C o l u m n > 1 0 < / C o l u m n > < L a y e d O u t > t r u e < / L a y e d O u t > < / a : V a l u e > < / a : K e y V a l u e O f D i a g r a m O b j e c t K e y a n y T y p e z b w N T n L X > < a : K e y V a l u e O f D i a g r a m O b j e c t K e y a n y T y p e z b w N T n L X > < a : K e y > < K e y > C o l u m n s \ i n c o m e _ d u e _ d a t e < / K e y > < / a : K e y > < a : V a l u e   i : t y p e = " M e a s u r e G r i d N o d e V i e w S t a t e " > < C o l u m n > 1 1 < / C o l u m n > < L a y e d O u t > t r u e < / L a y e d O u t > < / a : V a l u e > < / a : K e y V a l u e O f D i a g r a m O b j e c t K e y a n y T y p e z b w N T n L X > < a : K e y V a l u e O f D i a g r a m O b j e c t K e y a n y T y p e z b w N T n L X > < a : K e y > < K e y > C o l u m n s \ r e v e n u e _ t r a n s a c t i o n _ t y p e < / K e y > < / a : K e y > < a : V a l u e   i : t y p e = " M e a s u r e G r i d N o d e V i e w S t a t e " > < C o l u m n > 1 2 < / C o l u m n > < L a y e d O u t > t r u e < / L a y e d O u t > < / a : V a l u e > < / a : K e y V a l u e O f D i a g r a m O b j e c t K e y a n y T y p e z b w N T n L X > < a : K e y V a l u e O f D i a g r a m O b j e c t K e y a n y T y p e z b w N T n L X > < a : K e y > < K e y > C o l u m n s \ r e n e w a l _ s t a t u s < / K e y > < / a : K e y > < a : V a l u e   i : t y p e = " M e a s u r e G r i d N o d e V i e w S t a t e " > < C o l u m n > 1 3 < / C o l u m n > < L a y e d O u t > t r u e < / L a y e d O u t > < / a : V a l u e > < / a : K e y V a l u e O f D i a g r a m O b j e c t K e y a n y T y p e z b w N T n L X > < a : K e y V a l u e O f D i a g r a m O b j e c t K e y a n y T y p e z b w N T n L X > < a : K e y > < K e y > C o l u m n s \ l a p s e _ r e a s o n < / K e y > < / a : K e y > < a : V a l u e   i : t y p e = " M e a s u r e G r i d N o d e V i e w S t a t e " > < C o l u m n > 1 4 < / C o l u m n > < L a y e d O u t > t r u e < / L a y e d O u t > < / a : V a l u e > < / a : K e y V a l u e O f D i a g r a m O b j e c t K e y a n y T y p e z b w N T n L X > < a : K e y V a l u e O f D i a g r a m O b j e c t K e y a n y T y p e z b w N T n L X > < a : K e y > < K e y > C o l u m n s \ l a s t _ u p d a t e d _ d a t e < / K e y > < / a : K e y > < a : V a l u e   i : t y p e = " M e a s u r e G r i d N o d e V i e w S t a t e " > < C o l u m n > 1 5 < / C o l u m n > < L a y e d O u t > t r u e < / L a y e d O u t > < / a : V a l u e > < / a : K e y V a l u e O f D i a g r a m O b j e c t K e y a n y T y p e z b w N T n L X > < / V i e w S t a t e s > < / D i a g r a m M a n a g e r . S e r i a l i z a b l e D i a g r a m > < D i a g r a m M a n a g e r . S e r i a l i z a b l e D i a g r a m > < A d a p t e r   i : t y p e = " M e a s u r e D i a g r a m S a n d b o x A d a p t e r " > < T a b l e N a m e > i n c o m e _ c l a s s _ b r i d g e 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 i n c o m e _ c l a s s _ b r i d g e 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 C o l u m n s \ S L   N O < / K e y > < / D i a g r a m O b j e c t K e y > < D i a g r a m O b j e c t K e y > < K e y > C o l u m n s \ i n c o m e _ c l a s s 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 C o l u m n s \ S L   N O < / K e y > < / a : K e y > < a : V a l u e   i : t y p e = " M e a s u r e G r i d N o d e V i e w S t a t e " > < L a y e d O u t > t r u e < / L a y e d O u t > < / a : V a l u e > < / a : K e y V a l u e O f D i a g r a m O b j e c t K e y a n y T y p e z b w N T n L X > < a : K e y V a l u e O f D i a g r a m O b j e c t K e y a n y T y p e z b w N T n L X > < a : K e y > < K e y > C o l u m n s \ i n c o m e _ c l a s s < / K e y > < / a : K e y > < a : V a l u e   i : t y p e = " M e a s u r e G r i d N o d e V i e w S t a t e " > < C o l u m n > 1 < / C o l u m n > < L a y e d O u t > t r u e < / L a y e d O u t > < / a : V a l u e > < / a : K e y V a l u e O f D i a g r a m O b j e c t K e y a n y T y p e z b w N T n L X > < / V i e w S t a t e s > < / D i a g r a m M a n a g e r . S e r i a l i z a b l e D i a g r a m > < D i a g r a m M a n a g e r . S e r i a l i z a b l e D i a g r a m > < A d a p t e r   i : t y p e = " M e a s u r e D i a g r a m S a n d b o x A d a p t e r " > < T a b l e N a m e > I n d i v i d u a l _ b u d g e t _ a l t e r e d 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 I n d i v i d u a l _ b u d g e t _ a l t e r e d 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 C o l u m n s \ B r a n c h < / K e y > < / D i a g r a m O b j e c t K e y > < D i a g r a m O b j e c t K e y > < K e y > C o l u m n s \ E m p l o y e e   N a m e < / K e y > < / D i a g r a m O b j e c t K e y > < D i a g r a m O b j e c t K e y > < K e y > C o l u m n s \ N e w   R o l e 2 < / K e y > < / D i a g r a m O b j e c t K e y > < D i a g r a m O b j e c t K e y > < K e y > C o l u m n s \ I n c o m e _ c l a s s < / K e y > < / D i a g r a m O b j e c t K e y > < D i a g r a m O b j e c t K e y > < K e y > C o l u m n s \ A m o u n t 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 C o l u m n s \ B r a n c h < / K e y > < / a : K e y > < a : V a l u e   i : t y p e = " M e a s u r e G r i d N o d e V i e w S t a t e " > < L a y e d O u t > t r u e < / L a y e d O u t > < / a : V a l u e > < / a : K e y V a l u e O f D i a g r a m O b j e c t K e y a n y T y p e z b w N T n L X > < a : K e y V a l u e O f D i a g r a m O b j e c t K e y a n y T y p e z b w N T n L X > < a : K e y > < K e y > C o l u m n s \ E m p l o y e e   N a m e < / K e y > < / a : K e y > < a : V a l u e   i : t y p e = " M e a s u r e G r i d N o d e V i e w S t a t e " > < C o l u m n > 1 < / C o l u m n > < L a y e d O u t > t r u e < / L a y e d O u t > < / a : V a l u e > < / a : K e y V a l u e O f D i a g r a m O b j e c t K e y a n y T y p e z b w N T n L X > < a : K e y V a l u e O f D i a g r a m O b j e c t K e y a n y T y p e z b w N T n L X > < a : K e y > < K e y > C o l u m n s \ N e w   R o l e 2 < / K e y > < / a : K e y > < a : V a l u e   i : t y p e = " M e a s u r e G r i d N o d e V i e w S t a t e " > < C o l u m n > 2 < / C o l u m n > < L a y e d O u t > t r u e < / L a y e d O u t > < / a : V a l u e > < / a : K e y V a l u e O f D i a g r a m O b j e c t K e y a n y T y p e z b w N T n L X > < a : K e y V a l u e O f D i a g r a m O b j e c t K e y a n y T y p e z b w N T n L X > < a : K e y > < K e y > C o l u m n s \ I n c o m e _ c l a s s < / K e y > < / a : K e y > < a : V a l u e   i : t y p e = " M e a s u r e G r i d N o d e V i e w S t a t e " > < C o l u m n > 3 < / C o l u m n > < L a y e d O u t > t r u e < / L a y e d O u t > < / a : V a l u e > < / a : K e y V a l u e O f D i a g r a m O b j e c t K e y a n y T y p e z b w N T n L X > < a : K e y V a l u e O f D i a g r a m O b j e c t K e y a n y T y p e z b w N T n L X > < a : K e y > < K e y > C o l u m n s \ A m o u n t < / K e y > < / a : K e y > < a : V a l u e   i : t y p e = " M e a s u r e G r i d N o d e V i e w S t a t e " > < C o l u m n > 4 < / C o l u m n > < L a y e d O u t > t r u e < / L a y e d O u t > < / a : V a l u e > < / a : K e y V a l u e O f D i a g r a m O b j e c t K e y a n y T y p e z b w N T n L X > < / V i e w S t a t e s > < / D i a g r a m M a n a g e r . S e r i a l i z a b l e D i a g r a m > < D i a g r a m M a n a g e r . S e r i a l i z a b l e D i a g r a m > < A d a p t e r   i : t y p e = " M e a s u r e D i a g r a m S a n d b o x A d a p t e r " > < T a b l e N a m e > i n v o i c e _ 2 0 2 0 0 1 2 3 1 0 4 1 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 i n v o i c e _ 2 0 2 0 0 1 2 3 1 0 4 1 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 C o l u m n s \ i n v o i c e _ n u m b e r < / K e y > < / D i a g r a m O b j e c t K e y > < D i a g r a m O b j e c t K e y > < K e y > C o l u m n s \ i n v o i c e _ d a t e < / K e y > < / D i a g r a m O b j e c t K e y > < D i a g r a m O b j e c t K e y > < K e y > C o l u m n s \ r e v e n u e _ t r a n s a c t i o n _ t y p e < / K e y > < / D i a g r a m O b j e c t K e y > < D i a g r a m O b j e c t K e y > < K e y > C o l u m n s \ b r a n c h _ n a m e < / K e y > < / D i a g r a m O b j e c t K e y > < D i a g r a m O b j e c t K e y > < K e y > C o l u m n s \ s o l u t i o n _ g r o u p < / K e y > < / D i a g r a m O b j e c t K e y > < D i a g r a m O b j e c t K e y > < K e y > C o l u m n s \ A c c o u n t   E x e c u t i v e < / K e y > < / D i a g r a m O b j e c t K e y > < D i a g r a m O b j e c t K e y > < K e y > C o l u m n s \ i n c o m e _ c l a s s < / K e y > < / D i a g r a m O b j e c t K e y > < D i a g r a m O b j e c t K e y > < K e y > C o l u m n s \ c l i e n t _ n a m e < / K e y > < / D i a g r a m O b j e c t K e y > < D i a g r a m O b j e c t K e y > < K e y > C o l u m n s \ p o l i c y _ n u m b e r < / K e y > < / D i a g r a m O b j e c t K e y > < D i a g r a m O b j e c t K e y > < K e y > C o l u m n s \ A m o u n t < / K e y > < / D i a g r a m O b j e c t K e y > < D i a g r a m O b j e c t K e y > < K e y > C o l u m n s \ i n c o m e _ d u e _ d a t e 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 C o l u m n s \ i n v o i c e _ n u m b e r < / K e y > < / a : K e y > < a : V a l u e   i : t y p e = " M e a s u r e G r i d N o d e V i e w S t a t e " > < L a y e d O u t > t r u e < / L a y e d O u t > < / a : V a l u e > < / a : K e y V a l u e O f D i a g r a m O b j e c t K e y a n y T y p e z b w N T n L X > < a : K e y V a l u e O f D i a g r a m O b j e c t K e y a n y T y p e z b w N T n L X > < a : K e y > < K e y > C o l u m n s \ i n v o i c e _ d a t e < / K e y > < / a : K e y > < a : V a l u e   i : t y p e = " M e a s u r e G r i d N o d e V i e w S t a t e " > < C o l u m n > 1 < / C o l u m n > < L a y e d O u t > t r u e < / L a y e d O u t > < / a : V a l u e > < / a : K e y V a l u e O f D i a g r a m O b j e c t K e y a n y T y p e z b w N T n L X > < a : K e y V a l u e O f D i a g r a m O b j e c t K e y a n y T y p e z b w N T n L X > < a : K e y > < K e y > C o l u m n s \ r e v e n u e _ t r a n s a c t i o n _ t y p e < / K e y > < / a : K e y > < a : V a l u e   i : t y p e = " M e a s u r e G r i d N o d e V i e w S t a t e " > < C o l u m n > 2 < / C o l u m n > < L a y e d O u t > t r u e < / L a y e d O u t > < / a : V a l u e > < / a : K e y V a l u e O f D i a g r a m O b j e c t K e y a n y T y p e z b w N T n L X > < a : K e y V a l u e O f D i a g r a m O b j e c t K e y a n y T y p e z b w N T n L X > < a : K e y > < K e y > C o l u m n s \ b r a n c h _ n a m e < / K e y > < / a : K e y > < a : V a l u e   i : t y p e = " M e a s u r e G r i d N o d e V i e w S t a t e " > < C o l u m n > 3 < / C o l u m n > < L a y e d O u t > t r u e < / L a y e d O u t > < / a : V a l u e > < / a : K e y V a l u e O f D i a g r a m O b j e c t K e y a n y T y p e z b w N T n L X > < a : K e y V a l u e O f D i a g r a m O b j e c t K e y a n y T y p e z b w N T n L X > < a : K e y > < K e y > C o l u m n s \ s o l u t i o n _ g r o u p < / K e y > < / a : K e y > < a : V a l u e   i : t y p e = " M e a s u r e G r i d N o d e V i e w S t a t e " > < C o l u m n > 4 < / C o l u m n > < L a y e d O u t > t r u e < / L a y e d O u t > < / a : V a l u e > < / a : K e y V a l u e O f D i a g r a m O b j e c t K e y a n y T y p e z b w N T n L X > < a : K e y V a l u e O f D i a g r a m O b j e c t K e y a n y T y p e z b w N T n L X > < a : K e y > < K e y > C o l u m n s \ A c c o u n t   E x e c u t i v e < / K e y > < / a : K e y > < a : V a l u e   i : t y p e = " M e a s u r e G r i d N o d e V i e w S t a t e " > < C o l u m n > 5 < / C o l u m n > < L a y e d O u t > t r u e < / L a y e d O u t > < / a : V a l u e > < / a : K e y V a l u e O f D i a g r a m O b j e c t K e y a n y T y p e z b w N T n L X > < a : K e y V a l u e O f D i a g r a m O b j e c t K e y a n y T y p e z b w N T n L X > < a : K e y > < K e y > C o l u m n s \ i n c o m e _ c l a s s < / K e y > < / a : K e y > < a : V a l u e   i : t y p e = " M e a s u r e G r i d N o d e V i e w S t a t e " > < C o l u m n > 6 < / C o l u m n > < L a y e d O u t > t r u e < / L a y e d O u t > < / a : V a l u e > < / a : K e y V a l u e O f D i a g r a m O b j e c t K e y a n y T y p e z b w N T n L X > < a : K e y V a l u e O f D i a g r a m O b j e c t K e y a n y T y p e z b w N T n L X > < a : K e y > < K e y > C o l u m n s \ c l i e n t _ n a m e < / K e y > < / a : K e y > < a : V a l u e   i : t y p e = " M e a s u r e G r i d N o d e V i e w S t a t e " > < C o l u m n > 7 < / C o l u m n > < L a y e d O u t > t r u e < / L a y e d O u t > < / a : V a l u e > < / a : K e y V a l u e O f D i a g r a m O b j e c t K e y a n y T y p e z b w N T n L X > < a : K e y V a l u e O f D i a g r a m O b j e c t K e y a n y T y p e z b w N T n L X > < a : K e y > < K e y > C o l u m n s \ p o l i c y _ n u m b e r < / K e y > < / a : K e y > < a : V a l u e   i : t y p e = " M e a s u r e G r i d N o d e V i e w S t a t e " > < C o l u m n > 8 < / C o l u m n > < L a y e d O u t > t r u e < / L a y e d O u t > < / a : V a l u e > < / a : K e y V a l u e O f D i a g r a m O b j e c t K e y a n y T y p e z b w N T n L X > < a : K e y V a l u e O f D i a g r a m O b j e c t K e y a n y T y p e z b w N T n L X > < a : K e y > < K e y > C o l u m n s \ A m o u n t < / K e y > < / a : K e y > < a : V a l u e   i : t y p e = " M e a s u r e G r i d N o d e V i e w S t a t e " > < C o l u m n > 9 < / C o l u m n > < L a y e d O u t > t r u e < / L a y e d O u t > < / a : V a l u e > < / a : K e y V a l u e O f D i a g r a m O b j e c t K e y a n y T y p e z b w N T n L X > < a : K e y V a l u e O f D i a g r a m O b j e c t K e y a n y T y p e z b w N T n L X > < a : K e y > < K e y > C o l u m n s \ i n c o m e _ d u e _ d a t e < / K e y > < / a : K e y > < a : V a l u e   i : t y p e = " M e a s u r e G r i d N o d e V i e w S t a t e " > < C o l u m n > 1 0 < / C o l u m n > < L a y e d O u t > t r u e < / L a y e d O u t > < / a : V a l u e > < / a : K e y V a l u e O f D i a g r a m O b j e c t K e y a n y T y p e z b w N T n L X > < / V i e w S t a t e s > < / D i a g r a m M a n a g e r . S e r i a l i z a b l e D i a g r a m > < D i a g r a m M a n a g e r . S e r i a l i z a b l e D i a g r a m > < A d a p t e r   i : t y p e = " M e a s u r e D i a g r a m S a n d b o x A d a p t e r " > < T a b l e N a m e > m e e t i n g _ l i s t _ 2 0 2 0 0 1 2 3 1 0 4 1 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 m e e t i n g _ l i s t _ 2 0 2 0 0 1 2 3 1 0 4 1 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 C o l u m n s \ A c c o u n t   E x e c u t i v e < / K e y > < / D i a g r a m O b j e c t K e y > < D i a g r a m O b j e c t K e y > < K e y > C o l u m n s \ b r a n c h _ n a m e < / K e y > < / D i a g r a m O b j e c t K e y > < D i a g r a m O b j e c t K e y > < K e y > C o l u m n s \ g l o b a l _ a t t e n d e e s < / K e y > < / D i a g r a m O b j e c t K e y > < D i a g r a m O b j e c t K e y > < K e y > C o l u m n s \ m e e t i n g _ d a t e < / K e y > < / D i a g r a m O b j e c t K e y > < D i a g r a m O b j e c t K e y > < K e y > C o l u m n s \ F 5 < / K e y > < / D i a g r a m O b j e c t K e y > < D i a g r a m O b j e c t K e y > < K e y > C o l u m n s \ F 6 < / K e y > < / D i a g r a m O b j e c t K e y > < D i a g r a m O b j e c t K e y > < K e y > C o l u m n s \ F 7 < / K e y > < / D i a g r a m O b j e c t K e y > < D i a g r a m O b j e c t K e y > < K e y > C o l u m n s \ F 8 < / K e y > < / D i a g r a m O b j e c t K e y > < D i a g r a m O b j e c t K e y > < K e y > C o l u m n s \ F 9 < / K e y > < / D i a g r a m O b j e c t K e y > < D i a g r a m O b j e c t K e y > < K e y > C o l u m n s \ F 1 0 < / K e y > < / D i a g r a m O b j e c t K e y > < D i a g r a m O b j e c t K e y > < K e y > C o l u m n s \ F 1 1 < / K e y > < / D i a g r a m O b j e c t K e y > < D i a g r a m O b j e c t K e y > < K e y > C o l u m n s \ F 1 2 < / K e y > < / D i a g r a m O b j e c t K e y > < D i a g r a m O b j e c t K e y > < K e y > C o l u m n s \ F 1 3 < / K e y > < / D i a g r a m O b j e c t K e y > < D i a g r a m O b j e c t K e y > < K e y > C o l u m n s \ F 1 4 < / 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 C o l u m n s \ A c c o u n t   E x e c u t i v e < / K e y > < / a : K e y > < a : V a l u e   i : t y p e = " M e a s u r e G r i d N o d e V i e w S t a t e " > < L a y e d O u t > t r u e < / L a y e d O u t > < / a : V a l u e > < / a : K e y V a l u e O f D i a g r a m O b j e c t K e y a n y T y p e z b w N T n L X > < a : K e y V a l u e O f D i a g r a m O b j e c t K e y a n y T y p e z b w N T n L X > < a : K e y > < K e y > C o l u m n s \ b r a n c h _ n a m e < / K e y > < / a : K e y > < a : V a l u e   i : t y p e = " M e a s u r e G r i d N o d e V i e w S t a t e " > < C o l u m n > 1 < / C o l u m n > < L a y e d O u t > t r u e < / L a y e d O u t > < / a : V a l u e > < / a : K e y V a l u e O f D i a g r a m O b j e c t K e y a n y T y p e z b w N T n L X > < a : K e y V a l u e O f D i a g r a m O b j e c t K e y a n y T y p e z b w N T n L X > < a : K e y > < K e y > C o l u m n s \ g l o b a l _ a t t e n d e e s < / K e y > < / a : K e y > < a : V a l u e   i : t y p e = " M e a s u r e G r i d N o d e V i e w S t a t e " > < C o l u m n > 2 < / C o l u m n > < L a y e d O u t > t r u e < / L a y e d O u t > < / a : V a l u e > < / a : K e y V a l u e O f D i a g r a m O b j e c t K e y a n y T y p e z b w N T n L X > < a : K e y V a l u e O f D i a g r a m O b j e c t K e y a n y T y p e z b w N T n L X > < a : K e y > < K e y > C o l u m n s \ m e e t i n g _ d a t e < / K e y > < / a : K e y > < a : V a l u e   i : t y p e = " M e a s u r e G r i d N o d e V i e w S t a t e " > < C o l u m n > 3 < / C o l u m n > < L a y e d O u t > t r u e < / L a y e d O u t > < / a : V a l u e > < / a : K e y V a l u e O f D i a g r a m O b j e c t K e y a n y T y p e z b w N T n L X > < a : K e y V a l u e O f D i a g r a m O b j e c t K e y a n y T y p e z b w N T n L X > < a : K e y > < K e y > C o l u m n s \ F 5 < / K e y > < / a : K e y > < a : V a l u e   i : t y p e = " M e a s u r e G r i d N o d e V i e w S t a t e " > < C o l u m n > 4 < / C o l u m n > < L a y e d O u t > t r u e < / L a y e d O u t > < / a : V a l u e > < / a : K e y V a l u e O f D i a g r a m O b j e c t K e y a n y T y p e z b w N T n L X > < a : K e y V a l u e O f D i a g r a m O b j e c t K e y a n y T y p e z b w N T n L X > < a : K e y > < K e y > C o l u m n s \ F 6 < / K e y > < / a : K e y > < a : V a l u e   i : t y p e = " M e a s u r e G r i d N o d e V i e w S t a t e " > < C o l u m n > 5 < / C o l u m n > < L a y e d O u t > t r u e < / L a y e d O u t > < / a : V a l u e > < / a : K e y V a l u e O f D i a g r a m O b j e c t K e y a n y T y p e z b w N T n L X > < a : K e y V a l u e O f D i a g r a m O b j e c t K e y a n y T y p e z b w N T n L X > < a : K e y > < K e y > C o l u m n s \ F 7 < / K e y > < / a : K e y > < a : V a l u e   i : t y p e = " M e a s u r e G r i d N o d e V i e w S t a t e " > < C o l u m n > 6 < / C o l u m n > < L a y e d O u t > t r u e < / L a y e d O u t > < / a : V a l u e > < / a : K e y V a l u e O f D i a g r a m O b j e c t K e y a n y T y p e z b w N T n L X > < a : K e y V a l u e O f D i a g r a m O b j e c t K e y a n y T y p e z b w N T n L X > < a : K e y > < K e y > C o l u m n s \ F 8 < / K e y > < / a : K e y > < a : V a l u e   i : t y p e = " M e a s u r e G r i d N o d e V i e w S t a t e " > < C o l u m n > 7 < / C o l u m n > < L a y e d O u t > t r u e < / L a y e d O u t > < / a : V a l u e > < / a : K e y V a l u e O f D i a g r a m O b j e c t K e y a n y T y p e z b w N T n L X > < a : K e y V a l u e O f D i a g r a m O b j e c t K e y a n y T y p e z b w N T n L X > < a : K e y > < K e y > C o l u m n s \ F 9 < / K e y > < / a : K e y > < a : V a l u e   i : t y p e = " M e a s u r e G r i d N o d e V i e w S t a t e " > < C o l u m n > 8 < / C o l u m n > < L a y e d O u t > t r u e < / L a y e d O u t > < / a : V a l u e > < / a : K e y V a l u e O f D i a g r a m O b j e c t K e y a n y T y p e z b w N T n L X > < a : K e y V a l u e O f D i a g r a m O b j e c t K e y a n y T y p e z b w N T n L X > < a : K e y > < K e y > C o l u m n s \ F 1 0 < / K e y > < / a : K e y > < a : V a l u e   i : t y p e = " M e a s u r e G r i d N o d e V i e w S t a t e " > < C o l u m n > 9 < / C o l u m n > < L a y e d O u t > t r u e < / L a y e d O u t > < / a : V a l u e > < / a : K e y V a l u e O f D i a g r a m O b j e c t K e y a n y T y p e z b w N T n L X > < a : K e y V a l u e O f D i a g r a m O b j e c t K e y a n y T y p e z b w N T n L X > < a : K e y > < K e y > C o l u m n s \ F 1 1 < / K e y > < / a : K e y > < a : V a l u e   i : t y p e = " M e a s u r e G r i d N o d e V i e w S t a t e " > < C o l u m n > 1 0 < / C o l u m n > < L a y e d O u t > t r u e < / L a y e d O u t > < / a : V a l u e > < / a : K e y V a l u e O f D i a g r a m O b j e c t K e y a n y T y p e z b w N T n L X > < a : K e y V a l u e O f D i a g r a m O b j e c t K e y a n y T y p e z b w N T n L X > < a : K e y > < K e y > C o l u m n s \ F 1 2 < / K e y > < / a : K e y > < a : V a l u e   i : t y p e = " M e a s u r e G r i d N o d e V i e w S t a t e " > < C o l u m n > 1 1 < / C o l u m n > < L a y e d O u t > t r u e < / L a y e d O u t > < / a : V a l u e > < / a : K e y V a l u e O f D i a g r a m O b j e c t K e y a n y T y p e z b w N T n L X > < a : K e y V a l u e O f D i a g r a m O b j e c t K e y a n y T y p e z b w N T n L X > < a : K e y > < K e y > C o l u m n s \ F 1 3 < / K e y > < / a : K e y > < a : V a l u e   i : t y p e = " M e a s u r e G r i d N o d e V i e w S t a t e " > < C o l u m n > 1 2 < / C o l u m n > < L a y e d O u t > t r u e < / L a y e d O u t > < / a : V a l u e > < / a : K e y V a l u e O f D i a g r a m O b j e c t K e y a n y T y p e z b w N T n L X > < a : K e y V a l u e O f D i a g r a m O b j e c t K e y a n y T y p e z b w N T n L X > < a : K e y > < K e y > C o l u m n s \ F 1 4 < / K e y > < / a : K e y > < a : V a l u e   i : t y p e = " M e a s u r e G r i d N o d e V i e w S t a t e " > < C o l u m n > 1 3 < / C o l u m n > < L a y e d O u t > t r u e < / L a y e d O u t > < / a : V a l u e > < / a : K e y V a l u e O f D i a g r a m O b j e c t K e y a n y T y p e z b w N T n L X > < / V i e w S t a t e s > < / D i a g r a m M a n a g e r . S e r i a l i z a b l e D i a g r a m > < D i a g r a m M a n a g e r . S e r i a l i z a b l e D i a g r a m > < A d a p t e r   i : t y p e = " M e a s u r e D i a g r a m S a n d b o x A d a p t e r " > < T a b l e N a m e > g c r m _ o p p o r t u n i t y _ 2 0 2 0 0 1 2 3 1 0 4 1 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 g c r m _ o p p o r t u n i t y _ 2 0 2 0 0 1 2 3 1 0 4 1 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 C o l u m n s \ o p p o r t u n i t y _ n a m e < / K e y > < / D i a g r a m O b j e c t K e y > < D i a g r a m O b j e c t K e y > < K e y > C o l u m n s \ o p p o r t u n i t y _ i d < / K e y > < / D i a g r a m O b j e c t K e y > < D i a g r a m O b j e c t K e y > < K e y > C o l u m n s \ A c c o u n t   E x e c u t i v e < / K e y > < / D i a g r a m O b j e c t K e y > < D i a g r a m O b j e c t K e y > < K e y > C o l u m n s \ p r e m i u m _ a m o u n t < / K e y > < / D i a g r a m O b j e c t K e y > < D i a g r a m O b j e c t K e y > < K e y > C o l u m n s \ r e v e n u e _ a m o u n t < / K e y > < / D i a g r a m O b j e c t K e y > < D i a g r a m O b j e c t K e y > < K e y > C o l u m n s \ c l o s i n g _ d a t e < / K e y > < / D i a g r a m O b j e c t K e y > < D i a g r a m O b j e c t K e y > < K e y > C o l u m n s \ s t a g e < / K e y > < / D i a g r a m O b j e c t K e y > < D i a g r a m O b j e c t K e y > < K e y > C o l u m n s \ b r a n c h < / K e y > < / D i a g r a m O b j e c t K e y > < D i a g r a m O b j e c t K e y > < K e y > C o l u m n s \ s p e c i a l t y < / K e y > < / D i a g r a m O b j e c t K e y > < D i a g r a m O b j e c t K e y > < K e y > C o l u m n s \ p r o d u c t _ g r o u p < / K e y > < / D i a g r a m O b j e c t K e y > < D i a g r a m O b j e c t K e y > < K e y > C o l u m n s \ p r o d u c t _ s u b _ g r o u p < / K e y > < / D i a g r a m O b j e c t K e y > < D i a g r a m O b j e c t K e y > < K e y > C o l u m n s \ r i s k _ d e t a i l s < / K e y > < / D i a g r a m O b j e c t K e y > < D i a g r a m O b j e c t K e y > < K e y > M e a s u r e s \ S u m   o f   r e v e n u e _ a m o u n t < / K e y > < / D i a g r a m O b j e c t K e y > < D i a g r a m O b j e c t K e y > < K e y > M e a s u r e s \ S u m   o f   r e v e n u e _ a m o u n t \ T a g I n f o \ F o r m u l a < / K e y > < / D i a g r a m O b j e c t K e y > < D i a g r a m O b j e c t K e y > < K e y > M e a s u r e s \ S u m   o f   r e v e n u e _ a m o u n t \ T a g I n f o \ V a l u e < / K e y > < / D i a g r a m O b j e c t K e y > < D i a g r a m O b j e c t K e y > < K e y > M e a s u r e s \ C o u n t   o f   o p p o r t u n i t y _ n a m e < / K e y > < / D i a g r a m O b j e c t K e y > < D i a g r a m O b j e c t K e y > < K e y > M e a s u r e s \ C o u n t   o f   o p p o r t u n i t y _ n a m e \ T a g I n f o \ F o r m u l a < / K e y > < / D i a g r a m O b j e c t K e y > < D i a g r a m O b j e c t K e y > < K e y > M e a s u r e s \ C o u n t   o f   o p p o r t u n i t y _ n a m e \ T a g I n f o \ V a l u e < / K e y > < / D i a g r a m O b j e c t K e y > < D i a g r a m O b j e c t K e y > < K e y > M e a s u r e s \ C o u n t   o f   p r o d u c t _ g r o u p < / K e y > < / D i a g r a m O b j e c t K e y > < D i a g r a m O b j e c t K e y > < K e y > M e a s u r e s \ C o u n t   o f   p r o d u c t _ g r o u p \ T a g I n f o \ F o r m u l a < / K e y > < / D i a g r a m O b j e c t K e y > < D i a g r a m O b j e c t K e y > < K e y > M e a s u r e s \ C o u n t   o f   p r o d u c t _ g r o u p \ T a g I n f o \ V a l u e < / K e y > < / D i a g r a m O b j e c t K e y > < D i a g r a m O b j e c t K e y > < K e y > L i n k s \ & l t ; C o l u m n s \ S u m   o f   r e v e n u e _ a m o u n t & g t ; - & l t ; M e a s u r e s \ r e v e n u e _ a m o u n t & g t ; < / K e y > < / D i a g r a m O b j e c t K e y > < D i a g r a m O b j e c t K e y > < K e y > L i n k s \ & l t ; C o l u m n s \ S u m   o f   r e v e n u e _ a m o u n t & g t ; - & l t ; M e a s u r e s \ r e v e n u e _ a m o u n t & g t ; \ C O L U M N < / K e y > < / D i a g r a m O b j e c t K e y > < D i a g r a m O b j e c t K e y > < K e y > L i n k s \ & l t ; C o l u m n s \ S u m   o f   r e v e n u e _ a m o u n t & g t ; - & l t ; M e a s u r e s \ r e v e n u e _ a m o u n t & g t ; \ M E A S U R E < / K e y > < / D i a g r a m O b j e c t K e y > < D i a g r a m O b j e c t K e y > < K e y > L i n k s \ & l t ; C o l u m n s \ C o u n t   o f   o p p o r t u n i t y _ n a m e & g t ; - & l t ; M e a s u r e s \ o p p o r t u n i t y _ n a m e & g t ; < / K e y > < / D i a g r a m O b j e c t K e y > < D i a g r a m O b j e c t K e y > < K e y > L i n k s \ & l t ; C o l u m n s \ C o u n t   o f   o p p o r t u n i t y _ n a m e & g t ; - & l t ; M e a s u r e s \ o p p o r t u n i t y _ n a m e & g t ; \ C O L U M N < / K e y > < / D i a g r a m O b j e c t K e y > < D i a g r a m O b j e c t K e y > < K e y > L i n k s \ & l t ; C o l u m n s \ C o u n t   o f   o p p o r t u n i t y _ n a m e & g t ; - & l t ; M e a s u r e s \ o p p o r t u n i t y _ n a m e & g t ; \ M E A S U R E < / K e y > < / D i a g r a m O b j e c t K e y > < D i a g r a m O b j e c t K e y > < K e y > L i n k s \ & l t ; C o l u m n s \ C o u n t   o f   p r o d u c t _ g r o u p & g t ; - & l t ; M e a s u r e s \ p r o d u c t _ g r o u p & g t ; < / K e y > < / D i a g r a m O b j e c t K e y > < D i a g r a m O b j e c t K e y > < K e y > L i n k s \ & l t ; C o l u m n s \ C o u n t   o f   p r o d u c t _ g r o u p & g t ; - & l t ; M e a s u r e s \ p r o d u c t _ g r o u p & g t ; \ C O L U M N < / K e y > < / D i a g r a m O b j e c t K e y > < D i a g r a m O b j e c t K e y > < K e y > L i n k s \ & l t ; C o l u m n s \ C o u n t   o f   p r o d u c t _ g r o u p & g t ; - & l t ; M e a s u r e s \ p r o d u c t _ g r o u p & g t ; \ M E A S U R E 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 C o l u m n s \ o p p o r t u n i t y _ n a m e < / K e y > < / a : K e y > < a : V a l u e   i : t y p e = " M e a s u r e G r i d N o d e V i e w S t a t e " > < L a y e d O u t > t r u e < / L a y e d O u t > < / a : V a l u e > < / a : K e y V a l u e O f D i a g r a m O b j e c t K e y a n y T y p e z b w N T n L X > < a : K e y V a l u e O f D i a g r a m O b j e c t K e y a n y T y p e z b w N T n L X > < a : K e y > < K e y > C o l u m n s \ o p p o r t u n i t y _ i d < / K e y > < / a : K e y > < a : V a l u e   i : t y p e = " M e a s u r e G r i d N o d e V i e w S t a t e " > < C o l u m n > 1 < / C o l u m n > < L a y e d O u t > t r u e < / L a y e d O u t > < / a : V a l u e > < / a : K e y V a l u e O f D i a g r a m O b j e c t K e y a n y T y p e z b w N T n L X > < a : K e y V a l u e O f D i a g r a m O b j e c t K e y a n y T y p e z b w N T n L X > < a : K e y > < K e y > C o l u m n s \ A c c o u n t   E x e c u t i v e < / K e y > < / a : K e y > < a : V a l u e   i : t y p e = " M e a s u r e G r i d N o d e V i e w S t a t e " > < C o l u m n > 2 < / C o l u m n > < L a y e d O u t > t r u e < / L a y e d O u t > < / a : V a l u e > < / a : K e y V a l u e O f D i a g r a m O b j e c t K e y a n y T y p e z b w N T n L X > < a : K e y V a l u e O f D i a g r a m O b j e c t K e y a n y T y p e z b w N T n L X > < a : K e y > < K e y > C o l u m n s \ p r e m i u m _ a m o u n t < / K e y > < / a : K e y > < a : V a l u e   i : t y p e = " M e a s u r e G r i d N o d e V i e w S t a t e " > < C o l u m n > 3 < / C o l u m n > < L a y e d O u t > t r u e < / L a y e d O u t > < / a : V a l u e > < / a : K e y V a l u e O f D i a g r a m O b j e c t K e y a n y T y p e z b w N T n L X > < a : K e y V a l u e O f D i a g r a m O b j e c t K e y a n y T y p e z b w N T n L X > < a : K e y > < K e y > C o l u m n s \ r e v e n u e _ a m o u n t < / K e y > < / a : K e y > < a : V a l u e   i : t y p e = " M e a s u r e G r i d N o d e V i e w S t a t e " > < C o l u m n > 4 < / C o l u m n > < L a y e d O u t > t r u e < / L a y e d O u t > < / a : V a l u e > < / a : K e y V a l u e O f D i a g r a m O b j e c t K e y a n y T y p e z b w N T n L X > < a : K e y V a l u e O f D i a g r a m O b j e c t K e y a n y T y p e z b w N T n L X > < a : K e y > < K e y > C o l u m n s \ c l o s i n g _ d a t e < / K e y > < / a : K e y > < a : V a l u e   i : t y p e = " M e a s u r e G r i d N o d e V i e w S t a t e " > < C o l u m n > 5 < / C o l u m n > < L a y e d O u t > t r u e < / L a y e d O u t > < / a : V a l u e > < / a : K e y V a l u e O f D i a g r a m O b j e c t K e y a n y T y p e z b w N T n L X > < a : K e y V a l u e O f D i a g r a m O b j e c t K e y a n y T y p e z b w N T n L X > < a : K e y > < K e y > C o l u m n s \ s t a g e < / K e y > < / a : K e y > < a : V a l u e   i : t y p e = " M e a s u r e G r i d N o d e V i e w S t a t e " > < C o l u m n > 6 < / C o l u m n > < L a y e d O u t > t r u e < / L a y e d O u t > < / a : V a l u e > < / a : K e y V a l u e O f D i a g r a m O b j e c t K e y a n y T y p e z b w N T n L X > < a : K e y V a l u e O f D i a g r a m O b j e c t K e y a n y T y p e z b w N T n L X > < a : K e y > < K e y > C o l u m n s \ b r a n c h < / K e y > < / a : K e y > < a : V a l u e   i : t y p e = " M e a s u r e G r i d N o d e V i e w S t a t e " > < C o l u m n > 7 < / C o l u m n > < L a y e d O u t > t r u e < / L a y e d O u t > < / a : V a l u e > < / a : K e y V a l u e O f D i a g r a m O b j e c t K e y a n y T y p e z b w N T n L X > < a : K e y V a l u e O f D i a g r a m O b j e c t K e y a n y T y p e z b w N T n L X > < a : K e y > < K e y > C o l u m n s \ s p e c i a l t y < / K e y > < / a : K e y > < a : V a l u e   i : t y p e = " M e a s u r e G r i d N o d e V i e w S t a t e " > < C o l u m n > 8 < / C o l u m n > < L a y e d O u t > t r u e < / L a y e d O u t > < / a : V a l u e > < / a : K e y V a l u e O f D i a g r a m O b j e c t K e y a n y T y p e z b w N T n L X > < a : K e y V a l u e O f D i a g r a m O b j e c t K e y a n y T y p e z b w N T n L X > < a : K e y > < K e y > C o l u m n s \ p r o d u c t _ g r o u p < / K e y > < / a : K e y > < a : V a l u e   i : t y p e = " M e a s u r e G r i d N o d e V i e w S t a t e " > < C o l u m n > 9 < / C o l u m n > < L a y e d O u t > t r u e < / L a y e d O u t > < / a : V a l u e > < / a : K e y V a l u e O f D i a g r a m O b j e c t K e y a n y T y p e z b w N T n L X > < a : K e y V a l u e O f D i a g r a m O b j e c t K e y a n y T y p e z b w N T n L X > < a : K e y > < K e y > C o l u m n s \ p r o d u c t _ s u b _ g r o u p < / K e y > < / a : K e y > < a : V a l u e   i : t y p e = " M e a s u r e G r i d N o d e V i e w S t a t e " > < C o l u m n > 1 0 < / C o l u m n > < L a y e d O u t > t r u e < / L a y e d O u t > < / a : V a l u e > < / a : K e y V a l u e O f D i a g r a m O b j e c t K e y a n y T y p e z b w N T n L X > < a : K e y V a l u e O f D i a g r a m O b j e c t K e y a n y T y p e z b w N T n L X > < a : K e y > < K e y > C o l u m n s \ r i s k _ d e t a i l s < / K e y > < / a : K e y > < a : V a l u e   i : t y p e = " M e a s u r e G r i d N o d e V i e w S t a t e " > < C o l u m n > 1 1 < / C o l u m n > < L a y e d O u t > t r u e < / L a y e d O u t > < / a : V a l u e > < / a : K e y V a l u e O f D i a g r a m O b j e c t K e y a n y T y p e z b w N T n L X > < a : K e y V a l u e O f D i a g r a m O b j e c t K e y a n y T y p e z b w N T n L X > < a : K e y > < K e y > M e a s u r e s \ S u m   o f   r e v e n u e _ a m o u n t < / K e y > < / a : K e y > < a : V a l u e   i : t y p e = " M e a s u r e G r i d N o d e V i e w S t a t e " > < C o l u m n > 4 < / C o l u m n > < L a y e d O u t > t r u e < / L a y e d O u t > < W a s U I I n v i s i b l e > t r u e < / W a s U I I n v i s i b l e > < / a : V a l u e > < / a : K e y V a l u e O f D i a g r a m O b j e c t K e y a n y T y p e z b w N T n L X > < a : K e y V a l u e O f D i a g r a m O b j e c t K e y a n y T y p e z b w N T n L X > < a : K e y > < K e y > M e a s u r e s \ S u m   o f   r e v e n u e _ a m o u n t \ T a g I n f o \ F o r m u l a < / K e y > < / a : K e y > < a : V a l u e   i : t y p e = " M e a s u r e G r i d V i e w S t a t e I D i a g r a m T a g A d d i t i o n a l I n f o " / > < / a : K e y V a l u e O f D i a g r a m O b j e c t K e y a n y T y p e z b w N T n L X > < a : K e y V a l u e O f D i a g r a m O b j e c t K e y a n y T y p e z b w N T n L X > < a : K e y > < K e y > M e a s u r e s \ S u m   o f   r e v e n u e _ a m o u n t \ T a g I n f o \ V a l u e < / K e y > < / a : K e y > < a : V a l u e   i : t y p e = " M e a s u r e G r i d V i e w S t a t e I D i a g r a m T a g A d d i t i o n a l I n f o " / > < / a : K e y V a l u e O f D i a g r a m O b j e c t K e y a n y T y p e z b w N T n L X > < a : K e y V a l u e O f D i a g r a m O b j e c t K e y a n y T y p e z b w N T n L X > < a : K e y > < K e y > M e a s u r e s \ C o u n t   o f   o p p o r t u n i t y _ n a m e < / K e y > < / a : K e y > < a : V a l u e   i : t y p e = " M e a s u r e G r i d N o d e V i e w S t a t e " > < L a y e d O u t > t r u e < / L a y e d O u t > < W a s U I I n v i s i b l e > t r u e < / W a s U I I n v i s i b l e > < / a : V a l u e > < / a : K e y V a l u e O f D i a g r a m O b j e c t K e y a n y T y p e z b w N T n L X > < a : K e y V a l u e O f D i a g r a m O b j e c t K e y a n y T y p e z b w N T n L X > < a : K e y > < K e y > M e a s u r e s \ C o u n t   o f   o p p o r t u n i t y _ n a m e \ T a g I n f o \ F o r m u l a < / K e y > < / a : K e y > < a : V a l u e   i : t y p e = " M e a s u r e G r i d V i e w S t a t e I D i a g r a m T a g A d d i t i o n a l I n f o " / > < / a : K e y V a l u e O f D i a g r a m O b j e c t K e y a n y T y p e z b w N T n L X > < a : K e y V a l u e O f D i a g r a m O b j e c t K e y a n y T y p e z b w N T n L X > < a : K e y > < K e y > M e a s u r e s \ C o u n t   o f   o p p o r t u n i t y _ n a m e \ T a g I n f o \ V a l u e < / K e y > < / a : K e y > < a : V a l u e   i : t y p e = " M e a s u r e G r i d V i e w S t a t e I D i a g r a m T a g A d d i t i o n a l I n f o " / > < / a : K e y V a l u e O f D i a g r a m O b j e c t K e y a n y T y p e z b w N T n L X > < a : K e y V a l u e O f D i a g r a m O b j e c t K e y a n y T y p e z b w N T n L X > < a : K e y > < K e y > M e a s u r e s \ C o u n t   o f   p r o d u c t _ g r o u p < / K e y > < / a : K e y > < a : V a l u e   i : t y p e = " M e a s u r e G r i d N o d e V i e w S t a t e " / > < / a : K e y V a l u e O f D i a g r a m O b j e c t K e y a n y T y p e z b w N T n L X > < a : K e y V a l u e O f D i a g r a m O b j e c t K e y a n y T y p e z b w N T n L X > < a : K e y > < K e y > M e a s u r e s \ C o u n t   o f   p r o d u c t _ g r o u p \ T a g I n f o \ F o r m u l a < / K e y > < / a : K e y > < a : V a l u e   i : t y p e = " M e a s u r e G r i d V i e w S t a t e I D i a g r a m T a g A d d i t i o n a l I n f o " / > < / a : K e y V a l u e O f D i a g r a m O b j e c t K e y a n y T y p e z b w N T n L X > < a : K e y V a l u e O f D i a g r a m O b j e c t K e y a n y T y p e z b w N T n L X > < a : K e y > < K e y > M e a s u r e s \ C o u n t   o f   p r o d u c t _ g r o u p \ T a g I n f o \ V a l u e < / K e y > < / a : K e y > < a : V a l u e   i : t y p e = " M e a s u r e G r i d V i e w S t a t e I D i a g r a m T a g A d d i t i o n a l I n f o " / > < / a : K e y V a l u e O f D i a g r a m O b j e c t K e y a n y T y p e z b w N T n L X > < a : K e y V a l u e O f D i a g r a m O b j e c t K e y a n y T y p e z b w N T n L X > < a : K e y > < K e y > L i n k s \ & l t ; C o l u m n s \ S u m   o f   r e v e n u e _ a m o u n t & g t ; - & l t ; M e a s u r e s \ r e v e n u e _ a m o u n t & g t ; < / K e y > < / a : K e y > < a : V a l u e   i : t y p e = " M e a s u r e G r i d V i e w S t a t e I D i a g r a m L i n k " / > < / a : K e y V a l u e O f D i a g r a m O b j e c t K e y a n y T y p e z b w N T n L X > < a : K e y V a l u e O f D i a g r a m O b j e c t K e y a n y T y p e z b w N T n L X > < a : K e y > < K e y > L i n k s \ & l t ; C o l u m n s \ S u m   o f   r e v e n u e _ a m o u n t & g t ; - & l t ; M e a s u r e s \ r e v e n u e _ a m o u n t & g t ; \ C O L U M N < / K e y > < / a : K e y > < a : V a l u e   i : t y p e = " M e a s u r e G r i d V i e w S t a t e I D i a g r a m L i n k E n d p o i n t " / > < / a : K e y V a l u e O f D i a g r a m O b j e c t K e y a n y T y p e z b w N T n L X > < a : K e y V a l u e O f D i a g r a m O b j e c t K e y a n y T y p e z b w N T n L X > < a : K e y > < K e y > L i n k s \ & l t ; C o l u m n s \ S u m   o f   r e v e n u e _ a m o u n t & g t ; - & l t ; M e a s u r e s \ r e v e n u e _ a m o u n t & g t ; \ M E A S U R E < / K e y > < / a : K e y > < a : V a l u e   i : t y p e = " M e a s u r e G r i d V i e w S t a t e I D i a g r a m L i n k E n d p o i n t " / > < / a : K e y V a l u e O f D i a g r a m O b j e c t K e y a n y T y p e z b w N T n L X > < a : K e y V a l u e O f D i a g r a m O b j e c t K e y a n y T y p e z b w N T n L X > < a : K e y > < K e y > L i n k s \ & l t ; C o l u m n s \ C o u n t   o f   o p p o r t u n i t y _ n a m e & g t ; - & l t ; M e a s u r e s \ o p p o r t u n i t y _ n a m e & g t ; < / K e y > < / a : K e y > < a : V a l u e   i : t y p e = " M e a s u r e G r i d V i e w S t a t e I D i a g r a m L i n k " / > < / a : K e y V a l u e O f D i a g r a m O b j e c t K e y a n y T y p e z b w N T n L X > < a : K e y V a l u e O f D i a g r a m O b j e c t K e y a n y T y p e z b w N T n L X > < a : K e y > < K e y > L i n k s \ & l t ; C o l u m n s \ C o u n t   o f   o p p o r t u n i t y _ n a m e & g t ; - & l t ; M e a s u r e s \ o p p o r t u n i t y _ n a m e & g t ; \ C O L U M N < / K e y > < / a : K e y > < a : V a l u e   i : t y p e = " M e a s u r e G r i d V i e w S t a t e I D i a g r a m L i n k E n d p o i n t " / > < / a : K e y V a l u e O f D i a g r a m O b j e c t K e y a n y T y p e z b w N T n L X > < a : K e y V a l u e O f D i a g r a m O b j e c t K e y a n y T y p e z b w N T n L X > < a : K e y > < K e y > L i n k s \ & l t ; C o l u m n s \ C o u n t   o f   o p p o r t u n i t y _ n a m e & g t ; - & l t ; M e a s u r e s \ o p p o r t u n i t y _ n a m e & g t ; \ M E A S U R E < / K e y > < / a : K e y > < a : V a l u e   i : t y p e = " M e a s u r e G r i d V i e w S t a t e I D i a g r a m L i n k E n d p o i n t " / > < / a : K e y V a l u e O f D i a g r a m O b j e c t K e y a n y T y p e z b w N T n L X > < a : K e y V a l u e O f D i a g r a m O b j e c t K e y a n y T y p e z b w N T n L X > < a : K e y > < K e y > L i n k s \ & l t ; C o l u m n s \ C o u n t   o f   p r o d u c t _ g r o u p & g t ; - & l t ; M e a s u r e s \ p r o d u c t _ g r o u p & g t ; < / K e y > < / a : K e y > < a : V a l u e   i : t y p e = " M e a s u r e G r i d V i e w S t a t e I D i a g r a m L i n k " / > < / a : K e y V a l u e O f D i a g r a m O b j e c t K e y a n y T y p e z b w N T n L X > < a : K e y V a l u e O f D i a g r a m O b j e c t K e y a n y T y p e z b w N T n L X > < a : K e y > < K e y > L i n k s \ & l t ; C o l u m n s \ C o u n t   o f   p r o d u c t _ g r o u p & g t ; - & l t ; M e a s u r e s \ p r o d u c t _ g r o u p & g t ; \ C O L U M N < / K e y > < / a : K e y > < a : V a l u e   i : t y p e = " M e a s u r e G r i d V i e w S t a t e I D i a g r a m L i n k E n d p o i n t " / > < / a : K e y V a l u e O f D i a g r a m O b j e c t K e y a n y T y p e z b w N T n L X > < a : K e y V a l u e O f D i a g r a m O b j e c t K e y a n y T y p e z b w N T n L X > < a : K e y > < K e y > L i n k s \ & l t ; C o l u m n s \ C o u n t   o f   p r o d u c t _ g r o u p & g t ; - & l t ; M e a s u r e s \ p r o d u c t _ g r o u p & g t ; \ M E A S U R E 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 T a g s \ T a b l e s \ & l t ; T a b l e s \ B R I D G E   T A B L E & g t ; < / K e y > < / D i a g r a m O b j e c t K e y > < D i a g r a m O b j e c t K e y > < K e y > D y n a m i c   T a g s \ T a b l e s \ & l t ; T a b l e s \ b r o k e r a g e f e e s & g t ; < / K e y > < / D i a g r a m O b j e c t K e y > < D i a g r a m O b j e c t K e y > < K e y > D y n a m i c   T a g s \ T a b l e s \ & l t ; T a b l e s \ i n c o m e _ c l a s s _ b r i d g e & g t ; < / K e y > < / D i a g r a m O b j e c t K e y > < D i a g r a m O b j e c t K e y > < K e y > D y n a m i c   T a g s \ T a b l e s \ & l t ; T a b l e s \ I n d i v i d u a l _ b u d g e t _ a l t e r e d & g t ; < / K e y > < / D i a g r a m O b j e c t K e y > < D i a g r a m O b j e c t K e y > < K e y > D y n a m i c   T a g s \ T a b l e s \ & l t ; T a b l e s \ i n v o i c e _ 2 0 2 0 0 1 2 3 1 0 4 1 & g t ; < / K e y > < / D i a g r a m O b j e c t K e y > < D i a g r a m O b j e c t K e y > < K e y > D y n a m i c   T a g s \ T a b l e s \ & l t ; T a b l e s \ m e e t i n g _ l i s t _ 2 0 2 0 0 1 2 3 1 0 4 1 & g t ; < / K e y > < / D i a g r a m O b j e c t K e y > < D i a g r a m O b j e c t K e y > < K e y > D y n a m i c   T a g s \ T a b l e s \ & l t ; T a b l e s \ g c r m _ o p p o r t u n i t y _ 2 0 2 0 0 1 2 3 1 0 4 1 & g t ; < / K e y > < / D i a g r a m O b j e c t K e y > < D i a g r a m O b j e c t K e y > < K e y > T a b l e s \ B R I D G E   T A B L E < / K e y > < / D i a g r a m O b j e c t K e y > < D i a g r a m O b j e c t K e y > < K e y > T a b l e s \ B R I D G E   T A B L E \ C o l u m n s \ S L   N O < / K e y > < / D i a g r a m O b j e c t K e y > < D i a g r a m O b j e c t K e y > < K e y > T a b l e s \ B R I D G E   T A B L E \ C o l u m n s \ A c c o u n t   E x e c u t i v e < / K e y > < / D i a g r a m O b j e c t K e y > < D i a g r a m O b j e c t K e y > < K e y > T a b l e s \ b r o k e r a g e f e e s < / K e y > < / D i a g r a m O b j e c t K e y > < D i a g r a m O b j e c t K e y > < K e y > T a b l e s \ b r o k e r a g e f e e s \ C o l u m n s \ c l i e n t _ n a m e < / K e y > < / D i a g r a m O b j e c t K e y > < D i a g r a m O b j e c t K e y > < K e y > T a b l e s \ b r o k e r a g e f e e s \ C o l u m n s \ p o l i c y _ n u m b e r < / K e y > < / D i a g r a m O b j e c t K e y > < D i a g r a m O b j e c t K e y > < K e y > T a b l e s \ b r o k e r a g e f e e s \ C o l u m n s \ p o l i c y _ s t a t u s < / K e y > < / D i a g r a m O b j e c t K e y > < D i a g r a m O b j e c t K e y > < K e y > T a b l e s \ b r o k e r a g e f e e s \ C o l u m n s \ p o l i c y _ s t a r t _ d a t e < / K e y > < / D i a g r a m O b j e c t K e y > < D i a g r a m O b j e c t K e y > < K e y > T a b l e s \ b r o k e r a g e f e e s \ C o l u m n s \ p o l i c y _ e n d _ d a t e < / K e y > < / D i a g r a m O b j e c t K e y > < D i a g r a m O b j e c t K e y > < K e y > T a b l e s \ b r o k e r a g e f e e s \ C o l u m n s \ p r o d u c t _ g r o u p < / K e y > < / D i a g r a m O b j e c t K e y > < D i a g r a m O b j e c t K e y > < K e y > T a b l e s \ b r o k e r a g e f e e s \ C o l u m n s \ A c c o u n t   E x e c u t i v e < / K e y > < / D i a g r a m O b j e c t K e y > < D i a g r a m O b j e c t K e y > < K e y > T a b l e s \ b r o k e r a g e f e e s \ C o l u m n s \ b r a n c h _ n a m e < / K e y > < / D i a g r a m O b j e c t K e y > < D i a g r a m O b j e c t K e y > < K e y > T a b l e s \ b r o k e r a g e f e e s \ C o l u m n s \ s o l u t i o n _ g r o u p < / K e y > < / D i a g r a m O b j e c t K e y > < D i a g r a m O b j e c t K e y > < K e y > T a b l e s \ b r o k e r a g e f e e s \ C o l u m n s \ i n c o m e _ c l a s s < / K e y > < / D i a g r a m O b j e c t K e y > < D i a g r a m O b j e c t K e y > < K e y > T a b l e s \ b r o k e r a g e f e e s \ C o l u m n s \ A m o u n t < / K e y > < / D i a g r a m O b j e c t K e y > < D i a g r a m O b j e c t K e y > < K e y > T a b l e s \ b r o k e r a g e f e e s \ C o l u m n s \ i n c o m e _ d u e _ d a t e < / K e y > < / D i a g r a m O b j e c t K e y > < D i a g r a m O b j e c t K e y > < K e y > T a b l e s \ b r o k e r a g e f e e s \ C o l u m n s \ r e v e n u e _ t r a n s a c t i o n _ t y p e < / K e y > < / D i a g r a m O b j e c t K e y > < D i a g r a m O b j e c t K e y > < K e y > T a b l e s \ b r o k e r a g e f e e s \ C o l u m n s \ r e n e w a l _ s t a t u s < / K e y > < / D i a g r a m O b j e c t K e y > < D i a g r a m O b j e c t K e y > < K e y > T a b l e s \ b r o k e r a g e f e e s \ C o l u m n s \ l a p s e _ r e a s o n < / K e y > < / D i a g r a m O b j e c t K e y > < D i a g r a m O b j e c t K e y > < K e y > T a b l e s \ b r o k e r a g e f e e s \ C o l u m n s \ l a s t _ u p d a t e d _ d a t e < / K e y > < / D i a g r a m O b j e c t K e y > < D i a g r a m O b j e c t K e y > < K e y > T a b l e s \ b r o k e r a g e f e e s \ M e a s u r e s \ S u m   o f   A m o u n t   3 < / K e y > < / D i a g r a m O b j e c t K e y > < D i a g r a m O b j e c t K e y > < K e y > T a b l e s \ b r o k e r a g e f e e s \ S u m   o f   A m o u n t   3 \ A d d i t i o n a l   I n f o \ I m p l i c i t   M e a s u r e < / K e y > < / D i a g r a m O b j e c t K e y > < D i a g r a m O b j e c t K e y > < K e y > T a b l e s \ i n c o m e _ c l a s s _ b r i d g e < / K e y > < / D i a g r a m O b j e c t K e y > < D i a g r a m O b j e c t K e y > < K e y > T a b l e s \ i n c o m e _ c l a s s _ b r i d g e \ C o l u m n s \ S L   N O < / K e y > < / D i a g r a m O b j e c t K e y > < D i a g r a m O b j e c t K e y > < K e y > T a b l e s \ i n c o m e _ c l a s s _ b r i d g e \ C o l u m n s \ i n c o m e _ c l a s s < / K e y > < / D i a g r a m O b j e c t K e y > < D i a g r a m O b j e c t K e y > < K e y > T a b l e s \ I n d i v i d u a l _ b u d g e t _ a l t e r e d < / K e y > < / D i a g r a m O b j e c t K e y > < D i a g r a m O b j e c t K e y > < K e y > T a b l e s \ I n d i v i d u a l _ b u d g e t _ a l t e r e d \ C o l u m n s \ B r a n c h < / K e y > < / D i a g r a m O b j e c t K e y > < D i a g r a m O b j e c t K e y > < K e y > T a b l e s \ I n d i v i d u a l _ b u d g e t _ a l t e r e d \ C o l u m n s \ E m p l o y e e   N a m e < / K e y > < / D i a g r a m O b j e c t K e y > < D i a g r a m O b j e c t K e y > < K e y > T a b l e s \ I n d i v i d u a l _ b u d g e t _ a l t e r e d \ C o l u m n s \ N e w   R o l e 2 < / K e y > < / D i a g r a m O b j e c t K e y > < D i a g r a m O b j e c t K e y > < K e y > T a b l e s \ I n d i v i d u a l _ b u d g e t _ a l t e r e d \ C o l u m n s \ I n c o m e _ c l a s s < / K e y > < / D i a g r a m O b j e c t K e y > < D i a g r a m O b j e c t K e y > < K e y > T a b l e s \ I n d i v i d u a l _ b u d g e t _ a l t e r e d \ C o l u m n s \ A m o u n t < / K e y > < / D i a g r a m O b j e c t K e y > < D i a g r a m O b j e c t K e y > < K e y > T a b l e s \ I n d i v i d u a l _ b u d g e t _ a l t e r e d \ M e a s u r e s \ S u m   o f   A m o u n t < / K e y > < / D i a g r a m O b j e c t K e y > < D i a g r a m O b j e c t K e y > < K e y > T a b l e s \ I n d i v i d u a l _ b u d g e t _ a l t e r e d \ S u m   o f   A m o u n t \ A d d i t i o n a l   I n f o \ I m p l i c i t   M e a s u r e < / K e y > < / D i a g r a m O b j e c t K e y > < D i a g r a m O b j e c t K e y > < K e y > T a b l e s \ i n v o i c e _ 2 0 2 0 0 1 2 3 1 0 4 1 < / K e y > < / D i a g r a m O b j e c t K e y > < D i a g r a m O b j e c t K e y > < K e y > T a b l e s \ i n v o i c e _ 2 0 2 0 0 1 2 3 1 0 4 1 \ C o l u m n s \ i n v o i c e _ n u m b e r < / K e y > < / D i a g r a m O b j e c t K e y > < D i a g r a m O b j e c t K e y > < K e y > T a b l e s \ i n v o i c e _ 2 0 2 0 0 1 2 3 1 0 4 1 \ C o l u m n s \ i n v o i c e _ d a t e < / K e y > < / D i a g r a m O b j e c t K e y > < D i a g r a m O b j e c t K e y > < K e y > T a b l e s \ i n v o i c e _ 2 0 2 0 0 1 2 3 1 0 4 1 \ C o l u m n s \ r e v e n u e _ t r a n s a c t i o n _ t y p e < / K e y > < / D i a g r a m O b j e c t K e y > < D i a g r a m O b j e c t K e y > < K e y > T a b l e s \ i n v o i c e _ 2 0 2 0 0 1 2 3 1 0 4 1 \ C o l u m n s \ b r a n c h _ n a m e < / K e y > < / D i a g r a m O b j e c t K e y > < D i a g r a m O b j e c t K e y > < K e y > T a b l e s \ i n v o i c e _ 2 0 2 0 0 1 2 3 1 0 4 1 \ C o l u m n s \ s o l u t i o n _ g r o u p < / K e y > < / D i a g r a m O b j e c t K e y > < D i a g r a m O b j e c t K e y > < K e y > T a b l e s \ i n v o i c e _ 2 0 2 0 0 1 2 3 1 0 4 1 \ C o l u m n s \ A c c o u n t   E x e c u t i v e < / K e y > < / D i a g r a m O b j e c t K e y > < D i a g r a m O b j e c t K e y > < K e y > T a b l e s \ i n v o i c e _ 2 0 2 0 0 1 2 3 1 0 4 1 \ C o l u m n s \ i n c o m e _ c l a s s < / K e y > < / D i a g r a m O b j e c t K e y > < D i a g r a m O b j e c t K e y > < K e y > T a b l e s \ i n v o i c e _ 2 0 2 0 0 1 2 3 1 0 4 1 \ C o l u m n s \ c l i e n t _ n a m e < / K e y > < / D i a g r a m O b j e c t K e y > < D i a g r a m O b j e c t K e y > < K e y > T a b l e s \ i n v o i c e _ 2 0 2 0 0 1 2 3 1 0 4 1 \ C o l u m n s \ p o l i c y _ n u m b e r < / K e y > < / D i a g r a m O b j e c t K e y > < D i a g r a m O b j e c t K e y > < K e y > T a b l e s \ i n v o i c e _ 2 0 2 0 0 1 2 3 1 0 4 1 \ C o l u m n s \ A m o u n t < / K e y > < / D i a g r a m O b j e c t K e y > < D i a g r a m O b j e c t K e y > < K e y > T a b l e s \ i n v o i c e _ 2 0 2 0 0 1 2 3 1 0 4 1 \ C o l u m n s \ i n c o m e _ d u e _ d a t e < / K e y > < / D i a g r a m O b j e c t K e y > < D i a g r a m O b j e c t K e y > < K e y > T a b l e s \ i n v o i c e _ 2 0 2 0 0 1 2 3 1 0 4 1 \ M e a s u r e s \ S u m   o f   A m o u n t   2 < / K e y > < / D i a g r a m O b j e c t K e y > < D i a g r a m O b j e c t K e y > < K e y > T a b l e s \ i n v o i c e _ 2 0 2 0 0 1 2 3 1 0 4 1 \ S u m   o f   A m o u n t   2 \ A d d i t i o n a l   I n f o \ I m p l i c i t   M e a s u r e < / K e y > < / D i a g r a m O b j e c t K e y > < D i a g r a m O b j e c t K e y > < K e y > T a b l e s \ i n v o i c e _ 2 0 2 0 0 1 2 3 1 0 4 1 \ M e a s u r e s \ S u m   o f   i n v o i c e _ n u m b e r < / K e y > < / D i a g r a m O b j e c t K e y > < D i a g r a m O b j e c t K e y > < K e y > T a b l e s \ i n v o i c e _ 2 0 2 0 0 1 2 3 1 0 4 1 \ S u m   o f   i n v o i c e _ n u m b e r \ A d d i t i o n a l   I n f o \ I m p l i c i t   M e a s u r e < / K e y > < / D i a g r a m O b j e c t K e y > < D i a g r a m O b j e c t K e y > < K e y > T a b l e s \ i n v o i c e _ 2 0 2 0 0 1 2 3 1 0 4 1 \ M e a s u r e s \ C o u n t   o f   i n v o i c e _ n u m b e r < / K e y > < / D i a g r a m O b j e c t K e y > < D i a g r a m O b j e c t K e y > < K e y > T a b l e s \ i n v o i c e _ 2 0 2 0 0 1 2 3 1 0 4 1 \ C o u n t   o f   i n v o i c e _ n u m b e r \ A d d i t i o n a l   I n f o \ I m p l i c i t   M e a s u r e < / K e y > < / D i a g r a m O b j e c t K e y > < D i a g r a m O b j e c t K e y > < K e y > T a b l e s \ m e e t i n g _ l i s t _ 2 0 2 0 0 1 2 3 1 0 4 1 < / K e y > < / D i a g r a m O b j e c t K e y > < D i a g r a m O b j e c t K e y > < K e y > T a b l e s \ m e e t i n g _ l i s t _ 2 0 2 0 0 1 2 3 1 0 4 1 \ C o l u m n s \ A c c o u n t   E x e c u t i v e < / K e y > < / D i a g r a m O b j e c t K e y > < D i a g r a m O b j e c t K e y > < K e y > T a b l e s \ m e e t i n g _ l i s t _ 2 0 2 0 0 1 2 3 1 0 4 1 \ C o l u m n s \ b r a n c h _ n a m e < / K e y > < / D i a g r a m O b j e c t K e y > < D i a g r a m O b j e c t K e y > < K e y > T a b l e s \ m e e t i n g _ l i s t _ 2 0 2 0 0 1 2 3 1 0 4 1 \ C o l u m n s \ g l o b a l _ a t t e n d e e s < / K e y > < / D i a g r a m O b j e c t K e y > < D i a g r a m O b j e c t K e y > < K e y > T a b l e s \ m e e t i n g _ l i s t _ 2 0 2 0 0 1 2 3 1 0 4 1 \ C o l u m n s \ m e e t i n g _ d a t e < / K e y > < / D i a g r a m O b j e c t K e y > < D i a g r a m O b j e c t K e y > < K e y > T a b l e s \ m e e t i n g _ l i s t _ 2 0 2 0 0 1 2 3 1 0 4 1 \ C o l u m n s \ F 5 < / K e y > < / D i a g r a m O b j e c t K e y > < D i a g r a m O b j e c t K e y > < K e y > T a b l e s \ m e e t i n g _ l i s t _ 2 0 2 0 0 1 2 3 1 0 4 1 \ C o l u m n s \ F 6 < / K e y > < / D i a g r a m O b j e c t K e y > < D i a g r a m O b j e c t K e y > < K e y > T a b l e s \ m e e t i n g _ l i s t _ 2 0 2 0 0 1 2 3 1 0 4 1 \ C o l u m n s \ F 7 < / K e y > < / D i a g r a m O b j e c t K e y > < D i a g r a m O b j e c t K e y > < K e y > T a b l e s \ m e e t i n g _ l i s t _ 2 0 2 0 0 1 2 3 1 0 4 1 \ C o l u m n s \ F 8 < / K e y > < / D i a g r a m O b j e c t K e y > < D i a g r a m O b j e c t K e y > < K e y > T a b l e s \ m e e t i n g _ l i s t _ 2 0 2 0 0 1 2 3 1 0 4 1 \ C o l u m n s \ F 9 < / K e y > < / D i a g r a m O b j e c t K e y > < D i a g r a m O b j e c t K e y > < K e y > T a b l e s \ m e e t i n g _ l i s t _ 2 0 2 0 0 1 2 3 1 0 4 1 \ C o l u m n s \ F 1 0 < / K e y > < / D i a g r a m O b j e c t K e y > < D i a g r a m O b j e c t K e y > < K e y > T a b l e s \ m e e t i n g _ l i s t _ 2 0 2 0 0 1 2 3 1 0 4 1 \ C o l u m n s \ F 1 1 < / K e y > < / D i a g r a m O b j e c t K e y > < D i a g r a m O b j e c t K e y > < K e y > T a b l e s \ m e e t i n g _ l i s t _ 2 0 2 0 0 1 2 3 1 0 4 1 \ C o l u m n s \ F 1 2 < / K e y > < / D i a g r a m O b j e c t K e y > < D i a g r a m O b j e c t K e y > < K e y > T a b l e s \ m e e t i n g _ l i s t _ 2 0 2 0 0 1 2 3 1 0 4 1 \ C o l u m n s \ F 1 3 < / K e y > < / D i a g r a m O b j e c t K e y > < D i a g r a m O b j e c t K e y > < K e y > T a b l e s \ m e e t i n g _ l i s t _ 2 0 2 0 0 1 2 3 1 0 4 1 \ C o l u m n s \ F 1 4 < / K e y > < / D i a g r a m O b j e c t K e y > < D i a g r a m O b j e c t K e y > < K e y > T a b l e s \ m e e t i n g _ l i s t _ 2 0 2 0 0 1 2 3 1 0 4 1 \ M e a s u r e s \ C o u n t   o f   m e e t i n g _ d a t e < / K e y > < / D i a g r a m O b j e c t K e y > < D i a g r a m O b j e c t K e y > < K e y > T a b l e s \ m e e t i n g _ l i s t _ 2 0 2 0 0 1 2 3 1 0 4 1 \ C o u n t   o f   m e e t i n g _ d a t e \ A d d i t i o n a l   I n f o \ I m p l i c i t   M e a s u r e < / K e y > < / D i a g r a m O b j e c t K e y > < D i a g r a m O b j e c t K e y > < K e y > T a b l e s \ g c r m _ o p p o r t u n i t y _ 2 0 2 0 0 1 2 3 1 0 4 1 < / K e y > < / D i a g r a m O b j e c t K e y > < D i a g r a m O b j e c t K e y > < K e y > T a b l e s \ g c r m _ o p p o r t u n i t y _ 2 0 2 0 0 1 2 3 1 0 4 1 \ C o l u m n s \ o p p o r t u n i t y _ n a m e < / K e y > < / D i a g r a m O b j e c t K e y > < D i a g r a m O b j e c t K e y > < K e y > T a b l e s \ g c r m _ o p p o r t u n i t y _ 2 0 2 0 0 1 2 3 1 0 4 1 \ C o l u m n s \ o p p o r t u n i t y _ i d < / K e y > < / D i a g r a m O b j e c t K e y > < D i a g r a m O b j e c t K e y > < K e y > T a b l e s \ g c r m _ o p p o r t u n i t y _ 2 0 2 0 0 1 2 3 1 0 4 1 \ C o l u m n s \ A c c o u n t   E x e c u t i v e < / K e y > < / D i a g r a m O b j e c t K e y > < D i a g r a m O b j e c t K e y > < K e y > T a b l e s \ g c r m _ o p p o r t u n i t y _ 2 0 2 0 0 1 2 3 1 0 4 1 \ C o l u m n s \ p r e m i u m _ a m o u n t < / K e y > < / D i a g r a m O b j e c t K e y > < D i a g r a m O b j e c t K e y > < K e y > T a b l e s \ g c r m _ o p p o r t u n i t y _ 2 0 2 0 0 1 2 3 1 0 4 1 \ C o l u m n s \ r e v e n u e _ a m o u n t < / K e y > < / D i a g r a m O b j e c t K e y > < D i a g r a m O b j e c t K e y > < K e y > T a b l e s \ g c r m _ o p p o r t u n i t y _ 2 0 2 0 0 1 2 3 1 0 4 1 \ C o l u m n s \ c l o s i n g _ d a t e < / K e y > < / D i a g r a m O b j e c t K e y > < D i a g r a m O b j e c t K e y > < K e y > T a b l e s \ g c r m _ o p p o r t u n i t y _ 2 0 2 0 0 1 2 3 1 0 4 1 \ C o l u m n s \ s t a g e < / K e y > < / D i a g r a m O b j e c t K e y > < D i a g r a m O b j e c t K e y > < K e y > T a b l e s \ g c r m _ o p p o r t u n i t y _ 2 0 2 0 0 1 2 3 1 0 4 1 \ C o l u m n s \ b r a n c h < / K e y > < / D i a g r a m O b j e c t K e y > < D i a g r a m O b j e c t K e y > < K e y > T a b l e s \ g c r m _ o p p o r t u n i t y _ 2 0 2 0 0 1 2 3 1 0 4 1 \ C o l u m n s \ s p e c i a l t y < / K e y > < / D i a g r a m O b j e c t K e y > < D i a g r a m O b j e c t K e y > < K e y > T a b l e s \ g c r m _ o p p o r t u n i t y _ 2 0 2 0 0 1 2 3 1 0 4 1 \ C o l u m n s \ p r o d u c t _ g r o u p < / K e y > < / D i a g r a m O b j e c t K e y > < D i a g r a m O b j e c t K e y > < K e y > T a b l e s \ g c r m _ o p p o r t u n i t y _ 2 0 2 0 0 1 2 3 1 0 4 1 \ C o l u m n s \ p r o d u c t _ s u b _ g r o u p < / K e y > < / D i a g r a m O b j e c t K e y > < D i a g r a m O b j e c t K e y > < K e y > T a b l e s \ g c r m _ o p p o r t u n i t y _ 2 0 2 0 0 1 2 3 1 0 4 1 \ C o l u m n s \ r i s k _ d e t a i l s < / K e y > < / D i a g r a m O b j e c t K e y > < D i a g r a m O b j e c t K e y > < K e y > T a b l e s \ g c r m _ o p p o r t u n i t y _ 2 0 2 0 0 1 2 3 1 0 4 1 \ M e a s u r e s \ S u m   o f   r e v e n u e _ a m o u n t < / K e y > < / D i a g r a m O b j e c t K e y > < D i a g r a m O b j e c t K e y > < K e y > T a b l e s \ g c r m _ o p p o r t u n i t y _ 2 0 2 0 0 1 2 3 1 0 4 1 \ S u m   o f   r e v e n u e _ a m o u n t \ A d d i t i o n a l   I n f o \ I m p l i c i t   M e a s u r e < / K e y > < / D i a g r a m O b j e c t K e y > < D i a g r a m O b j e c t K e y > < K e y > T a b l e s \ g c r m _ o p p o r t u n i t y _ 2 0 2 0 0 1 2 3 1 0 4 1 \ M e a s u r e s \ C o u n t   o f   o p p o r t u n i t y _ n a m e < / K e y > < / D i a g r a m O b j e c t K e y > < D i a g r a m O b j e c t K e y > < K e y > T a b l e s \ g c r m _ o p p o r t u n i t y _ 2 0 2 0 0 1 2 3 1 0 4 1 \ C o u n t   o f   o p p o r t u n i t y _ n a m e \ A d d i t i o n a l   I n f o \ I m p l i c i t   M e a s u r e < / K e y > < / D i a g r a m O b j e c t K e y > < D i a g r a m O b j e c t K e y > < K e y > T a b l e s \ g c r m _ o p p o r t u n i t y _ 2 0 2 0 0 1 2 3 1 0 4 1 \ M e a s u r e s \ C o u n t   o f   p r o d u c t _ g r o u p < / K e y > < / D i a g r a m O b j e c t K e y > < D i a g r a m O b j e c t K e y > < K e y > T a b l e s \ g c r m _ o p p o r t u n i t y _ 2 0 2 0 0 1 2 3 1 0 4 1 \ C o u n t   o f   p r o d u c t _ g r o u p \ A d d i t i o n a l   I n f o \ I m p l i c i t   M e a s u r e < / K e y > < / D i a g r a m O b j e c t K e y > < D i a g r a m O b j e c t K e y > < K e y > R e l a t i o n s h i p s \ & l t ; T a b l e s \ b r o k e r a g e f e e s \ C o l u m n s \ A c c o u n t   E x e c u t i v e & g t ; - & l t ; T a b l e s \ B R I D G E   T A B L E \ C o l u m n s \ A c c o u n t   E x e c u t i v e & g t ; < / K e y > < / D i a g r a m O b j e c t K e y > < D i a g r a m O b j e c t K e y > < K e y > R e l a t i o n s h i p s \ & l t ; T a b l e s \ b r o k e r a g e f e e s \ C o l u m n s \ A c c o u n t   E x e c u t i v e & g t ; - & l t ; T a b l e s \ B R I D G E   T A B L E \ C o l u m n s \ A c c o u n t   E x e c u t i v e & g t ; \ F K < / K e y > < / D i a g r a m O b j e c t K e y > < D i a g r a m O b j e c t K e y > < K e y > R e l a t i o n s h i p s \ & l t ; T a b l e s \ b r o k e r a g e f e e s \ C o l u m n s \ A c c o u n t   E x e c u t i v e & g t ; - & l t ; T a b l e s \ B R I D G E   T A B L E \ C o l u m n s \ A c c o u n t   E x e c u t i v e & g t ; \ P K < / K e y > < / D i a g r a m O b j e c t K e y > < D i a g r a m O b j e c t K e y > < K e y > R e l a t i o n s h i p s \ & l t ; T a b l e s \ b r o k e r a g e f e e s \ C o l u m n s \ A c c o u n t   E x e c u t i v e & g t ; - & l t ; T a b l e s \ B R I D G E   T A B L E \ C o l u m n s \ A c c o u n t   E x e c u t i v e & g t ; \ C r o s s F i l t e r < / K e y > < / D i a g r a m O b j e c t K e y > < D i a g r a m O b j e c t K e y > < K e y > R e l a t i o n s h i p s \ & l t ; T a b l e s \ b r o k e r a g e f e e s \ C o l u m n s \ i n c o m e _ c l a s s & g t ; - & l t ; T a b l e s \ i n c o m e _ c l a s s _ b r i d g e \ C o l u m n s \ i n c o m e _ c l a s s & g t ; < / K e y > < / D i a g r a m O b j e c t K e y > < D i a g r a m O b j e c t K e y > < K e y > R e l a t i o n s h i p s \ & l t ; T a b l e s \ b r o k e r a g e f e e s \ C o l u m n s \ i n c o m e _ c l a s s & g t ; - & l t ; T a b l e s \ i n c o m e _ c l a s s _ b r i d g e \ C o l u m n s \ i n c o m e _ c l a s s & g t ; \ F K < / K e y > < / D i a g r a m O b j e c t K e y > < D i a g r a m O b j e c t K e y > < K e y > R e l a t i o n s h i p s \ & l t ; T a b l e s \ b r o k e r a g e f e e s \ C o l u m n s \ i n c o m e _ c l a s s & g t ; - & l t ; T a b l e s \ i n c o m e _ c l a s s _ b r i d g e \ C o l u m n s \ i n c o m e _ c l a s s & g t ; \ P K < / K e y > < / D i a g r a m O b j e c t K e y > < D i a g r a m O b j e c t K e y > < K e y > R e l a t i o n s h i p s \ & l t ; T a b l e s \ b r o k e r a g e f e e s \ C o l u m n s \ i n c o m e _ c l a s s & g t ; - & l t ; T a b l e s \ i n c o m e _ c l a s s _ b r i d g e \ C o l u m n s \ i n c o m e _ c l a s s & g t ; \ C r o s s F i l t e r < / K e y > < / D i a g r a m O b j e c t K e y > < D i a g r a m O b j e c t K e y > < K e y > R e l a t i o n s h i p s \ & l t ; T a b l e s \ I n d i v i d u a l _ b u d g e t _ a l t e r e d \ C o l u m n s \ E m p l o y e e   N a m e & g t ; - & l t ; T a b l e s \ B R I D G E   T A B L E \ C o l u m n s \ A c c o u n t   E x e c u t i v e & g t ; < / K e y > < / D i a g r a m O b j e c t K e y > < D i a g r a m O b j e c t K e y > < K e y > R e l a t i o n s h i p s \ & l t ; T a b l e s \ I n d i v i d u a l _ b u d g e t _ a l t e r e d \ C o l u m n s \ E m p l o y e e   N a m e & g t ; - & l t ; T a b l e s \ B R I D G E   T A B L E \ C o l u m n s \ A c c o u n t   E x e c u t i v e & g t ; \ F K < / K e y > < / D i a g r a m O b j e c t K e y > < D i a g r a m O b j e c t K e y > < K e y > R e l a t i o n s h i p s \ & l t ; T a b l e s \ I n d i v i d u a l _ b u d g e t _ a l t e r e d \ C o l u m n s \ E m p l o y e e   N a m e & g t ; - & l t ; T a b l e s \ B R I D G E   T A B L E \ C o l u m n s \ A c c o u n t   E x e c u t i v e & g t ; \ P K < / K e y > < / D i a g r a m O b j e c t K e y > < D i a g r a m O b j e c t K e y > < K e y > R e l a t i o n s h i p s \ & l t ; T a b l e s \ I n d i v i d u a l _ b u d g e t _ a l t e r e d \ C o l u m n s \ E m p l o y e e   N a m e & g t ; - & l t ; T a b l e s \ B R I D G E   T A B L E \ C o l u m n s \ A c c o u n t   E x e c u t i v e & g t ; \ C r o s s F i l t e r < / K e y > < / D i a g r a m O b j e c t K e y > < D i a g r a m O b j e c t K e y > < K e y > R e l a t i o n s h i p s \ & l t ; T a b l e s \ I n d i v i d u a l _ b u d g e t _ a l t e r e d \ C o l u m n s \ I n c o m e _ c l a s s & g t ; - & l t ; T a b l e s \ i n c o m e _ c l a s s _ b r i d g e \ C o l u m n s \ i n c o m e _ c l a s s & g t ; < / K e y > < / D i a g r a m O b j e c t K e y > < D i a g r a m O b j e c t K e y > < K e y > R e l a t i o n s h i p s \ & l t ; T a b l e s \ I n d i v i d u a l _ b u d g e t _ a l t e r e d \ C o l u m n s \ I n c o m e _ c l a s s & g t ; - & l t ; T a b l e s \ i n c o m e _ c l a s s _ b r i d g e \ C o l u m n s \ i n c o m e _ c l a s s & g t ; \ F K < / K e y > < / D i a g r a m O b j e c t K e y > < D i a g r a m O b j e c t K e y > < K e y > R e l a t i o n s h i p s \ & l t ; T a b l e s \ I n d i v i d u a l _ b u d g e t _ a l t e r e d \ C o l u m n s \ I n c o m e _ c l a s s & g t ; - & l t ; T a b l e s \ i n c o m e _ c l a s s _ b r i d g e \ C o l u m n s \ i n c o m e _ c l a s s & g t ; \ P K < / K e y > < / D i a g r a m O b j e c t K e y > < D i a g r a m O b j e c t K e y > < K e y > R e l a t i o n s h i p s \ & l t ; T a b l e s \ I n d i v i d u a l _ b u d g e t _ a l t e r e d \ C o l u m n s \ I n c o m e _ c l a s s & g t ; - & l t ; T a b l e s \ i n c o m e _ c l a s s _ b r i d g e \ C o l u m n s \ i n c o m e _ c l a s s & g t ; \ C r o s s F i l t e r < / K e y > < / D i a g r a m O b j e c t K e y > < D i a g r a m O b j e c t K e y > < K e y > R e l a t i o n s h i p s \ & l t ; T a b l e s \ i n v o i c e _ 2 0 2 0 0 1 2 3 1 0 4 1 \ C o l u m n s \ A c c o u n t   E x e c u t i v e & g t ; - & l t ; T a b l e s \ B R I D G E   T A B L E \ C o l u m n s \ A c c o u n t   E x e c u t i v e & g t ; < / K e y > < / D i a g r a m O b j e c t K e y > < D i a g r a m O b j e c t K e y > < K e y > R e l a t i o n s h i p s \ & l t ; T a b l e s \ i n v o i c e _ 2 0 2 0 0 1 2 3 1 0 4 1 \ C o l u m n s \ A c c o u n t   E x e c u t i v e & g t ; - & l t ; T a b l e s \ B R I D G E   T A B L E \ C o l u m n s \ A c c o u n t   E x e c u t i v e & g t ; \ F K < / K e y > < / D i a g r a m O b j e c t K e y > < D i a g r a m O b j e c t K e y > < K e y > R e l a t i o n s h i p s \ & l t ; T a b l e s \ i n v o i c e _ 2 0 2 0 0 1 2 3 1 0 4 1 \ C o l u m n s \ A c c o u n t   E x e c u t i v e & g t ; - & l t ; T a b l e s \ B R I D G E   T A B L E \ C o l u m n s \ A c c o u n t   E x e c u t i v e & g t ; \ P K < / K e y > < / D i a g r a m O b j e c t K e y > < D i a g r a m O b j e c t K e y > < K e y > R e l a t i o n s h i p s \ & l t ; T a b l e s \ i n v o i c e _ 2 0 2 0 0 1 2 3 1 0 4 1 \ C o l u m n s \ A c c o u n t   E x e c u t i v e & g t ; - & l t ; T a b l e s \ B R I D G E   T A B L E \ C o l u m n s \ A c c o u n t   E x e c u t i v e & g t ; \ C r o s s F i l t e r < / K e y > < / D i a g r a m O b j e c t K e y > < D i a g r a m O b j e c t K e y > < K e y > R e l a t i o n s h i p s \ & l t ; T a b l e s \ i n v o i c e _ 2 0 2 0 0 1 2 3 1 0 4 1 \ C o l u m n s \ i n c o m e _ c l a s s & g t ; - & l t ; T a b l e s \ i n c o m e _ c l a s s _ b r i d g e \ C o l u m n s \ i n c o m e _ c l a s s & g t ; < / K e y > < / D i a g r a m O b j e c t K e y > < D i a g r a m O b j e c t K e y > < K e y > R e l a t i o n s h i p s \ & l t ; T a b l e s \ i n v o i c e _ 2 0 2 0 0 1 2 3 1 0 4 1 \ C o l u m n s \ i n c o m e _ c l a s s & g t ; - & l t ; T a b l e s \ i n c o m e _ c l a s s _ b r i d g e \ C o l u m n s \ i n c o m e _ c l a s s & g t ; \ F K < / K e y > < / D i a g r a m O b j e c t K e y > < D i a g r a m O b j e c t K e y > < K e y > R e l a t i o n s h i p s \ & l t ; T a b l e s \ i n v o i c e _ 2 0 2 0 0 1 2 3 1 0 4 1 \ C o l u m n s \ i n c o m e _ c l a s s & g t ; - & l t ; T a b l e s \ i n c o m e _ c l a s s _ b r i d g e \ C o l u m n s \ i n c o m e _ c l a s s & g t ; \ P K < / K e y > < / D i a g r a m O b j e c t K e y > < D i a g r a m O b j e c t K e y > < K e y > R e l a t i o n s h i p s \ & l t ; T a b l e s \ i n v o i c e _ 2 0 2 0 0 1 2 3 1 0 4 1 \ C o l u m n s \ i n c o m e _ c l a s s & g t ; - & l t ; T a b l e s \ i n c o m e _ c l a s s _ b r i d g e \ C o l u m n s \ i n c o m e _ c l a s s & g t ; \ C r o s s F i l t e r < / K e y > < / D i a g r a m O b j e c t K e y > < D i a g r a m O b j e c t K e y > < K e y > R e l a t i o n s h i p s \ & l t ; T a b l e s \ m e e t i n g _ l i s t _ 2 0 2 0 0 1 2 3 1 0 4 1 \ C o l u m n s \ A c c o u n t   E x e c u t i v e & g t ; - & l t ; T a b l e s \ B R I D G E   T A B L E \ C o l u m n s \ A c c o u n t   E x e c u t i v e & g t ; < / K e y > < / D i a g r a m O b j e c t K e y > < D i a g r a m O b j e c t K e y > < K e y > R e l a t i o n s h i p s \ & l t ; T a b l e s \ m e e t i n g _ l i s t _ 2 0 2 0 0 1 2 3 1 0 4 1 \ C o l u m n s \ A c c o u n t   E x e c u t i v e & g t ; - & l t ; T a b l e s \ B R I D G E   T A B L E \ C o l u m n s \ A c c o u n t   E x e c u t i v e & g t ; \ F K < / K e y > < / D i a g r a m O b j e c t K e y > < D i a g r a m O b j e c t K e y > < K e y > R e l a t i o n s h i p s \ & l t ; T a b l e s \ m e e t i n g _ l i s t _ 2 0 2 0 0 1 2 3 1 0 4 1 \ C o l u m n s \ A c c o u n t   E x e c u t i v e & g t ; - & l t ; T a b l e s \ B R I D G E   T A B L E \ C o l u m n s \ A c c o u n t   E x e c u t i v e & g t ; \ P K < / K e y > < / D i a g r a m O b j e c t K e y > < D i a g r a m O b j e c t K e y > < K e y > R e l a t i o n s h i p s \ & l t ; T a b l e s \ m e e t i n g _ l i s t _ 2 0 2 0 0 1 2 3 1 0 4 1 \ C o l u m n s \ A c c o u n t   E x e c u t i v e & g t ; - & l t ; T a b l e s \ B R I D G E   T A B L E \ C o l u m n s \ A c c o u n t   E x e c u t i v e & g t ; \ C r o s s F i l t e r < / K e y > < / D i a g r a m O b j e c t K e y > < D i a g r a m O b j e c t K e y > < K e y > R e l a t i o n s h i p s \ & l t ; T a b l e s \ g c r m _ o p p o r t u n i t y _ 2 0 2 0 0 1 2 3 1 0 4 1 \ C o l u m n s \ A c c o u n t   E x e c u t i v e & g t ; - & l t ; T a b l e s \ B R I D G E   T A B L E \ C o l u m n s \ A c c o u n t   E x e c u t i v e & g t ; < / K e y > < / D i a g r a m O b j e c t K e y > < D i a g r a m O b j e c t K e y > < K e y > R e l a t i o n s h i p s \ & l t ; T a b l e s \ g c r m _ o p p o r t u n i t y _ 2 0 2 0 0 1 2 3 1 0 4 1 \ C o l u m n s \ A c c o u n t   E x e c u t i v e & g t ; - & l t ; T a b l e s \ B R I D G E   T A B L E \ C o l u m n s \ A c c o u n t   E x e c u t i v e & g t ; \ F K < / K e y > < / D i a g r a m O b j e c t K e y > < D i a g r a m O b j e c t K e y > < K e y > R e l a t i o n s h i p s \ & l t ; T a b l e s \ g c r m _ o p p o r t u n i t y _ 2 0 2 0 0 1 2 3 1 0 4 1 \ C o l u m n s \ A c c o u n t   E x e c u t i v e & g t ; - & l t ; T a b l e s \ B R I D G E   T A B L E \ C o l u m n s \ A c c o u n t   E x e c u t i v e & g t ; \ P K < / K e y > < / D i a g r a m O b j e c t K e y > < D i a g r a m O b j e c t K e y > < K e y > R e l a t i o n s h i p s \ & l t ; T a b l e s \ g c r m _ o p p o r t u n i t y _ 2 0 2 0 0 1 2 3 1 0 4 1 \ C o l u m n s \ A c c o u n t   E x e c u t i v e & g t ; - & l t ; T a b l e s \ B R I D G E   T A B L E \ C o l u m n s \ A c c o u n t   E x e c u t i v e & g t ; \ C r o s s F i l t e r < / K e y > < / D i a g r a m O b j e c t K e y > < / A l l K e y s > < S e l e c t e d K e y s > < D i a g r a m O b j e c t K e y > < K e y > R e l a t i o n s h i p s \ & l t ; T a b l e s \ I n d i v i d u a l _ b u d g e t _ a l t e r e d \ C o l u m n s \ I n c o m e _ c l a s s & g t ; - & l t ; T a b l e s \ i n c o m e _ c l a s s _ b r i d g e \ C o l u m n s \ i n c o m e _ c l a s s & g t ; 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 T a g s \ T a b l e s \ & l t ; T a b l e s \ B R I D G E   T A B L E & g t ; < / K e y > < / a : K e y > < a : V a l u e   i : t y p e = " D i a g r a m D i s p l a y T a g V i e w S t a t e " > < I s N o t F i l t e r e d O u t > t r u e < / I s N o t F i l t e r e d O u t > < / a : V a l u e > < / a : K e y V a l u e O f D i a g r a m O b j e c t K e y a n y T y p e z b w N T n L X > < a : K e y V a l u e O f D i a g r a m O b j e c t K e y a n y T y p e z b w N T n L X > < a : K e y > < K e y > D y n a m i c   T a g s \ T a b l e s \ & l t ; T a b l e s \ b r o k e r a g e f e e s & g t ; < / K e y > < / a : K e y > < a : V a l u e   i : t y p e = " D i a g r a m D i s p l a y T a g V i e w S t a t e " > < I s N o t F i l t e r e d O u t > t r u e < / I s N o t F i l t e r e d O u t > < / a : V a l u e > < / a : K e y V a l u e O f D i a g r a m O b j e c t K e y a n y T y p e z b w N T n L X > < a : K e y V a l u e O f D i a g r a m O b j e c t K e y a n y T y p e z b w N T n L X > < a : K e y > < K e y > D y n a m i c   T a g s \ T a b l e s \ & l t ; T a b l e s \ i n c o m e _ c l a s s _ b r i d g e & g t ; < / K e y > < / a : K e y > < a : V a l u e   i : t y p e = " D i a g r a m D i s p l a y T a g V i e w S t a t e " > < I s N o t F i l t e r e d O u t > t r u e < / I s N o t F i l t e r e d O u t > < / a : V a l u e > < / a : K e y V a l u e O f D i a g r a m O b j e c t K e y a n y T y p e z b w N T n L X > < a : K e y V a l u e O f D i a g r a m O b j e c t K e y a n y T y p e z b w N T n L X > < a : K e y > < K e y > D y n a m i c   T a g s \ T a b l e s \ & l t ; T a b l e s \ I n d i v i d u a l _ b u d g e t _ a l t e r e d & g t ; < / K e y > < / a : K e y > < a : V a l u e   i : t y p e = " D i a g r a m D i s p l a y T a g V i e w S t a t e " > < I s N o t F i l t e r e d O u t > t r u e < / I s N o t F i l t e r e d O u t > < / a : V a l u e > < / a : K e y V a l u e O f D i a g r a m O b j e c t K e y a n y T y p e z b w N T n L X > < a : K e y V a l u e O f D i a g r a m O b j e c t K e y a n y T y p e z b w N T n L X > < a : K e y > < K e y > D y n a m i c   T a g s \ T a b l e s \ & l t ; T a b l e s \ i n v o i c e _ 2 0 2 0 0 1 2 3 1 0 4 1 & g t ; < / K e y > < / a : K e y > < a : V a l u e   i : t y p e = " D i a g r a m D i s p l a y T a g V i e w S t a t e " > < I s N o t F i l t e r e d O u t > t r u e < / I s N o t F i l t e r e d O u t > < / a : V a l u e > < / a : K e y V a l u e O f D i a g r a m O b j e c t K e y a n y T y p e z b w N T n L X > < a : K e y V a l u e O f D i a g r a m O b j e c t K e y a n y T y p e z b w N T n L X > < a : K e y > < K e y > D y n a m i c   T a g s \ T a b l e s \ & l t ; T a b l e s \ m e e t i n g _ l i s t _ 2 0 2 0 0 1 2 3 1 0 4 1 & g t ; < / K e y > < / a : K e y > < a : V a l u e   i : t y p e = " D i a g r a m D i s p l a y T a g V i e w S t a t e " > < I s N o t F i l t e r e d O u t > t r u e < / I s N o t F i l t e r e d O u t > < / a : V a l u e > < / a : K e y V a l u e O f D i a g r a m O b j e c t K e y a n y T y p e z b w N T n L X > < a : K e y V a l u e O f D i a g r a m O b j e c t K e y a n y T y p e z b w N T n L X > < a : K e y > < K e y > D y n a m i c   T a g s \ T a b l e s \ & l t ; T a b l e s \ g c r m _ o p p o r t u n i t y _ 2 0 2 0 0 1 2 3 1 0 4 1 & g t ; < / K e y > < / a : K e y > < a : V a l u e   i : t y p e = " D i a g r a m D i s p l a y T a g V i e w S t a t e " > < I s N o t F i l t e r e d O u t > t r u e < / I s N o t F i l t e r e d O u t > < / a : V a l u e > < / a : K e y V a l u e O f D i a g r a m O b j e c t K e y a n y T y p e z b w N T n L X > < a : K e y V a l u e O f D i a g r a m O b j e c t K e y a n y T y p e z b w N T n L X > < a : K e y > < K e y > T a b l e s \ B R I D G E   T A B L E < / K e y > < / a : K e y > < a : V a l u e   i : t y p e = " D i a g r a m D i s p l a y N o d e V i e w S t a t e " > < H e i g h t > 1 5 0 < / H e i g h t > < I s E x p a n d e d > t r u e < / I s E x p a n d e d > < L a y e d O u t > t r u e < / L a y e d O u t > < L e f t > 2 4 6 . 8 < / L e f t > < T a b I n d e x > 3 < / T a b I n d e x > < T o p > 2 6 5 . 2 < / T o p > < W i d t h > 2 0 0 < / W i d t h > < / a : V a l u e > < / a : K e y V a l u e O f D i a g r a m O b j e c t K e y a n y T y p e z b w N T n L X > < a : K e y V a l u e O f D i a g r a m O b j e c t K e y a n y T y p e z b w N T n L X > < a : K e y > < K e y > T a b l e s \ B R I D G E   T A B L E \ C o l u m n s \ S L   N O < / K e y > < / a : K e y > < a : V a l u e   i : t y p e = " D i a g r a m D i s p l a y N o d e V i e w S t a t e " > < H e i g h t > 1 5 0 < / H e i g h t > < I s E x p a n d e d > t r u e < / I s E x p a n d e d > < W i d t h > 2 0 0 < / W i d t h > < / a : V a l u e > < / a : K e y V a l u e O f D i a g r a m O b j e c t K e y a n y T y p e z b w N T n L X > < a : K e y V a l u e O f D i a g r a m O b j e c t K e y a n y T y p e z b w N T n L X > < a : K e y > < K e y > T a b l e s \ B R I D G E   T A B L E \ C o l u m n s \ A c c o u n t   E x e c u t i v e < / K e y > < / a : K e y > < a : V a l u e   i : t y p e = " D i a g r a m D i s p l a y N o d e V i e w S t a t e " > < H e i g h t > 1 5 0 < / H e i g h t > < I s E x p a n d e d > t r u e < / I s E x p a n d e d > < W i d t h > 2 0 0 < / W i d t h > < / a : V a l u e > < / a : K e y V a l u e O f D i a g r a m O b j e c t K e y a n y T y p e z b w N T n L X > < a : K e y V a l u e O f D i a g r a m O b j e c t K e y a n y T y p e z b w N T n L X > < a : K e y > < K e y > T a b l e s \ b r o k e r a g e f e e s < / K e y > < / a : K e y > < a : V a l u e   i : t y p e = " D i a g r a m D i s p l a y N o d e V i e w S t a t e " > < H e i g h t > 1 5 0 < / H e i g h t > < I s E x p a n d e d > t r u e < / I s E x p a n d e d > < L a y e d O u t > t r u e < / L a y e d O u t > < L e f t > 5 7 5 . 1 0 3 8 1 0 5 6 7 6 6 5 8 5 < / L e f t > < S c r o l l V e r t i c a l O f f s e t > 1 7 7 < / S c r o l l V e r t i c a l O f f s e t > < T a b I n d e x > 1 < / T a b I n d e x > < T o p > 2 0 . 4 0 0 0 0 0 0 0 0 0 0 0 0 0 6 < / T o p > < W i d t h > 2 0 0 < / W i d t h > < / a : V a l u e > < / a : K e y V a l u e O f D i a g r a m O b j e c t K e y a n y T y p e z b w N T n L X > < a : K e y V a l u e O f D i a g r a m O b j e c t K e y a n y T y p e z b w N T n L X > < a : K e y > < K e y > T a b l e s \ b r o k e r a g e f e e s \ C o l u m n s \ c l i e n t _ n a m e < / K e y > < / a : K e y > < a : V a l u e   i : t y p e = " D i a g r a m D i s p l a y N o d e V i e w S t a t e " > < H e i g h t > 1 5 0 < / H e i g h t > < I s E x p a n d e d > t r u e < / I s E x p a n d e d > < W i d t h > 2 0 0 < / W i d t h > < / a : V a l u e > < / a : K e y V a l u e O f D i a g r a m O b j e c t K e y a n y T y p e z b w N T n L X > < a : K e y V a l u e O f D i a g r a m O b j e c t K e y a n y T y p e z b w N T n L X > < a : K e y > < K e y > T a b l e s \ b r o k e r a g e f e e s \ C o l u m n s \ p o l i c y _ n u m b e r < / K e y > < / a : K e y > < a : V a l u e   i : t y p e = " D i a g r a m D i s p l a y N o d e V i e w S t a t e " > < H e i g h t > 1 5 0 < / H e i g h t > < I s E x p a n d e d > t r u e < / I s E x p a n d e d > < W i d t h > 2 0 0 < / W i d t h > < / a : V a l u e > < / a : K e y V a l u e O f D i a g r a m O b j e c t K e y a n y T y p e z b w N T n L X > < a : K e y V a l u e O f D i a g r a m O b j e c t K e y a n y T y p e z b w N T n L X > < a : K e y > < K e y > T a b l e s \ b r o k e r a g e f e e s \ C o l u m n s \ p o l i c y _ s t a t u s < / K e y > < / a : K e y > < a : V a l u e   i : t y p e = " D i a g r a m D i s p l a y N o d e V i e w S t a t e " > < H e i g h t > 1 5 0 < / H e i g h t > < I s E x p a n d e d > t r u e < / I s E x p a n d e d > < W i d t h > 2 0 0 < / W i d t h > < / a : V a l u e > < / a : K e y V a l u e O f D i a g r a m O b j e c t K e y a n y T y p e z b w N T n L X > < a : K e y V a l u e O f D i a g r a m O b j e c t K e y a n y T y p e z b w N T n L X > < a : K e y > < K e y > T a b l e s \ b r o k e r a g e f e e s \ C o l u m n s \ p o l i c y _ s t a r t _ d a t e < / K e y > < / a : K e y > < a : V a l u e   i : t y p e = " D i a g r a m D i s p l a y N o d e V i e w S t a t e " > < H e i g h t > 1 5 0 < / H e i g h t > < I s E x p a n d e d > t r u e < / I s E x p a n d e d > < W i d t h > 2 0 0 < / W i d t h > < / a : V a l u e > < / a : K e y V a l u e O f D i a g r a m O b j e c t K e y a n y T y p e z b w N T n L X > < a : K e y V a l u e O f D i a g r a m O b j e c t K e y a n y T y p e z b w N T n L X > < a : K e y > < K e y > T a b l e s \ b r o k e r a g e f e e s \ C o l u m n s \ p o l i c y _ e n d _ d a t e < / K e y > < / a : K e y > < a : V a l u e   i : t y p e = " D i a g r a m D i s p l a y N o d e V i e w S t a t e " > < H e i g h t > 1 5 0 < / H e i g h t > < I s E x p a n d e d > t r u e < / I s E x p a n d e d > < W i d t h > 2 0 0 < / W i d t h > < / a : V a l u e > < / a : K e y V a l u e O f D i a g r a m O b j e c t K e y a n y T y p e z b w N T n L X > < a : K e y V a l u e O f D i a g r a m O b j e c t K e y a n y T y p e z b w N T n L X > < a : K e y > < K e y > T a b l e s \ b r o k e r a g e f e e s \ C o l u m n s \ p r o d u c t _ g r o u p < / K e y > < / a : K e y > < a : V a l u e   i : t y p e = " D i a g r a m D i s p l a y N o d e V i e w S t a t e " > < H e i g h t > 1 5 0 < / H e i g h t > < I s E x p a n d e d > t r u e < / I s E x p a n d e d > < W i d t h > 2 0 0 < / W i d t h > < / a : V a l u e > < / a : K e y V a l u e O f D i a g r a m O b j e c t K e y a n y T y p e z b w N T n L X > < a : K e y V a l u e O f D i a g r a m O b j e c t K e y a n y T y p e z b w N T n L X > < a : K e y > < K e y > T a b l e s \ b r o k e r a g e f e e s \ C o l u m n s \ A c c o u n t   E x e c u t i v e < / K e y > < / a : K e y > < a : V a l u e   i : t y p e = " D i a g r a m D i s p l a y N o d e V i e w S t a t e " > < H e i g h t > 1 5 0 < / H e i g h t > < I s E x p a n d e d > t r u e < / I s E x p a n d e d > < W i d t h > 2 0 0 < / W i d t h > < / a : V a l u e > < / a : K e y V a l u e O f D i a g r a m O b j e c t K e y a n y T y p e z b w N T n L X > < a : K e y V a l u e O f D i a g r a m O b j e c t K e y a n y T y p e z b w N T n L X > < a : K e y > < K e y > T a b l e s \ b r o k e r a g e f e e s \ C o l u m n s \ b r a n c h _ n a m e < / K e y > < / a : K e y > < a : V a l u e   i : t y p e = " D i a g r a m D i s p l a y N o d e V i e w S t a t e " > < H e i g h t > 1 5 0 < / H e i g h t > < I s E x p a n d e d > t r u e < / I s E x p a n d e d > < W i d t h > 2 0 0 < / W i d t h > < / a : V a l u e > < / a : K e y V a l u e O f D i a g r a m O b j e c t K e y a n y T y p e z b w N T n L X > < a : K e y V a l u e O f D i a g r a m O b j e c t K e y a n y T y p e z b w N T n L X > < a : K e y > < K e y > T a b l e s \ b r o k e r a g e f e e s \ C o l u m n s \ s o l u t i o n _ g r o u p < / K e y > < / a : K e y > < a : V a l u e   i : t y p e = " D i a g r a m D i s p l a y N o d e V i e w S t a t e " > < H e i g h t > 1 5 0 < / H e i g h t > < I s E x p a n d e d > t r u e < / I s E x p a n d e d > < W i d t h > 2 0 0 < / W i d t h > < / a : V a l u e > < / a : K e y V a l u e O f D i a g r a m O b j e c t K e y a n y T y p e z b w N T n L X > < a : K e y V a l u e O f D i a g r a m O b j e c t K e y a n y T y p e z b w N T n L X > < a : K e y > < K e y > T a b l e s \ b r o k e r a g e f e e s \ C o l u m n s \ i n c o m e _ c l a s s < / K e y > < / a : K e y > < a : V a l u e   i : t y p e = " D i a g r a m D i s p l a y N o d e V i e w S t a t e " > < H e i g h t > 1 5 0 < / H e i g h t > < I s E x p a n d e d > t r u e < / I s E x p a n d e d > < W i d t h > 2 0 0 < / W i d t h > < / a : V a l u e > < / a : K e y V a l u e O f D i a g r a m O b j e c t K e y a n y T y p e z b w N T n L X > < a : K e y V a l u e O f D i a g r a m O b j e c t K e y a n y T y p e z b w N T n L X > < a : K e y > < K e y > T a b l e s \ b r o k e r a g e f e e s \ C o l u m n s \ A m o u n t < / K e y > < / a : K e y > < a : V a l u e   i : t y p e = " D i a g r a m D i s p l a y N o d e V i e w S t a t e " > < H e i g h t > 1 5 0 < / H e i g h t > < I s E x p a n d e d > t r u e < / I s E x p a n d e d > < W i d t h > 2 0 0 < / W i d t h > < / a : V a l u e > < / a : K e y V a l u e O f D i a g r a m O b j e c t K e y a n y T y p e z b w N T n L X > < a : K e y V a l u e O f D i a g r a m O b j e c t K e y a n y T y p e z b w N T n L X > < a : K e y > < K e y > T a b l e s \ b r o k e r a g e f e e s \ C o l u m n s \ i n c o m e _ d u e _ d a t e < / K e y > < / a : K e y > < a : V a l u e   i : t y p e = " D i a g r a m D i s p l a y N o d e V i e w S t a t e " > < H e i g h t > 1 5 0 < / H e i g h t > < I s E x p a n d e d > t r u e < / I s E x p a n d e d > < W i d t h > 2 0 0 < / W i d t h > < / a : V a l u e > < / a : K e y V a l u e O f D i a g r a m O b j e c t K e y a n y T y p e z b w N T n L X > < a : K e y V a l u e O f D i a g r a m O b j e c t K e y a n y T y p e z b w N T n L X > < a : K e y > < K e y > T a b l e s \ b r o k e r a g e f e e s \ C o l u m n s \ r e v e n u e _ t r a n s a c t i o n _ t y p e < / K e y > < / a : K e y > < a : V a l u e   i : t y p e = " D i a g r a m D i s p l a y N o d e V i e w S t a t e " > < H e i g h t > 1 5 0 < / H e i g h t > < I s E x p a n d e d > t r u e < / I s E x p a n d e d > < W i d t h > 2 0 0 < / W i d t h > < / a : V a l u e > < / a : K e y V a l u e O f D i a g r a m O b j e c t K e y a n y T y p e z b w N T n L X > < a : K e y V a l u e O f D i a g r a m O b j e c t K e y a n y T y p e z b w N T n L X > < a : K e y > < K e y > T a b l e s \ b r o k e r a g e f e e s \ C o l u m n s \ r e n e w a l _ s t a t u s < / K e y > < / a : K e y > < a : V a l u e   i : t y p e = " D i a g r a m D i s p l a y N o d e V i e w S t a t e " > < H e i g h t > 1 5 0 < / H e i g h t > < I s E x p a n d e d > t r u e < / I s E x p a n d e d > < W i d t h > 2 0 0 < / W i d t h > < / a : V a l u e > < / a : K e y V a l u e O f D i a g r a m O b j e c t K e y a n y T y p e z b w N T n L X > < a : K e y V a l u e O f D i a g r a m O b j e c t K e y a n y T y p e z b w N T n L X > < a : K e y > < K e y > T a b l e s \ b r o k e r a g e f e e s \ C o l u m n s \ l a p s e _ r e a s o n < / K e y > < / a : K e y > < a : V a l u e   i : t y p e = " D i a g r a m D i s p l a y N o d e V i e w S t a t e " > < H e i g h t > 1 5 0 < / H e i g h t > < I s E x p a n d e d > t r u e < / I s E x p a n d e d > < W i d t h > 2 0 0 < / W i d t h > < / a : V a l u e > < / a : K e y V a l u e O f D i a g r a m O b j e c t K e y a n y T y p e z b w N T n L X > < a : K e y V a l u e O f D i a g r a m O b j e c t K e y a n y T y p e z b w N T n L X > < a : K e y > < K e y > T a b l e s \ b r o k e r a g e f e e s \ C o l u m n s \ l a s t _ u p d a t e d _ d a t e < / K e y > < / a : K e y > < a : V a l u e   i : t y p e = " D i a g r a m D i s p l a y N o d e V i e w S t a t e " > < H e i g h t > 1 5 0 < / H e i g h t > < I s E x p a n d e d > t r u e < / I s E x p a n d e d > < W i d t h > 2 0 0 < / W i d t h > < / a : V a l u e > < / a : K e y V a l u e O f D i a g r a m O b j e c t K e y a n y T y p e z b w N T n L X > < a : K e y V a l u e O f D i a g r a m O b j e c t K e y a n y T y p e z b w N T n L X > < a : K e y > < K e y > T a b l e s \ b r o k e r a g e f e e s \ M e a s u r e s \ S u m   o f   A m o u n t   3 < / K e y > < / a : K e y > < a : V a l u e   i : t y p e = " D i a g r a m D i s p l a y N o d e V i e w S t a t e " > < H e i g h t > 1 5 0 < / H e i g h t > < I s E x p a n d e d > t r u e < / I s E x p a n d e d > < W i d t h > 2 0 0 < / W i d t h > < / a : V a l u e > < / a : K e y V a l u e O f D i a g r a m O b j e c t K e y a n y T y p e z b w N T n L X > < a : K e y V a l u e O f D i a g r a m O b j e c t K e y a n y T y p e z b w N T n L X > < a : K e y > < K e y > T a b l e s \ b r o k e r a g e f e e s \ S u m   o f   A m o u n t   3 \ A d d i t i o n a l   I n f o \ I m p l i c i t   M e a s u r e < / K e y > < / a : K e y > < a : V a l u e   i : t y p e = " D i a g r a m D i s p l a y V i e w S t a t e I D i a g r a m T a g A d d i t i o n a l I n f o " / > < / a : K e y V a l u e O f D i a g r a m O b j e c t K e y a n y T y p e z b w N T n L X > < a : K e y V a l u e O f D i a g r a m O b j e c t K e y a n y T y p e z b w N T n L X > < a : K e y > < K e y > T a b l e s \ i n c o m e _ c l a s s _ b r i d g e < / K e y > < / a : K e y > < a : V a l u e   i : t y p e = " D i a g r a m D i s p l a y N o d e V i e w S t a t e " > < H e i g h t > 1 5 0 < / H e i g h t > < I s E x p a n d e d > t r u e < / I s E x p a n d e d > < L a y e d O u t > t r u e < / L a y e d O u t > < L e f t > 8 3 3 . 8 0 7 6 2 1 1 3 5 3 3 1 6 < / L e f t > < T a b I n d e x > 5 < / T a b I n d e x > < T o p > 2 5 3 . 2 0 0 0 0 0 0 0 0 0 0 0 0 5 < / T o p > < W i d t h > 2 0 0 < / W i d t h > < / a : V a l u e > < / a : K e y V a l u e O f D i a g r a m O b j e c t K e y a n y T y p e z b w N T n L X > < a : K e y V a l u e O f D i a g r a m O b j e c t K e y a n y T y p e z b w N T n L X > < a : K e y > < K e y > T a b l e s \ i n c o m e _ c l a s s _ b r i d g e \ C o l u m n s \ S L   N O < / K e y > < / a : K e y > < a : V a l u e   i : t y p e = " D i a g r a m D i s p l a y N o d e V i e w S t a t e " > < H e i g h t > 1 5 0 < / H e i g h t > < I s E x p a n d e d > t r u e < / I s E x p a n d e d > < W i d t h > 2 0 0 < / W i d t h > < / a : V a l u e > < / a : K e y V a l u e O f D i a g r a m O b j e c t K e y a n y T y p e z b w N T n L X > < a : K e y V a l u e O f D i a g r a m O b j e c t K e y a n y T y p e z b w N T n L X > < a : K e y > < K e y > T a b l e s \ i n c o m e _ c l a s s _ b r i d g e \ C o l u m n s \ i n c o m e _ c l a s s < / K e y > < / a : K e y > < a : V a l u e   i : t y p e = " D i a g r a m D i s p l a y N o d e V i e w S t a t e " > < H e i g h t > 1 5 0 < / H e i g h t > < I s E x p a n d e d > t r u e < / I s E x p a n d e d > < W i d t h > 2 0 0 < / W i d t h > < / a : V a l u e > < / a : K e y V a l u e O f D i a g r a m O b j e c t K e y a n y T y p e z b w N T n L X > < a : K e y V a l u e O f D i a g r a m O b j e c t K e y a n y T y p e z b w N T n L X > < a : K e y > < K e y > T a b l e s \ I n d i v i d u a l _ b u d g e t _ a l t e r e d < / K e y > < / a : K e y > < a : V a l u e   i : t y p e = " D i a g r a m D i s p l a y N o d e V i e w S t a t e " > < H e i g h t > 1 5 0 < / H e i g h t > < I s E x p a n d e d > t r u e < / I s E x p a n d e d > < L a y e d O u t > t r u e < / L a y e d O u t > < L e f t > 5 3 9 . 7 1 1 4 3 1 7 0 2 9 9 7 2 9 < / L e f t > < S c r o l l V e r t i c a l O f f s e t > 1 8 . 4 2 0 0 0 0 0 0 0 0 0 0 0 1 6 < / S c r o l l V e r t i c a l O f f s e t > < T a b I n d e x > 6 < / T a b I n d e x > < T o p > 4 1 3 . 2 0 0 0 0 0 0 0 0 0 0 0 0 5 < / T o p > < W i d t h > 2 0 0 < / W i d t h > < / a : V a l u e > < / a : K e y V a l u e O f D i a g r a m O b j e c t K e y a n y T y p e z b w N T n L X > < a : K e y V a l u e O f D i a g r a m O b j e c t K e y a n y T y p e z b w N T n L X > < a : K e y > < K e y > T a b l e s \ I n d i v i d u a l _ b u d g e t _ a l t e r e d \ C o l u m n s \ B r a n c h < / K e y > < / a : K e y > < a : V a l u e   i : t y p e = " D i a g r a m D i s p l a y N o d e V i e w S t a t e " > < H e i g h t > 1 5 0 < / H e i g h t > < I s E x p a n d e d > t r u e < / I s E x p a n d e d > < W i d t h > 2 0 0 < / W i d t h > < / a : V a l u e > < / a : K e y V a l u e O f D i a g r a m O b j e c t K e y a n y T y p e z b w N T n L X > < a : K e y V a l u e O f D i a g r a m O b j e c t K e y a n y T y p e z b w N T n L X > < a : K e y > < K e y > T a b l e s \ I n d i v i d u a l _ b u d g e t _ a l t e r e d \ C o l u m n s \ E m p l o y e e   N a m e < / K e y > < / a : K e y > < a : V a l u e   i : t y p e = " D i a g r a m D i s p l a y N o d e V i e w S t a t e " > < H e i g h t > 1 5 0 < / H e i g h t > < I s E x p a n d e d > t r u e < / I s E x p a n d e d > < W i d t h > 2 0 0 < / W i d t h > < / a : V a l u e > < / a : K e y V a l u e O f D i a g r a m O b j e c t K e y a n y T y p e z b w N T n L X > < a : K e y V a l u e O f D i a g r a m O b j e c t K e y a n y T y p e z b w N T n L X > < a : K e y > < K e y > T a b l e s \ I n d i v i d u a l _ b u d g e t _ a l t e r e d \ C o l u m n s \ N e w   R o l e 2 < / K e y > < / a : K e y > < a : V a l u e   i : t y p e = " D i a g r a m D i s p l a y N o d e V i e w S t a t e " > < H e i g h t > 1 5 0 < / H e i g h t > < I s E x p a n d e d > t r u e < / I s E x p a n d e d > < W i d t h > 2 0 0 < / W i d t h > < / a : V a l u e > < / a : K e y V a l u e O f D i a g r a m O b j e c t K e y a n y T y p e z b w N T n L X > < a : K e y V a l u e O f D i a g r a m O b j e c t K e y a n y T y p e z b w N T n L X > < a : K e y > < K e y > T a b l e s \ I n d i v i d u a l _ b u d g e t _ a l t e r e d \ C o l u m n s \ I n c o m e _ c l a s s < / K e y > < / a : K e y > < a : V a l u e   i : t y p e = " D i a g r a m D i s p l a y N o d e V i e w S t a t e " > < H e i g h t > 1 5 0 < / H e i g h t > < I s E x p a n d e d > t r u e < / I s E x p a n d e d > < W i d t h > 2 0 0 < / W i d t h > < / a : V a l u e > < / a : K e y V a l u e O f D i a g r a m O b j e c t K e y a n y T y p e z b w N T n L X > < a : K e y V a l u e O f D i a g r a m O b j e c t K e y a n y T y p e z b w N T n L X > < a : K e y > < K e y > T a b l e s \ I n d i v i d u a l _ b u d g e t _ a l t e r e d \ C o l u m n s \ A m o u n t < / K e y > < / a : K e y > < a : V a l u e   i : t y p e = " D i a g r a m D i s p l a y N o d e V i e w S t a t e " > < H e i g h t > 1 5 0 < / H e i g h t > < I s E x p a n d e d > t r u e < / I s E x p a n d e d > < W i d t h > 2 0 0 < / W i d t h > < / a : V a l u e > < / a : K e y V a l u e O f D i a g r a m O b j e c t K e y a n y T y p e z b w N T n L X > < a : K e y V a l u e O f D i a g r a m O b j e c t K e y a n y T y p e z b w N T n L X > < a : K e y > < K e y > T a b l e s \ I n d i v i d u a l _ b u d g e t _ a l t e r e d \ M e a s u r e s \ S u m   o f   A m o u n t < / K e y > < / a : K e y > < a : V a l u e   i : t y p e = " D i a g r a m D i s p l a y N o d e V i e w S t a t e " > < H e i g h t > 1 5 0 < / H e i g h t > < I s E x p a n d e d > t r u e < / I s E x p a n d e d > < W i d t h > 2 0 0 < / W i d t h > < / a : V a l u e > < / a : K e y V a l u e O f D i a g r a m O b j e c t K e y a n y T y p e z b w N T n L X > < a : K e y V a l u e O f D i a g r a m O b j e c t K e y a n y T y p e z b w N T n L X > < a : K e y > < K e y > T a b l e s \ I n d i v i d u a l _ b u d g e t _ a l t e r e d \ S u m   o f   A m o u n t \ A d d i t i o n a l   I n f o \ I m p l i c i t   M e a s u r e < / K e y > < / a : K e y > < a : V a l u e   i : t y p e = " D i a g r a m D i s p l a y V i e w S t a t e I D i a g r a m T a g A d d i t i o n a l I n f o " / > < / a : K e y V a l u e O f D i a g r a m O b j e c t K e y a n y T y p e z b w N T n L X > < a : K e y V a l u e O f D i a g r a m O b j e c t K e y a n y T y p e z b w N T n L X > < a : K e y > < K e y > T a b l e s \ i n v o i c e _ 2 0 2 0 0 1 2 3 1 0 4 1 < / K e y > < / a : K e y > < a : V a l u e   i : t y p e = " D i a g r a m D i s p l a y N o d e V i e w S t a t e " > < H e i g h t > 1 5 0 < / H e i g h t > < I s E x p a n d e d > t r u e < / I s E x p a n d e d > < L a y e d O u t > t r u e < / L a y e d O u t > < L e f t > 5 4 4 . 8 1 5 2 4 2 2 7 0 6 6 3 2 5 < / L e f t > < S c r o l l V e r t i c a l O f f s e t > 9 6 < / S c r o l l V e r t i c a l O f f s e t > < T a b I n d e x > 4 < / T a b I n d e x > < T o p > 2 1 2 . 3 9 9 9 9 9 9 9 9 9 9 9 9 8 < / T o p > < W i d t h > 2 0 0 < / W i d t h > < / a : V a l u e > < / a : K e y V a l u e O f D i a g r a m O b j e c t K e y a n y T y p e z b w N T n L X > < a : K e y V a l u e O f D i a g r a m O b j e c t K e y a n y T y p e z b w N T n L X > < a : K e y > < K e y > T a b l e s \ i n v o i c e _ 2 0 2 0 0 1 2 3 1 0 4 1 \ C o l u m n s \ i n v o i c e _ n u m b e r < / K e y > < / a : K e y > < a : V a l u e   i : t y p e = " D i a g r a m D i s p l a y N o d e V i e w S t a t e " > < H e i g h t > 1 5 0 < / H e i g h t > < I s E x p a n d e d > t r u e < / I s E x p a n d e d > < W i d t h > 2 0 0 < / W i d t h > < / a : V a l u e > < / a : K e y V a l u e O f D i a g r a m O b j e c t K e y a n y T y p e z b w N T n L X > < a : K e y V a l u e O f D i a g r a m O b j e c t K e y a n y T y p e z b w N T n L X > < a : K e y > < K e y > T a b l e s \ i n v o i c e _ 2 0 2 0 0 1 2 3 1 0 4 1 \ C o l u m n s \ i n v o i c e _ d a t e < / K e y > < / a : K e y > < a : V a l u e   i : t y p e = " D i a g r a m D i s p l a y N o d e V i e w S t a t e " > < H e i g h t > 1 5 0 < / H e i g h t > < I s E x p a n d e d > t r u e < / I s E x p a n d e d > < W i d t h > 2 0 0 < / W i d t h > < / a : V a l u e > < / a : K e y V a l u e O f D i a g r a m O b j e c t K e y a n y T y p e z b w N T n L X > < a : K e y V a l u e O f D i a g r a m O b j e c t K e y a n y T y p e z b w N T n L X > < a : K e y > < K e y > T a b l e s \ i n v o i c e _ 2 0 2 0 0 1 2 3 1 0 4 1 \ C o l u m n s \ r e v e n u e _ t r a n s a c t i o n _ t y p e < / K e y > < / a : K e y > < a : V a l u e   i : t y p e = " D i a g r a m D i s p l a y N o d e V i e w S t a t e " > < H e i g h t > 1 5 0 < / H e i g h t > < I s E x p a n d e d > t r u e < / I s E x p a n d e d > < W i d t h > 2 0 0 < / W i d t h > < / a : V a l u e > < / a : K e y V a l u e O f D i a g r a m O b j e c t K e y a n y T y p e z b w N T n L X > < a : K e y V a l u e O f D i a g r a m O b j e c t K e y a n y T y p e z b w N T n L X > < a : K e y > < K e y > T a b l e s \ i n v o i c e _ 2 0 2 0 0 1 2 3 1 0 4 1 \ C o l u m n s \ b r a n c h _ n a m e < / K e y > < / a : K e y > < a : V a l u e   i : t y p e = " D i a g r a m D i s p l a y N o d e V i e w S t a t e " > < H e i g h t > 1 5 0 < / H e i g h t > < I s E x p a n d e d > t r u e < / I s E x p a n d e d > < W i d t h > 2 0 0 < / W i d t h > < / a : V a l u e > < / a : K e y V a l u e O f D i a g r a m O b j e c t K e y a n y T y p e z b w N T n L X > < a : K e y V a l u e O f D i a g r a m O b j e c t K e y a n y T y p e z b w N T n L X > < a : K e y > < K e y > T a b l e s \ i n v o i c e _ 2 0 2 0 0 1 2 3 1 0 4 1 \ C o l u m n s \ s o l u t i o n _ g r o u p < / K e y > < / a : K e y > < a : V a l u e   i : t y p e = " D i a g r a m D i s p l a y N o d e V i e w S t a t e " > < H e i g h t > 1 5 0 < / H e i g h t > < I s E x p a n d e d > t r u e < / I s E x p a n d e d > < W i d t h > 2 0 0 < / W i d t h > < / a : V a l u e > < / a : K e y V a l u e O f D i a g r a m O b j e c t K e y a n y T y p e z b w N T n L X > < a : K e y V a l u e O f D i a g r a m O b j e c t K e y a n y T y p e z b w N T n L X > < a : K e y > < K e y > T a b l e s \ i n v o i c e _ 2 0 2 0 0 1 2 3 1 0 4 1 \ C o l u m n s \ A c c o u n t   E x e c u t i v e < / K e y > < / a : K e y > < a : V a l u e   i : t y p e = " D i a g r a m D i s p l a y N o d e V i e w S t a t e " > < H e i g h t > 1 5 0 < / H e i g h t > < I s E x p a n d e d > t r u e < / I s E x p a n d e d > < W i d t h > 2 0 0 < / W i d t h > < / a : V a l u e > < / a : K e y V a l u e O f D i a g r a m O b j e c t K e y a n y T y p e z b w N T n L X > < a : K e y V a l u e O f D i a g r a m O b j e c t K e y a n y T y p e z b w N T n L X > < a : K e y > < K e y > T a b l e s \ i n v o i c e _ 2 0 2 0 0 1 2 3 1 0 4 1 \ C o l u m n s \ i n c o m e _ c l a s s < / K e y > < / a : K e y > < a : V a l u e   i : t y p e = " D i a g r a m D i s p l a y N o d e V i e w S t a t e " > < H e i g h t > 1 5 0 < / H e i g h t > < I s E x p a n d e d > t r u e < / I s E x p a n d e d > < W i d t h > 2 0 0 < / W i d t h > < / a : V a l u e > < / a : K e y V a l u e O f D i a g r a m O b j e c t K e y a n y T y p e z b w N T n L X > < a : K e y V a l u e O f D i a g r a m O b j e c t K e y a n y T y p e z b w N T n L X > < a : K e y > < K e y > T a b l e s \ i n v o i c e _ 2 0 2 0 0 1 2 3 1 0 4 1 \ C o l u m n s \ c l i e n t _ n a m e < / K e y > < / a : K e y > < a : V a l u e   i : t y p e = " D i a g r a m D i s p l a y N o d e V i e w S t a t e " > < H e i g h t > 1 5 0 < / H e i g h t > < I s E x p a n d e d > t r u e < / I s E x p a n d e d > < W i d t h > 2 0 0 < / W i d t h > < / a : V a l u e > < / a : K e y V a l u e O f D i a g r a m O b j e c t K e y a n y T y p e z b w N T n L X > < a : K e y V a l u e O f D i a g r a m O b j e c t K e y a n y T y p e z b w N T n L X > < a : K e y > < K e y > T a b l e s \ i n v o i c e _ 2 0 2 0 0 1 2 3 1 0 4 1 \ C o l u m n s \ p o l i c y _ n u m b e r < / K e y > < / a : K e y > < a : V a l u e   i : t y p e = " D i a g r a m D i s p l a y N o d e V i e w S t a t e " > < H e i g h t > 1 5 0 < / H e i g h t > < I s E x p a n d e d > t r u e < / I s E x p a n d e d > < W i d t h > 2 0 0 < / W i d t h > < / a : V a l u e > < / a : K e y V a l u e O f D i a g r a m O b j e c t K e y a n y T y p e z b w N T n L X > < a : K e y V a l u e O f D i a g r a m O b j e c t K e y a n y T y p e z b w N T n L X > < a : K e y > < K e y > T a b l e s \ i n v o i c e _ 2 0 2 0 0 1 2 3 1 0 4 1 \ C o l u m n s \ A m o u n t < / K e y > < / a : K e y > < a : V a l u e   i : t y p e = " D i a g r a m D i s p l a y N o d e V i e w S t a t e " > < H e i g h t > 1 5 0 < / H e i g h t > < I s E x p a n d e d > t r u e < / I s E x p a n d e d > < W i d t h > 2 0 0 < / W i d t h > < / a : V a l u e > < / a : K e y V a l u e O f D i a g r a m O b j e c t K e y a n y T y p e z b w N T n L X > < a : K e y V a l u e O f D i a g r a m O b j e c t K e y a n y T y p e z b w N T n L X > < a : K e y > < K e y > T a b l e s \ i n v o i c e _ 2 0 2 0 0 1 2 3 1 0 4 1 \ C o l u m n s \ i n c o m e _ d u e _ d a t e < / K e y > < / a : K e y > < a : V a l u e   i : t y p e = " D i a g r a m D i s p l a y N o d e V i e w S t a t e " > < H e i g h t > 1 5 0 < / H e i g h t > < I s E x p a n d e d > t r u e < / I s E x p a n d e d > < W i d t h > 2 0 0 < / W i d t h > < / a : V a l u e > < / a : K e y V a l u e O f D i a g r a m O b j e c t K e y a n y T y p e z b w N T n L X > < a : K e y V a l u e O f D i a g r a m O b j e c t K e y a n y T y p e z b w N T n L X > < a : K e y > < K e y > T a b l e s \ i n v o i c e _ 2 0 2 0 0 1 2 3 1 0 4 1 \ M e a s u r e s \ S u m   o f   A m o u n t   2 < / K e y > < / a : K e y > < a : V a l u e   i : t y p e = " D i a g r a m D i s p l a y N o d e V i e w S t a t e " > < H e i g h t > 1 5 0 < / H e i g h t > < I s E x p a n d e d > t r u e < / I s E x p a n d e d > < W i d t h > 2 0 0 < / W i d t h > < / a : V a l u e > < / a : K e y V a l u e O f D i a g r a m O b j e c t K e y a n y T y p e z b w N T n L X > < a : K e y V a l u e O f D i a g r a m O b j e c t K e y a n y T y p e z b w N T n L X > < a : K e y > < K e y > T a b l e s \ i n v o i c e _ 2 0 2 0 0 1 2 3 1 0 4 1 \ S u m   o f   A m o u n t   2 \ A d d i t i o n a l   I n f o \ I m p l i c i t   M e a s u r e < / K e y > < / a : K e y > < a : V a l u e   i : t y p e = " D i a g r a m D i s p l a y V i e w S t a t e I D i a g r a m T a g A d d i t i o n a l I n f o " / > < / a : K e y V a l u e O f D i a g r a m O b j e c t K e y a n y T y p e z b w N T n L X > < a : K e y V a l u e O f D i a g r a m O b j e c t K e y a n y T y p e z b w N T n L X > < a : K e y > < K e y > T a b l e s \ i n v o i c e _ 2 0 2 0 0 1 2 3 1 0 4 1 \ M e a s u r e s \ S u m   o f   i n v o i c e _ n u m b e r < / K e y > < / a : K e y > < a : V a l u e   i : t y p e = " D i a g r a m D i s p l a y N o d e V i e w S t a t e " > < H e i g h t > 1 5 0 < / H e i g h t > < I s E x p a n d e d > t r u e < / I s E x p a n d e d > < W i d t h > 2 0 0 < / W i d t h > < / a : V a l u e > < / a : K e y V a l u e O f D i a g r a m O b j e c t K e y a n y T y p e z b w N T n L X > < a : K e y V a l u e O f D i a g r a m O b j e c t K e y a n y T y p e z b w N T n L X > < a : K e y > < K e y > T a b l e s \ i n v o i c e _ 2 0 2 0 0 1 2 3 1 0 4 1 \ S u m   o f   i n v o i c e _ n u m b e r \ A d d i t i o n a l   I n f o \ I m p l i c i t   M e a s u r e < / K e y > < / a : K e y > < a : V a l u e   i : t y p e = " D i a g r a m D i s p l a y V i e w S t a t e I D i a g r a m T a g A d d i t i o n a l I n f o " / > < / a : K e y V a l u e O f D i a g r a m O b j e c t K e y a n y T y p e z b w N T n L X > < a : K e y V a l u e O f D i a g r a m O b j e c t K e y a n y T y p e z b w N T n L X > < a : K e y > < K e y > T a b l e s \ i n v o i c e _ 2 0 2 0 0 1 2 3 1 0 4 1 \ M e a s u r e s \ C o u n t   o f   i n v o i c e _ n u m b e r < / K e y > < / a : K e y > < a : V a l u e   i : t y p e = " D i a g r a m D i s p l a y N o d e V i e w S t a t e " > < H e i g h t > 1 5 0 < / H e i g h t > < I s E x p a n d e d > t r u e < / I s E x p a n d e d > < W i d t h > 2 0 0 < / W i d t h > < / a : V a l u e > < / a : K e y V a l u e O f D i a g r a m O b j e c t K e y a n y T y p e z b w N T n L X > < a : K e y V a l u e O f D i a g r a m O b j e c t K e y a n y T y p e z b w N T n L X > < a : K e y > < K e y > T a b l e s \ i n v o i c e _ 2 0 2 0 0 1 2 3 1 0 4 1 \ C o u n t   o f   i n v o i c e _ n u m b e r \ A d d i t i o n a l   I n f o \ I m p l i c i t   M e a s u r e < / K e y > < / a : K e y > < a : V a l u e   i : t y p e = " D i a g r a m D i s p l a y V i e w S t a t e I D i a g r a m T a g A d d i t i o n a l I n f o " / > < / a : K e y V a l u e O f D i a g r a m O b j e c t K e y a n y T y p e z b w N T n L X > < a : K e y V a l u e O f D i a g r a m O b j e c t K e y a n y T y p e z b w N T n L X > < a : K e y > < K e y > T a b l e s \ m e e t i n g _ l i s t _ 2 0 2 0 0 1 2 3 1 0 4 1 < / K e y > < / a : K e y > < a : V a l u e   i : t y p e = " D i a g r a m D i s p l a y N o d e V i e w S t a t e " > < H e i g h t > 1 5 0 < / H e i g h t > < I s E x p a n d e d > t r u e < / I s E x p a n d e d > < L a y e d O u t > t r u e < / L a y e d O u t > < L e f t > 2 3 9 . 9 1 9 0 5 2 8 3 8 3 2 8 9 8 < / L e f t > < W i d t h > 2 0 0 < / W i d t h > < / a : V a l u e > < / a : K e y V a l u e O f D i a g r a m O b j e c t K e y a n y T y p e z b w N T n L X > < a : K e y V a l u e O f D i a g r a m O b j e c t K e y a n y T y p e z b w N T n L X > < a : K e y > < K e y > T a b l e s \ m e e t i n g _ l i s t _ 2 0 2 0 0 1 2 3 1 0 4 1 \ C o l u m n s \ A c c o u n t   E x e c u t i v e < / K e y > < / a : K e y > < a : V a l u e   i : t y p e = " D i a g r a m D i s p l a y N o d e V i e w S t a t e " > < H e i g h t > 1 5 0 < / H e i g h t > < I s E x p a n d e d > t r u e < / I s E x p a n d e d > < W i d t h > 2 0 0 < / W i d t h > < / a : V a l u e > < / a : K e y V a l u e O f D i a g r a m O b j e c t K e y a n y T y p e z b w N T n L X > < a : K e y V a l u e O f D i a g r a m O b j e c t K e y a n y T y p e z b w N T n L X > < a : K e y > < K e y > T a b l e s \ m e e t i n g _ l i s t _ 2 0 2 0 0 1 2 3 1 0 4 1 \ C o l u m n s \ b r a n c h _ n a m e < / K e y > < / a : K e y > < a : V a l u e   i : t y p e = " D i a g r a m D i s p l a y N o d e V i e w S t a t e " > < H e i g h t > 1 5 0 < / H e i g h t > < I s E x p a n d e d > t r u e < / I s E x p a n d e d > < W i d t h > 2 0 0 < / W i d t h > < / a : V a l u e > < / a : K e y V a l u e O f D i a g r a m O b j e c t K e y a n y T y p e z b w N T n L X > < a : K e y V a l u e O f D i a g r a m O b j e c t K e y a n y T y p e z b w N T n L X > < a : K e y > < K e y > T a b l e s \ m e e t i n g _ l i s t _ 2 0 2 0 0 1 2 3 1 0 4 1 \ C o l u m n s \ g l o b a l _ a t t e n d e e s < / K e y > < / a : K e y > < a : V a l u e   i : t y p e = " D i a g r a m D i s p l a y N o d e V i e w S t a t e " > < H e i g h t > 1 5 0 < / H e i g h t > < I s E x p a n d e d > t r u e < / I s E x p a n d e d > < W i d t h > 2 0 0 < / W i d t h > < / a : V a l u e > < / a : K e y V a l u e O f D i a g r a m O b j e c t K e y a n y T y p e z b w N T n L X > < a : K e y V a l u e O f D i a g r a m O b j e c t K e y a n y T y p e z b w N T n L X > < a : K e y > < K e y > T a b l e s \ m e e t i n g _ l i s t _ 2 0 2 0 0 1 2 3 1 0 4 1 \ C o l u m n s \ m e e t i n g _ d a t e < / K e y > < / a : K e y > < a : V a l u e   i : t y p e = " D i a g r a m D i s p l a y N o d e V i e w S t a t e " > < H e i g h t > 1 5 0 < / H e i g h t > < I s E x p a n d e d > t r u e < / I s E x p a n d e d > < W i d t h > 2 0 0 < / W i d t h > < / a : V a l u e > < / a : K e y V a l u e O f D i a g r a m O b j e c t K e y a n y T y p e z b w N T n L X > < a : K e y V a l u e O f D i a g r a m O b j e c t K e y a n y T y p e z b w N T n L X > < a : K e y > < K e y > T a b l e s \ m e e t i n g _ l i s t _ 2 0 2 0 0 1 2 3 1 0 4 1 \ C o l u m n s \ F 5 < / K e y > < / a : K e y > < a : V a l u e   i : t y p e = " D i a g r a m D i s p l a y N o d e V i e w S t a t e " > < H e i g h t > 1 5 0 < / H e i g h t > < I s E x p a n d e d > t r u e < / I s E x p a n d e d > < W i d t h > 2 0 0 < / W i d t h > < / a : V a l u e > < / a : K e y V a l u e O f D i a g r a m O b j e c t K e y a n y T y p e z b w N T n L X > < a : K e y V a l u e O f D i a g r a m O b j e c t K e y a n y T y p e z b w N T n L X > < a : K e y > < K e y > T a b l e s \ m e e t i n g _ l i s t _ 2 0 2 0 0 1 2 3 1 0 4 1 \ C o l u m n s \ F 6 < / K e y > < / a : K e y > < a : V a l u e   i : t y p e = " D i a g r a m D i s p l a y N o d e V i e w S t a t e " > < H e i g h t > 1 5 0 < / H e i g h t > < I s E x p a n d e d > t r u e < / I s E x p a n d e d > < W i d t h > 2 0 0 < / W i d t h > < / a : V a l u e > < / a : K e y V a l u e O f D i a g r a m O b j e c t K e y a n y T y p e z b w N T n L X > < a : K e y V a l u e O f D i a g r a m O b j e c t K e y a n y T y p e z b w N T n L X > < a : K e y > < K e y > T a b l e s \ m e e t i n g _ l i s t _ 2 0 2 0 0 1 2 3 1 0 4 1 \ C o l u m n s \ F 7 < / K e y > < / a : K e y > < a : V a l u e   i : t y p e = " D i a g r a m D i s p l a y N o d e V i e w S t a t e " > < H e i g h t > 1 5 0 < / H e i g h t > < I s E x p a n d e d > t r u e < / I s E x p a n d e d > < W i d t h > 2 0 0 < / W i d t h > < / a : V a l u e > < / a : K e y V a l u e O f D i a g r a m O b j e c t K e y a n y T y p e z b w N T n L X > < a : K e y V a l u e O f D i a g r a m O b j e c t K e y a n y T y p e z b w N T n L X > < a : K e y > < K e y > T a b l e s \ m e e t i n g _ l i s t _ 2 0 2 0 0 1 2 3 1 0 4 1 \ C o l u m n s \ F 8 < / K e y > < / a : K e y > < a : V a l u e   i : t y p e = " D i a g r a m D i s p l a y N o d e V i e w S t a t e " > < H e i g h t > 1 5 0 < / H e i g h t > < I s E x p a n d e d > t r u e < / I s E x p a n d e d > < W i d t h > 2 0 0 < / W i d t h > < / a : V a l u e > < / a : K e y V a l u e O f D i a g r a m O b j e c t K e y a n y T y p e z b w N T n L X > < a : K e y V a l u e O f D i a g r a m O b j e c t K e y a n y T y p e z b w N T n L X > < a : K e y > < K e y > T a b l e s \ m e e t i n g _ l i s t _ 2 0 2 0 0 1 2 3 1 0 4 1 \ C o l u m n s \ F 9 < / K e y > < / a : K e y > < a : V a l u e   i : t y p e = " D i a g r a m D i s p l a y N o d e V i e w S t a t e " > < H e i g h t > 1 5 0 < / H e i g h t > < I s E x p a n d e d > t r u e < / I s E x p a n d e d > < W i d t h > 2 0 0 < / W i d t h > < / a : V a l u e > < / a : K e y V a l u e O f D i a g r a m O b j e c t K e y a n y T y p e z b w N T n L X > < a : K e y V a l u e O f D i a g r a m O b j e c t K e y a n y T y p e z b w N T n L X > < a : K e y > < K e y > T a b l e s \ m e e t i n g _ l i s t _ 2 0 2 0 0 1 2 3 1 0 4 1 \ C o l u m n s \ F 1 0 < / K e y > < / a : K e y > < a : V a l u e   i : t y p e = " D i a g r a m D i s p l a y N o d e V i e w S t a t e " > < H e i g h t > 1 5 0 < / H e i g h t > < I s E x p a n d e d > t r u e < / I s E x p a n d e d > < W i d t h > 2 0 0 < / W i d t h > < / a : V a l u e > < / a : K e y V a l u e O f D i a g r a m O b j e c t K e y a n y T y p e z b w N T n L X > < a : K e y V a l u e O f D i a g r a m O b j e c t K e y a n y T y p e z b w N T n L X > < a : K e y > < K e y > T a b l e s \ m e e t i n g _ l i s t _ 2 0 2 0 0 1 2 3 1 0 4 1 \ C o l u m n s \ F 1 1 < / K e y > < / a : K e y > < a : V a l u e   i : t y p e = " D i a g r a m D i s p l a y N o d e V i e w S t a t e " > < H e i g h t > 1 5 0 < / H e i g h t > < I s E x p a n d e d > t r u e < / I s E x p a n d e d > < W i d t h > 2 0 0 < / W i d t h > < / a : V a l u e > < / a : K e y V a l u e O f D i a g r a m O b j e c t K e y a n y T y p e z b w N T n L X > < a : K e y V a l u e O f D i a g r a m O b j e c t K e y a n y T y p e z b w N T n L X > < a : K e y > < K e y > T a b l e s \ m e e t i n g _ l i s t _ 2 0 2 0 0 1 2 3 1 0 4 1 \ C o l u m n s \ F 1 2 < / K e y > < / a : K e y > < a : V a l u e   i : t y p e = " D i a g r a m D i s p l a y N o d e V i e w S t a t e " > < H e i g h t > 1 5 0 < / H e i g h t > < I s E x p a n d e d > t r u e < / I s E x p a n d e d > < W i d t h > 2 0 0 < / W i d t h > < / a : V a l u e > < / a : K e y V a l u e O f D i a g r a m O b j e c t K e y a n y T y p e z b w N T n L X > < a : K e y V a l u e O f D i a g r a m O b j e c t K e y a n y T y p e z b w N T n L X > < a : K e y > < K e y > T a b l e s \ m e e t i n g _ l i s t _ 2 0 2 0 0 1 2 3 1 0 4 1 \ C o l u m n s \ F 1 3 < / K e y > < / a : K e y > < a : V a l u e   i : t y p e = " D i a g r a m D i s p l a y N o d e V i e w S t a t e " > < H e i g h t > 1 5 0 < / H e i g h t > < I s E x p a n d e d > t r u e < / I s E x p a n d e d > < W i d t h > 2 0 0 < / W i d t h > < / a : V a l u e > < / a : K e y V a l u e O f D i a g r a m O b j e c t K e y a n y T y p e z b w N T n L X > < a : K e y V a l u e O f D i a g r a m O b j e c t K e y a n y T y p e z b w N T n L X > < a : K e y > < K e y > T a b l e s \ m e e t i n g _ l i s t _ 2 0 2 0 0 1 2 3 1 0 4 1 \ C o l u m n s \ F 1 4 < / K e y > < / a : K e y > < a : V a l u e   i : t y p e = " D i a g r a m D i s p l a y N o d e V i e w S t a t e " > < H e i g h t > 1 5 0 < / H e i g h t > < I s E x p a n d e d > t r u e < / I s E x p a n d e d > < W i d t h > 2 0 0 < / W i d t h > < / a : V a l u e > < / a : K e y V a l u e O f D i a g r a m O b j e c t K e y a n y T y p e z b w N T n L X > < a : K e y V a l u e O f D i a g r a m O b j e c t K e y a n y T y p e z b w N T n L X > < a : K e y > < K e y > T a b l e s \ m e e t i n g _ l i s t _ 2 0 2 0 0 1 2 3 1 0 4 1 \ M e a s u r e s \ C o u n t   o f   m e e t i n g _ d a t e < / K e y > < / a : K e y > < a : V a l u e   i : t y p e = " D i a g r a m D i s p l a y N o d e V i e w S t a t e " > < H e i g h t > 1 5 0 < / H e i g h t > < I s E x p a n d e d > t r u e < / I s E x p a n d e d > < W i d t h > 2 0 0 < / W i d t h > < / a : V a l u e > < / a : K e y V a l u e O f D i a g r a m O b j e c t K e y a n y T y p e z b w N T n L X > < a : K e y V a l u e O f D i a g r a m O b j e c t K e y a n y T y p e z b w N T n L X > < a : K e y > < K e y > T a b l e s \ m e e t i n g _ l i s t _ 2 0 2 0 0 1 2 3 1 0 4 1 \ C o u n t   o f   m e e t i n g _ d a t e \ A d d i t i o n a l   I n f o \ I m p l i c i t   M e a s u r e < / K e y > < / a : K e y > < a : V a l u e   i : t y p e = " D i a g r a m D i s p l a y V i e w S t a t e I D i a g r a m T a g A d d i t i o n a l I n f o " / > < / a : K e y V a l u e O f D i a g r a m O b j e c t K e y a n y T y p e z b w N T n L X > < a : K e y V a l u e O f D i a g r a m O b j e c t K e y a n y T y p e z b w N T n L X > < a : K e y > < K e y > T a b l e s \ g c r m _ o p p o r t u n i t y _ 2 0 2 0 0 1 2 3 1 0 4 1 < / K e y > < / a : K e y > < a : V a l u e   i : t y p e = " D i a g r a m D i s p l a y N o d e V i e w S t a t e " > < H e i g h t > 1 5 0 < / H e i g h t > < I s E x p a n d e d > t r u e < / I s E x p a n d e d > < L a y e d O u t > t r u e < / L a y e d O u t > < T a b I n d e x > 2 < / T a b I n d e x > < T o p > 2 3 4 < / T o p > < W i d t h > 2 0 0 < / W i d t h > < / a : V a l u e > < / a : K e y V a l u e O f D i a g r a m O b j e c t K e y a n y T y p e z b w N T n L X > < a : K e y V a l u e O f D i a g r a m O b j e c t K e y a n y T y p e z b w N T n L X > < a : K e y > < K e y > T a b l e s \ g c r m _ o p p o r t u n i t y _ 2 0 2 0 0 1 2 3 1 0 4 1 \ C o l u m n s \ o p p o r t u n i t y _ n a m e < / K e y > < / a : K e y > < a : V a l u e   i : t y p e = " D i a g r a m D i s p l a y N o d e V i e w S t a t e " > < H e i g h t > 1 5 0 < / H e i g h t > < I s E x p a n d e d > t r u e < / I s E x p a n d e d > < W i d t h > 2 0 0 < / W i d t h > < / a : V a l u e > < / a : K e y V a l u e O f D i a g r a m O b j e c t K e y a n y T y p e z b w N T n L X > < a : K e y V a l u e O f D i a g r a m O b j e c t K e y a n y T y p e z b w N T n L X > < a : K e y > < K e y > T a b l e s \ g c r m _ o p p o r t u n i t y _ 2 0 2 0 0 1 2 3 1 0 4 1 \ C o l u m n s \ o p p o r t u n i t y _ i d < / K e y > < / a : K e y > < a : V a l u e   i : t y p e = " D i a g r a m D i s p l a y N o d e V i e w S t a t e " > < H e i g h t > 1 5 0 < / H e i g h t > < I s E x p a n d e d > t r u e < / I s E x p a n d e d > < W i d t h > 2 0 0 < / W i d t h > < / a : V a l u e > < / a : K e y V a l u e O f D i a g r a m O b j e c t K e y a n y T y p e z b w N T n L X > < a : K e y V a l u e O f D i a g r a m O b j e c t K e y a n y T y p e z b w N T n L X > < a : K e y > < K e y > T a b l e s \ g c r m _ o p p o r t u n i t y _ 2 0 2 0 0 1 2 3 1 0 4 1 \ C o l u m n s \ A c c o u n t   E x e c u t i v e < / K e y > < / a : K e y > < a : V a l u e   i : t y p e = " D i a g r a m D i s p l a y N o d e V i e w S t a t e " > < H e i g h t > 1 5 0 < / H e i g h t > < I s E x p a n d e d > t r u e < / I s E x p a n d e d > < W i d t h > 2 0 0 < / W i d t h > < / a : V a l u e > < / a : K e y V a l u e O f D i a g r a m O b j e c t K e y a n y T y p e z b w N T n L X > < a : K e y V a l u e O f D i a g r a m O b j e c t K e y a n y T y p e z b w N T n L X > < a : K e y > < K e y > T a b l e s \ g c r m _ o p p o r t u n i t y _ 2 0 2 0 0 1 2 3 1 0 4 1 \ C o l u m n s \ p r e m i u m _ a m o u n t < / K e y > < / a : K e y > < a : V a l u e   i : t y p e = " D i a g r a m D i s p l a y N o d e V i e w S t a t e " > < H e i g h t > 1 5 0 < / H e i g h t > < I s E x p a n d e d > t r u e < / I s E x p a n d e d > < W i d t h > 2 0 0 < / W i d t h > < / a : V a l u e > < / a : K e y V a l u e O f D i a g r a m O b j e c t K e y a n y T y p e z b w N T n L X > < a : K e y V a l u e O f D i a g r a m O b j e c t K e y a n y T y p e z b w N T n L X > < a : K e y > < K e y > T a b l e s \ g c r m _ o p p o r t u n i t y _ 2 0 2 0 0 1 2 3 1 0 4 1 \ C o l u m n s \ r e v e n u e _ a m o u n t < / K e y > < / a : K e y > < a : V a l u e   i : t y p e = " D i a g r a m D i s p l a y N o d e V i e w S t a t e " > < H e i g h t > 1 5 0 < / H e i g h t > < I s E x p a n d e d > t r u e < / I s E x p a n d e d > < W i d t h > 2 0 0 < / W i d t h > < / a : V a l u e > < / a : K e y V a l u e O f D i a g r a m O b j e c t K e y a n y T y p e z b w N T n L X > < a : K e y V a l u e O f D i a g r a m O b j e c t K e y a n y T y p e z b w N T n L X > < a : K e y > < K e y > T a b l e s \ g c r m _ o p p o r t u n i t y _ 2 0 2 0 0 1 2 3 1 0 4 1 \ C o l u m n s \ c l o s i n g _ d a t e < / K e y > < / a : K e y > < a : V a l u e   i : t y p e = " D i a g r a m D i s p l a y N o d e V i e w S t a t e " > < H e i g h t > 1 5 0 < / H e i g h t > < I s E x p a n d e d > t r u e < / I s E x p a n d e d > < W i d t h > 2 0 0 < / W i d t h > < / a : V a l u e > < / a : K e y V a l u e O f D i a g r a m O b j e c t K e y a n y T y p e z b w N T n L X > < a : K e y V a l u e O f D i a g r a m O b j e c t K e y a n y T y p e z b w N T n L X > < a : K e y > < K e y > T a b l e s \ g c r m _ o p p o r t u n i t y _ 2 0 2 0 0 1 2 3 1 0 4 1 \ C o l u m n s \ s t a g e < / K e y > < / a : K e y > < a : V a l u e   i : t y p e = " D i a g r a m D i s p l a y N o d e V i e w S t a t e " > < H e i g h t > 1 5 0 < / H e i g h t > < I s E x p a n d e d > t r u e < / I s E x p a n d e d > < W i d t h > 2 0 0 < / W i d t h > < / a : V a l u e > < / a : K e y V a l u e O f D i a g r a m O b j e c t K e y a n y T y p e z b w N T n L X > < a : K e y V a l u e O f D i a g r a m O b j e c t K e y a n y T y p e z b w N T n L X > < a : K e y > < K e y > T a b l e s \ g c r m _ o p p o r t u n i t y _ 2 0 2 0 0 1 2 3 1 0 4 1 \ C o l u m n s \ b r a n c h < / K e y > < / a : K e y > < a : V a l u e   i : t y p e = " D i a g r a m D i s p l a y N o d e V i e w S t a t e " > < H e i g h t > 1 5 0 < / H e i g h t > < I s E x p a n d e d > t r u e < / I s E x p a n d e d > < W i d t h > 2 0 0 < / W i d t h > < / a : V a l u e > < / a : K e y V a l u e O f D i a g r a m O b j e c t K e y a n y T y p e z b w N T n L X > < a : K e y V a l u e O f D i a g r a m O b j e c t K e y a n y T y p e z b w N T n L X > < a : K e y > < K e y > T a b l e s \ g c r m _ o p p o r t u n i t y _ 2 0 2 0 0 1 2 3 1 0 4 1 \ C o l u m n s \ s p e c i a l t y < / K e y > < / a : K e y > < a : V a l u e   i : t y p e = " D i a g r a m D i s p l a y N o d e V i e w S t a t e " > < H e i g h t > 1 5 0 < / H e i g h t > < I s E x p a n d e d > t r u e < / I s E x p a n d e d > < W i d t h > 2 0 0 < / W i d t h > < / a : V a l u e > < / a : K e y V a l u e O f D i a g r a m O b j e c t K e y a n y T y p e z b w N T n L X > < a : K e y V a l u e O f D i a g r a m O b j e c t K e y a n y T y p e z b w N T n L X > < a : K e y > < K e y > T a b l e s \ g c r m _ o p p o r t u n i t y _ 2 0 2 0 0 1 2 3 1 0 4 1 \ C o l u m n s \ p r o d u c t _ g r o u p < / K e y > < / a : K e y > < a : V a l u e   i : t y p e = " D i a g r a m D i s p l a y N o d e V i e w S t a t e " > < H e i g h t > 1 5 0 < / H e i g h t > < I s E x p a n d e d > t r u e < / I s E x p a n d e d > < W i d t h > 2 0 0 < / W i d t h > < / a : V a l u e > < / a : K e y V a l u e O f D i a g r a m O b j e c t K e y a n y T y p e z b w N T n L X > < a : K e y V a l u e O f D i a g r a m O b j e c t K e y a n y T y p e z b w N T n L X > < a : K e y > < K e y > T a b l e s \ g c r m _ o p p o r t u n i t y _ 2 0 2 0 0 1 2 3 1 0 4 1 \ C o l u m n s \ p r o d u c t _ s u b _ g r o u p < / K e y > < / a : K e y > < a : V a l u e   i : t y p e = " D i a g r a m D i s p l a y N o d e V i e w S t a t e " > < H e i g h t > 1 5 0 < / H e i g h t > < I s E x p a n d e d > t r u e < / I s E x p a n d e d > < W i d t h > 2 0 0 < / W i d t h > < / a : V a l u e > < / a : K e y V a l u e O f D i a g r a m O b j e c t K e y a n y T y p e z b w N T n L X > < a : K e y V a l u e O f D i a g r a m O b j e c t K e y a n y T y p e z b w N T n L X > < a : K e y > < K e y > T a b l e s \ g c r m _ o p p o r t u n i t y _ 2 0 2 0 0 1 2 3 1 0 4 1 \ C o l u m n s \ r i s k _ d e t a i l s < / K e y > < / a : K e y > < a : V a l u e   i : t y p e = " D i a g r a m D i s p l a y N o d e V i e w S t a t e " > < H e i g h t > 1 5 0 < / H e i g h t > < I s E x p a n d e d > t r u e < / I s E x p a n d e d > < W i d t h > 2 0 0 < / W i d t h > < / a : V a l u e > < / a : K e y V a l u e O f D i a g r a m O b j e c t K e y a n y T y p e z b w N T n L X > < a : K e y V a l u e O f D i a g r a m O b j e c t K e y a n y T y p e z b w N T n L X > < a : K e y > < K e y > T a b l e s \ g c r m _ o p p o r t u n i t y _ 2 0 2 0 0 1 2 3 1 0 4 1 \ M e a s u r e s \ S u m   o f   r e v e n u e _ a m o u n t < / K e y > < / a : K e y > < a : V a l u e   i : t y p e = " D i a g r a m D i s p l a y N o d e V i e w S t a t e " > < H e i g h t > 1 5 0 < / H e i g h t > < I s E x p a n d e d > t r u e < / I s E x p a n d e d > < W i d t h > 2 0 0 < / W i d t h > < / a : V a l u e > < / a : K e y V a l u e O f D i a g r a m O b j e c t K e y a n y T y p e z b w N T n L X > < a : K e y V a l u e O f D i a g r a m O b j e c t K e y a n y T y p e z b w N T n L X > < a : K e y > < K e y > T a b l e s \ g c r m _ o p p o r t u n i t y _ 2 0 2 0 0 1 2 3 1 0 4 1 \ S u m   o f   r e v e n u e _ a m o u n t \ A d d i t i o n a l   I n f o \ I m p l i c i t   M e a s u r e < / K e y > < / a : K e y > < a : V a l u e   i : t y p e = " D i a g r a m D i s p l a y V i e w S t a t e I D i a g r a m T a g A d d i t i o n a l I n f o " / > < / a : K e y V a l u e O f D i a g r a m O b j e c t K e y a n y T y p e z b w N T n L X > < a : K e y V a l u e O f D i a g r a m O b j e c t K e y a n y T y p e z b w N T n L X > < a : K e y > < K e y > T a b l e s \ g c r m _ o p p o r t u n i t y _ 2 0 2 0 0 1 2 3 1 0 4 1 \ M e a s u r e s \ C o u n t   o f   o p p o r t u n i t y _ n a m e < / K e y > < / a : K e y > < a : V a l u e   i : t y p e = " D i a g r a m D i s p l a y N o d e V i e w S t a t e " > < H e i g h t > 1 5 0 < / H e i g h t > < I s E x p a n d e d > t r u e < / I s E x p a n d e d > < W i d t h > 2 0 0 < / W i d t h > < / a : V a l u e > < / a : K e y V a l u e O f D i a g r a m O b j e c t K e y a n y T y p e z b w N T n L X > < a : K e y V a l u e O f D i a g r a m O b j e c t K e y a n y T y p e z b w N T n L X > < a : K e y > < K e y > T a b l e s \ g c r m _ o p p o r t u n i t y _ 2 0 2 0 0 1 2 3 1 0 4 1 \ C o u n t   o f   o p p o r t u n i t y _ n a m e \ A d d i t i o n a l   I n f o \ I m p l i c i t   M e a s u r e < / K e y > < / a : K e y > < a : V a l u e   i : t y p e = " D i a g r a m D i s p l a y V i e w S t a t e I D i a g r a m T a g A d d i t i o n a l I n f o " / > < / a : K e y V a l u e O f D i a g r a m O b j e c t K e y a n y T y p e z b w N T n L X > < a : K e y V a l u e O f D i a g r a m O b j e c t K e y a n y T y p e z b w N T n L X > < a : K e y > < K e y > T a b l e s \ g c r m _ o p p o r t u n i t y _ 2 0 2 0 0 1 2 3 1 0 4 1 \ M e a s u r e s \ C o u n t   o f   p r o d u c t _ g r o u p < / K e y > < / a : K e y > < a : V a l u e   i : t y p e = " D i a g r a m D i s p l a y N o d e V i e w S t a t e " > < H e i g h t > 1 5 0 < / H e i g h t > < I s E x p a n d e d > t r u e < / I s E x p a n d e d > < W i d t h > 2 0 0 < / W i d t h > < / a : V a l u e > < / a : K e y V a l u e O f D i a g r a m O b j e c t K e y a n y T y p e z b w N T n L X > < a : K e y V a l u e O f D i a g r a m O b j e c t K e y a n y T y p e z b w N T n L X > < a : K e y > < K e y > T a b l e s \ g c r m _ o p p o r t u n i t y _ 2 0 2 0 0 1 2 3 1 0 4 1 \ C o u n t   o f   p r o d u c t _ g r o u p \ A d d i t i o n a l   I n f o \ I m p l i c i t   M e a s u r e < / K e y > < / a : K e y > < a : V a l u e   i : t y p e = " D i a g r a m D i s p l a y V i e w S t a t e I D i a g r a m T a g A d d i t i o n a l I n f o " / > < / a : K e y V a l u e O f D i a g r a m O b j e c t K e y a n y T y p e z b w N T n L X > < a : K e y V a l u e O f D i a g r a m O b j e c t K e y a n y T y p e z b w N T n L X > < a : K e y > < K e y > R e l a t i o n s h i p s \ & l t ; T a b l e s \ b r o k e r a g e f e e s \ C o l u m n s \ A c c o u n t   E x e c u t i v e & g t ; - & l t ; T a b l e s \ B R I D G E   T A B L E \ C o l u m n s \ A c c o u n t   E x e c u t i v e & g t ; < / K e y > < / a : K e y > < a : V a l u e   i : t y p e = " D i a g r a m D i s p l a y L i n k V i e w S t a t e " > < A u t o m a t i o n P r o p e r t y H e l p e r T e x t > E n d   p o i n t   1 :   ( 5 5 9 . 1 0 3 8 1 0 5 6 7 6 6 6 , 9 5 . 4 ) .   E n d   p o i n t   2 :   ( 4 6 2 . 8 , 3 2 0 . 2 )   < / A u t o m a t i o n P r o p e r t y H e l p e r T e x t > < L a y e d O u t > t r u e < / L a y e d O u t > < P o i n t s   x m l n s : b = " h t t p : / / s c h e m a s . d a t a c o n t r a c t . o r g / 2 0 0 4 / 0 7 / S y s t e m . W i n d o w s " > < b : P o i n t > < b : _ x > 5 5 9 . 1 0 3 8 1 0 5 6 7 6 6 5 8 5 < / b : _ x > < b : _ y > 9 5 . 4 < / b : _ y > < / b : P o i n t > < b : P o i n t > < b : _ x > 5 0 2 . 8 7 9 7 6 3 2 5 < / b : _ x > < b : _ y > 9 5 . 4 < / b : _ y > < / b : P o i n t > < b : P o i n t > < b : _ x > 5 0 0 . 8 7 9 7 6 3 2 5 < / b : _ x > < b : _ y > 9 7 . 4 < / b : _ y > < / b : P o i n t > < b : P o i n t > < b : _ x > 5 0 0 . 8 7 9 7 6 3 2 5 < / b : _ x > < b : _ y > 3 1 8 . 2 < / b : _ y > < / b : P o i n t > < b : P o i n t > < b : _ x > 4 9 8 . 8 7 9 7 6 3 2 5 < / b : _ x > < b : _ y > 3 2 0 . 2 < / b : _ y > < / b : P o i n t > < b : P o i n t > < b : _ x > 4 6 2 . 8 0 0 0 0 0 0 0 0 0 0 0 0 7 < / b : _ x > < b : _ y > 3 2 0 . 2 < / b : _ y > < / b : P o i n t > < / P o i n t s > < / a : V a l u e > < / a : K e y V a l u e O f D i a g r a m O b j e c t K e y a n y T y p e z b w N T n L X > < a : K e y V a l u e O f D i a g r a m O b j e c t K e y a n y T y p e z b w N T n L X > < a : K e y > < K e y > R e l a t i o n s h i p s \ & l t ; T a b l e s \ b r o k e r a g e f e e s \ C o l u m n s \ A c c o u n t   E x e c u t i v e & g t ; - & l t ; T a b l e s \ B R I D G E   T A B L E \ C o l u m n s \ A c c o u n t   E x e c u t i v e & g t ; \ F K < / K e y > < / a : K e y > < a : V a l u e   i : t y p e = " D i a g r a m D i s p l a y L i n k E n d p o i n t V i e w S t a t e " > < H e i g h t > 1 6 < / H e i g h t > < L a b e l L o c a t i o n   x m l n s : b = " h t t p : / / s c h e m a s . d a t a c o n t r a c t . o r g / 2 0 0 4 / 0 7 / S y s t e m . W i n d o w s " > < b : _ x > 5 5 9 . 1 0 3 8 1 0 5 6 7 6 6 5 8 5 < / b : _ x > < b : _ y > 8 7 . 4 < / b : _ y > < / L a b e l L o c a t i o n > < L o c a t i o n   x m l n s : b = " h t t p : / / s c h e m a s . d a t a c o n t r a c t . o r g / 2 0 0 4 / 0 7 / S y s t e m . W i n d o w s " > < b : _ x > 5 7 5 . 1 0 3 8 1 0 5 6 7 6 6 5 8 5 < / b : _ x > < b : _ y > 9 5 . 4 < / b : _ y > < / L o c a t i o n > < S h a p e R o t a t e A n g l e > 1 8 0 < / S h a p e R o t a t e A n g l e > < W i d t h > 1 6 < / W i d t h > < / a : V a l u e > < / a : K e y V a l u e O f D i a g r a m O b j e c t K e y a n y T y p e z b w N T n L X > < a : K e y V a l u e O f D i a g r a m O b j e c t K e y a n y T y p e z b w N T n L X > < a : K e y > < K e y > R e l a t i o n s h i p s \ & l t ; T a b l e s \ b r o k e r a g e f e e s \ C o l u m n s \ A c c o u n t   E x e c u t i v e & g t ; - & l t ; T a b l e s \ B R I D G E   T A B L E \ C o l u m n s \ A c c o u n t   E x e c u t i v e & g t ; \ P K < / K e y > < / a : K e y > < a : V a l u e   i : t y p e = " D i a g r a m D i s p l a y L i n k E n d p o i n t V i e w S t a t e " > < H e i g h t > 1 6 < / H e i g h t > < L a b e l L o c a t i o n   x m l n s : b = " h t t p : / / s c h e m a s . d a t a c o n t r a c t . o r g / 2 0 0 4 / 0 7 / S y s t e m . W i n d o w s " > < b : _ x > 4 4 6 . 8 0 0 0 0 0 0 0 0 0 0 0 0 7 < / b : _ x > < b : _ y > 3 1 2 . 2 < / b : _ y > < / L a b e l L o c a t i o n > < L o c a t i o n   x m l n s : b = " h t t p : / / s c h e m a s . d a t a c o n t r a c t . o r g / 2 0 0 4 / 0 7 / S y s t e m . W i n d o w s " > < b : _ x > 4 4 6 . 8 < / b : _ x > < b : _ y > 3 2 0 . 2 < / b : _ y > < / L o c a t i o n > < S h a p e R o t a t e A n g l e > 3 6 0 < / S h a p e R o t a t e A n g l e > < W i d t h > 1 6 < / W i d t h > < / a : V a l u e > < / a : K e y V a l u e O f D i a g r a m O b j e c t K e y a n y T y p e z b w N T n L X > < a : K e y V a l u e O f D i a g r a m O b j e c t K e y a n y T y p e z b w N T n L X > < a : K e y > < K e y > R e l a t i o n s h i p s \ & l t ; T a b l e s \ b r o k e r a g e f e e s \ C o l u m n s \ A c c o u n t   E x e c u t i v e & g t ; - & l t ; T a b l e s \ B R I D G E   T A B L E \ C o l u m n s \ A c c o u n t   E x e c u t i v e & g t ; \ C r o s s F i l t e r < / K e y > < / a : K e y > < a : V a l u e   i : t y p e = " D i a g r a m D i s p l a y L i n k C r o s s F i l t e r V i e w S t a t e " > < P o i n t s   x m l n s : b = " h t t p : / / s c h e m a s . d a t a c o n t r a c t . o r g / 2 0 0 4 / 0 7 / S y s t e m . W i n d o w s " > < b : P o i n t > < b : _ x > 5 5 9 . 1 0 3 8 1 0 5 6 7 6 6 5 8 5 < / b : _ x > < b : _ y > 9 5 . 4 < / b : _ y > < / b : P o i n t > < b : P o i n t > < b : _ x > 5 0 2 . 8 7 9 7 6 3 2 5 < / b : _ x > < b : _ y > 9 5 . 4 < / b : _ y > < / b : P o i n t > < b : P o i n t > < b : _ x > 5 0 0 . 8 7 9 7 6 3 2 5 < / b : _ x > < b : _ y > 9 7 . 4 < / b : _ y > < / b : P o i n t > < b : P o i n t > < b : _ x > 5 0 0 . 8 7 9 7 6 3 2 5 < / b : _ x > < b : _ y > 3 1 8 . 2 < / b : _ y > < / b : P o i n t > < b : P o i n t > < b : _ x > 4 9 8 . 8 7 9 7 6 3 2 5 < / b : _ x > < b : _ y > 3 2 0 . 2 < / b : _ y > < / b : P o i n t > < b : P o i n t > < b : _ x > 4 6 2 . 8 0 0 0 0 0 0 0 0 0 0 0 0 7 < / b : _ x > < b : _ y > 3 2 0 . 2 < / b : _ y > < / b : P o i n t > < / P o i n t s > < / a : V a l u e > < / a : K e y V a l u e O f D i a g r a m O b j e c t K e y a n y T y p e z b w N T n L X > < a : K e y V a l u e O f D i a g r a m O b j e c t K e y a n y T y p e z b w N T n L X > < a : K e y > < K e y > R e l a t i o n s h i p s \ & l t ; T a b l e s \ b r o k e r a g e f e e s \ C o l u m n s \ i n c o m e _ c l a s s & g t ; - & l t ; T a b l e s \ i n c o m e _ c l a s s _ b r i d g e \ C o l u m n s \ i n c o m e _ c l a s s & g t ; < / K e y > < / a : K e y > < a : V a l u e   i : t y p e = " D i a g r a m D i s p l a y L i n k V i e w S t a t e " > < A u t o m a t i o n P r o p e r t y H e l p e r T e x t > E n d   p o i n t   1 :   ( 7 9 1 . 1 0 3 8 1 0 5 6 7 6 6 6 , 9 5 . 4 ) .   E n d   p o i n t   2 :   ( 8 1 7 . 8 0 7 6 2 1 1 3 5 3 3 2 , 3 0 8 . 2 )   < / A u t o m a t i o n P r o p e r t y H e l p e r T e x t > < L a y e d O u t > t r u e < / L a y e d O u t > < P o i n t s   x m l n s : b = " h t t p : / / s c h e m a s . d a t a c o n t r a c t . o r g / 2 0 0 4 / 0 7 / S y s t e m . W i n d o w s " > < b : P o i n t > < b : _ x > 7 9 1 . 1 0 3 8 1 0 5 6 7 6 6 5 8 5 < / b : _ x > < b : _ y > 9 5 . 4 < / b : _ y > < / b : P o i n t > < b : P o i n t > < b : _ x > 8 0 2 . 4 5 5 7 1 5 9 9 9 9 9 9 9 4 < / b : _ x > < b : _ y > 9 5 . 4 < / b : _ y > < / b : P o i n t > < b : P o i n t > < b : _ x > 8 0 4 . 4 5 5 7 1 5 9 9 9 9 9 9 9 4 < / b : _ x > < b : _ y > 9 7 . 4 < / b : _ y > < / b : P o i n t > < b : P o i n t > < b : _ x > 8 0 4 . 4 5 5 7 1 5 9 9 9 9 9 9 9 4 < / b : _ x > < b : _ y > 3 0 6 . 2 < / b : _ y > < / b : P o i n t > < b : P o i n t > < b : _ x > 8 0 6 . 4 5 5 7 1 5 9 9 9 9 9 9 9 4 < / b : _ x > < b : _ y > 3 0 8 . 2 < / b : _ y > < / b : P o i n t > < b : P o i n t > < b : _ x > 8 1 7 . 8 0 7 6 2 1 1 3 5 3 3 1 6 < / b : _ x > < b : _ y > 3 0 8 . 2 < / b : _ y > < / b : P o i n t > < / P o i n t s > < / a : V a l u e > < / a : K e y V a l u e O f D i a g r a m O b j e c t K e y a n y T y p e z b w N T n L X > < a : K e y V a l u e O f D i a g r a m O b j e c t K e y a n y T y p e z b w N T n L X > < a : K e y > < K e y > R e l a t i o n s h i p s \ & l t ; T a b l e s \ b r o k e r a g e f e e s \ C o l u m n s \ i n c o m e _ c l a s s & g t ; - & l t ; T a b l e s \ i n c o m e _ c l a s s _ b r i d g e \ C o l u m n s \ i n c o m e _ c l a s s & g t ; \ F K < / K e y > < / a : K e y > < a : V a l u e   i : t y p e = " D i a g r a m D i s p l a y L i n k E n d p o i n t V i e w S t a t e " > < H e i g h t > 1 6 < / H e i g h t > < L a b e l L o c a t i o n   x m l n s : b = " h t t p : / / s c h e m a s . d a t a c o n t r a c t . o r g / 2 0 0 4 / 0 7 / S y s t e m . W i n d o w s " > < b : _ x > 7 7 5 . 1 0 3 8 1 0 5 6 7 6 6 5 8 5 < / b : _ x > < b : _ y > 8 7 . 4 < / b : _ y > < / L a b e l L o c a t i o n > < L o c a t i o n   x m l n s : b = " h t t p : / / s c h e m a s . d a t a c o n t r a c t . o r g / 2 0 0 4 / 0 7 / S y s t e m . W i n d o w s " > < b : _ x > 7 7 5 . 1 0 3 8 1 0 5 6 7 6 6 5 8 5 < / b : _ x > < b : _ y > 9 5 . 4 < / b : _ y > < / L o c a t i o n > < S h a p e R o t a t e A n g l e > 3 6 0 < / S h a p e R o t a t e A n g l e > < W i d t h > 1 6 < / W i d t h > < / a : V a l u e > < / a : K e y V a l u e O f D i a g r a m O b j e c t K e y a n y T y p e z b w N T n L X > < a : K e y V a l u e O f D i a g r a m O b j e c t K e y a n y T y p e z b w N T n L X > < a : K e y > < K e y > R e l a t i o n s h i p s \ & l t ; T a b l e s \ b r o k e r a g e f e e s \ C o l u m n s \ i n c o m e _ c l a s s & g t ; - & l t ; T a b l e s \ i n c o m e _ c l a s s _ b r i d g e \ C o l u m n s \ i n c o m e _ c l a s s & g t ; \ P K < / K e y > < / a : K e y > < a : V a l u e   i : t y p e = " D i a g r a m D i s p l a y L i n k E n d p o i n t V i e w S t a t e " > < H e i g h t > 1 6 < / H e i g h t > < L a b e l L o c a t i o n   x m l n s : b = " h t t p : / / s c h e m a s . d a t a c o n t r a c t . o r g / 2 0 0 4 / 0 7 / S y s t e m . W i n d o w s " > < b : _ x > 8 1 7 . 8 0 7 6 2 1 1 3 5 3 3 1 6 < / b : _ x > < b : _ y > 3 0 0 . 2 < / b : _ y > < / L a b e l L o c a t i o n > < L o c a t i o n   x m l n s : b = " h t t p : / / s c h e m a s . d a t a c o n t r a c t . o r g / 2 0 0 4 / 0 7 / S y s t e m . W i n d o w s " > < b : _ x > 8 3 3 . 8 0 7 6 2 1 1 3 5 3 3 1 6 < / b : _ x > < b : _ y > 3 0 8 . 2 < / b : _ y > < / L o c a t i o n > < S h a p e R o t a t e A n g l e > 1 8 0 < / S h a p e R o t a t e A n g l e > < W i d t h > 1 6 < / W i d t h > < / a : V a l u e > < / a : K e y V a l u e O f D i a g r a m O b j e c t K e y a n y T y p e z b w N T n L X > < a : K e y V a l u e O f D i a g r a m O b j e c t K e y a n y T y p e z b w N T n L X > < a : K e y > < K e y > R e l a t i o n s h i p s \ & l t ; T a b l e s \ b r o k e r a g e f e e s \ C o l u m n s \ i n c o m e _ c l a s s & g t ; - & l t ; T a b l e s \ i n c o m e _ c l a s s _ b r i d g e \ C o l u m n s \ i n c o m e _ c l a s s & g t ; \ C r o s s F i l t e r < / K e y > < / a : K e y > < a : V a l u e   i : t y p e = " D i a g r a m D i s p l a y L i n k C r o s s F i l t e r V i e w S t a t e " > < P o i n t s   x m l n s : b = " h t t p : / / s c h e m a s . d a t a c o n t r a c t . o r g / 2 0 0 4 / 0 7 / S y s t e m . W i n d o w s " > < b : P o i n t > < b : _ x > 7 9 1 . 1 0 3 8 1 0 5 6 7 6 6 5 8 5 < / b : _ x > < b : _ y > 9 5 . 4 < / b : _ y > < / b : P o i n t > < b : P o i n t > < b : _ x > 8 0 2 . 4 5 5 7 1 5 9 9 9 9 9 9 9 4 < / b : _ x > < b : _ y > 9 5 . 4 < / b : _ y > < / b : P o i n t > < b : P o i n t > < b : _ x > 8 0 4 . 4 5 5 7 1 5 9 9 9 9 9 9 9 4 < / b : _ x > < b : _ y > 9 7 . 4 < / b : _ y > < / b : P o i n t > < b : P o i n t > < b : _ x > 8 0 4 . 4 5 5 7 1 5 9 9 9 9 9 9 9 4 < / b : _ x > < b : _ y > 3 0 6 . 2 < / b : _ y > < / b : P o i n t > < b : P o i n t > < b : _ x > 8 0 6 . 4 5 5 7 1 5 9 9 9 9 9 9 9 4 < / b : _ x > < b : _ y > 3 0 8 . 2 < / b : _ y > < / b : P o i n t > < b : P o i n t > < b : _ x > 8 1 7 . 8 0 7 6 2 1 1 3 5 3 3 1 6 < / b : _ x > < b : _ y > 3 0 8 . 2 < / b : _ y > < / b : P o i n t > < / P o i n t s > < / a : V a l u e > < / a : K e y V a l u e O f D i a g r a m O b j e c t K e y a n y T y p e z b w N T n L X > < a : K e y V a l u e O f D i a g r a m O b j e c t K e y a n y T y p e z b w N T n L X > < a : K e y > < K e y > R e l a t i o n s h i p s \ & l t ; T a b l e s \ I n d i v i d u a l _ b u d g e t _ a l t e r e d \ C o l u m n s \ E m p l o y e e   N a m e & g t ; - & l t ; T a b l e s \ B R I D G E   T A B L E \ C o l u m n s \ A c c o u n t   E x e c u t i v e & g t ; < / K e y > < / a : K e y > < a : V a l u e   i : t y p e = " D i a g r a m D i s p l a y L i n k V i e w S t a t e " > < A u t o m a t i o n P r o p e r t y H e l p e r T e x t > E n d   p o i n t   1 :   ( 5 2 3 . 7 1 1 4 3 1 7 0 2 9 9 7 , 4 8 8 . 2 ) .   E n d   p o i n t   2 :   ( 4 6 2 . 8 , 3 6 0 . 2 )   < / A u t o m a t i o n P r o p e r t y H e l p e r T e x t > < L a y e d O u t > t r u e < / L a y e d O u t > < P o i n t s   x m l n s : b = " h t t p : / / s c h e m a s . d a t a c o n t r a c t . o r g / 2 0 0 4 / 0 7 / S y s t e m . W i n d o w s " > < b : P o i n t > < b : _ x > 5 2 3 . 7 1 1 4 3 1 7 0 2 9 9 7 2 9 < / b : _ x > < b : _ y > 4 8 8 . 2 < / b : _ y > < / b : P o i n t > < b : P o i n t > < b : _ x > 4 9 5 . 2 5 5 7 1 6 < / b : _ x > < b : _ y > 4 8 8 . 2 < / b : _ y > < / b : P o i n t > < b : P o i n t > < b : _ x > 4 9 3 . 2 5 5 7 1 6 < / b : _ x > < b : _ y > 4 8 6 . 2 < / b : _ y > < / b : P o i n t > < b : P o i n t > < b : _ x > 4 9 3 . 2 5 5 7 1 6 < / b : _ x > < b : _ y > 3 6 2 . 2 < / b : _ y > < / b : P o i n t > < b : P o i n t > < b : _ x > 4 9 1 . 2 5 5 7 1 6 < / b : _ x > < b : _ y > 3 6 0 . 2 < / b : _ y > < / b : P o i n t > < b : P o i n t > < b : _ x > 4 6 2 . 8 0 0 0 0 0 0 0 0 0 0 0 0 7 < / b : _ x > < b : _ y > 3 6 0 . 2 < / b : _ y > < / b : P o i n t > < / P o i n t s > < / a : V a l u e > < / a : K e y V a l u e O f D i a g r a m O b j e c t K e y a n y T y p e z b w N T n L X > < a : K e y V a l u e O f D i a g r a m O b j e c t K e y a n y T y p e z b w N T n L X > < a : K e y > < K e y > R e l a t i o n s h i p s \ & l t ; T a b l e s \ I n d i v i d u a l _ b u d g e t _ a l t e r e d \ C o l u m n s \ E m p l o y e e   N a m e & g t ; - & l t ; T a b l e s \ B R I D G E   T A B L E \ C o l u m n s \ A c c o u n t   E x e c u t i v e & g t ; \ F K < / K e y > < / a : K e y > < a : V a l u e   i : t y p e = " D i a g r a m D i s p l a y L i n k E n d p o i n t V i e w S t a t e " > < H e i g h t > 1 6 < / H e i g h t > < L a b e l L o c a t i o n   x m l n s : b = " h t t p : / / s c h e m a s . d a t a c o n t r a c t . o r g / 2 0 0 4 / 0 7 / S y s t e m . W i n d o w s " > < b : _ x > 5 2 3 . 7 1 1 4 3 1 7 0 2 9 9 7 2 9 < / b : _ x > < b : _ y > 4 8 0 . 2 < / b : _ y > < / L a b e l L o c a t i o n > < L o c a t i o n   x m l n s : b = " h t t p : / / s c h e m a s . d a t a c o n t r a c t . o r g / 2 0 0 4 / 0 7 / S y s t e m . W i n d o w s " > < b : _ x > 5 3 9 . 7 1 1 4 3 1 7 0 2 9 9 7 2 9 < / b : _ x > < b : _ y > 4 8 8 . 2 < / b : _ y > < / L o c a t i o n > < S h a p e R o t a t e A n g l e > 1 8 0 < / S h a p e R o t a t e A n g l e > < W i d t h > 1 6 < / W i d t h > < / a : V a l u e > < / a : K e y V a l u e O f D i a g r a m O b j e c t K e y a n y T y p e z b w N T n L X > < a : K e y V a l u e O f D i a g r a m O b j e c t K e y a n y T y p e z b w N T n L X > < a : K e y > < K e y > R e l a t i o n s h i p s \ & l t ; T a b l e s \ I n d i v i d u a l _ b u d g e t _ a l t e r e d \ C o l u m n s \ E m p l o y e e   N a m e & g t ; - & l t ; T a b l e s \ B R I D G E   T A B L E \ C o l u m n s \ A c c o u n t   E x e c u t i v e & g t ; \ P K < / K e y > < / a : K e y > < a : V a l u e   i : t y p e = " D i a g r a m D i s p l a y L i n k E n d p o i n t V i e w S t a t e " > < H e i g h t > 1 6 < / H e i g h t > < L a b e l L o c a t i o n   x m l n s : b = " h t t p : / / s c h e m a s . d a t a c o n t r a c t . o r g / 2 0 0 4 / 0 7 / S y s t e m . W i n d o w s " > < b : _ x > 4 4 6 . 8 0 0 0 0 0 0 0 0 0 0 0 0 7 < / b : _ x > < b : _ y > 3 5 2 . 2 < / b : _ y > < / L a b e l L o c a t i o n > < L o c a t i o n   x m l n s : b = " h t t p : / / s c h e m a s . d a t a c o n t r a c t . o r g / 2 0 0 4 / 0 7 / S y s t e m . W i n d o w s " > < b : _ x > 4 4 6 . 8 0 0 0 0 0 0 0 0 0 0 0 0 7 < / b : _ x > < b : _ y > 3 6 0 . 2 < / b : _ y > < / L o c a t i o n > < S h a p e R o t a t e A n g l e > 3 6 0 < / S h a p e R o t a t e A n g l e > < W i d t h > 1 6 < / W i d t h > < / a : V a l u e > < / a : K e y V a l u e O f D i a g r a m O b j e c t K e y a n y T y p e z b w N T n L X > < a : K e y V a l u e O f D i a g r a m O b j e c t K e y a n y T y p e z b w N T n L X > < a : K e y > < K e y > R e l a t i o n s h i p s \ & l t ; T a b l e s \ I n d i v i d u a l _ b u d g e t _ a l t e r e d \ C o l u m n s \ E m p l o y e e   N a m e & g t ; - & l t ; T a b l e s \ B R I D G E   T A B L E \ C o l u m n s \ A c c o u n t   E x e c u t i v e & g t ; \ C r o s s F i l t e r < / K e y > < / a : K e y > < a : V a l u e   i : t y p e = " D i a g r a m D i s p l a y L i n k C r o s s F i l t e r V i e w S t a t e " > < P o i n t s   x m l n s : b = " h t t p : / / s c h e m a s . d a t a c o n t r a c t . o r g / 2 0 0 4 / 0 7 / S y s t e m . W i n d o w s " > < b : P o i n t > < b : _ x > 5 2 3 . 7 1 1 4 3 1 7 0 2 9 9 7 2 9 < / b : _ x > < b : _ y > 4 8 8 . 2 < / b : _ y > < / b : P o i n t > < b : P o i n t > < b : _ x > 4 9 5 . 2 5 5 7 1 6 < / b : _ x > < b : _ y > 4 8 8 . 2 < / b : _ y > < / b : P o i n t > < b : P o i n t > < b : _ x > 4 9 3 . 2 5 5 7 1 6 < / b : _ x > < b : _ y > 4 8 6 . 2 < / b : _ y > < / b : P o i n t > < b : P o i n t > < b : _ x > 4 9 3 . 2 5 5 7 1 6 < / b : _ x > < b : _ y > 3 6 2 . 2 < / b : _ y > < / b : P o i n t > < b : P o i n t > < b : _ x > 4 9 1 . 2 5 5 7 1 6 < / b : _ x > < b : _ y > 3 6 0 . 2 < / b : _ y > < / b : P o i n t > < b : P o i n t > < b : _ x > 4 6 2 . 8 0 0 0 0 0 0 0 0 0 0 0 0 7 < / b : _ x > < b : _ y > 3 6 0 . 2 < / b : _ y > < / b : P o i n t > < / P o i n t s > < / a : V a l u e > < / a : K e y V a l u e O f D i a g r a m O b j e c t K e y a n y T y p e z b w N T n L X > < a : K e y V a l u e O f D i a g r a m O b j e c t K e y a n y T y p e z b w N T n L X > < a : K e y > < K e y > R e l a t i o n s h i p s \ & l t ; T a b l e s \ I n d i v i d u a l _ b u d g e t _ a l t e r e d \ C o l u m n s \ I n c o m e _ c l a s s & g t ; - & l t ; T a b l e s \ i n c o m e _ c l a s s _ b r i d g e \ C o l u m n s \ i n c o m e _ c l a s s & g t ; < / K e y > < / a : K e y > < a : V a l u e   i : t y p e = " D i a g r a m D i s p l a y L i n k V i e w S t a t e " > < A u t o m a t i o n P r o p e r t y H e l p e r T e x t > E n d   p o i n t   1 :   ( 7 5 5 . 7 1 1 4 3 1 7 0 2 9 9 7 , 4 8 8 . 2 ) .   E n d   p o i n t   2 :   ( 8 1 7 . 8 0 7 6 2 1 1 3 5 3 3 2 , 3 4 8 . 2 )   < / A u t o m a t i o n P r o p e r t y H e l p e r T e x t > < I s F o c u s e d > t r u e < / I s F o c u s e d > < L a y e d O u t > t r u e < / L a y e d O u t > < P o i n t s   x m l n s : b = " h t t p : / / s c h e m a s . d a t a c o n t r a c t . o r g / 2 0 0 4 / 0 7 / S y s t e m . W i n d o w s " > < b : P o i n t > < b : _ x > 7 5 5 . 7 1 1 4 3 1 7 0 2 9 9 7 2 9 < / b : _ x > < b : _ y > 4 8 8 . 2 < / b : _ y > < / b : P o i n t > < b : P o i n t > < b : _ x > 7 8 4 . 7 5 9 5 2 6 5 < / b : _ x > < b : _ y > 4 8 8 . 2 < / b : _ y > < / b : P o i n t > < b : P o i n t > < b : _ x > 7 8 6 . 7 5 9 5 2 6 5 < / b : _ x > < b : _ y > 4 8 6 . 2 < / b : _ y > < / b : P o i n t > < b : P o i n t > < b : _ x > 7 8 6 . 7 5 9 5 2 6 5 < / b : _ x > < b : _ y > 3 5 0 . 2 < / b : _ y > < / b : P o i n t > < b : P o i n t > < b : _ x > 7 8 8 . 7 5 9 5 2 6 5 < / b : _ x > < b : _ y > 3 4 8 . 2 < / b : _ y > < / b : P o i n t > < b : P o i n t > < b : _ x > 8 1 7 . 8 0 7 6 2 1 1 3 5 3 3 1 6 < / b : _ x > < b : _ y > 3 4 8 . 2 < / b : _ y > < / b : P o i n t > < / P o i n t s > < / a : V a l u e > < / a : K e y V a l u e O f D i a g r a m O b j e c t K e y a n y T y p e z b w N T n L X > < a : K e y V a l u e O f D i a g r a m O b j e c t K e y a n y T y p e z b w N T n L X > < a : K e y > < K e y > R e l a t i o n s h i p s \ & l t ; T a b l e s \ I n d i v i d u a l _ b u d g e t _ a l t e r e d \ C o l u m n s \ I n c o m e _ c l a s s & g t ; - & l t ; T a b l e s \ i n c o m e _ c l a s s _ b r i d g e \ C o l u m n s \ i n c o m e _ c l a s s & g t ; \ F K < / K e y > < / a : K e y > < a : V a l u e   i : t y p e = " D i a g r a m D i s p l a y L i n k E n d p o i n t V i e w S t a t e " > < H e i g h t > 1 6 < / H e i g h t > < L a b e l L o c a t i o n   x m l n s : b = " h t t p : / / s c h e m a s . d a t a c o n t r a c t . o r g / 2 0 0 4 / 0 7 / S y s t e m . W i n d o w s " > < b : _ x > 7 3 9 . 7 1 1 4 3 1 7 0 2 9 9 7 2 9 < / b : _ x > < b : _ y > 4 8 0 . 2 < / b : _ y > < / L a b e l L o c a t i o n > < L o c a t i o n   x m l n s : b = " h t t p : / / s c h e m a s . d a t a c o n t r a c t . o r g / 2 0 0 4 / 0 7 / S y s t e m . W i n d o w s " > < b : _ x > 7 3 9 . 7 1 1 4 3 1 7 0 2 9 9 7 2 9 < / b : _ x > < b : _ y > 4 8 8 . 2 < / b : _ y > < / L o c a t i o n > < S h a p e R o t a t e A n g l e > 3 6 0 < / S h a p e R o t a t e A n g l e > < W i d t h > 1 6 < / W i d t h > < / a : V a l u e > < / a : K e y V a l u e O f D i a g r a m O b j e c t K e y a n y T y p e z b w N T n L X > < a : K e y V a l u e O f D i a g r a m O b j e c t K e y a n y T y p e z b w N T n L X > < a : K e y > < K e y > R e l a t i o n s h i p s \ & l t ; T a b l e s \ I n d i v i d u a l _ b u d g e t _ a l t e r e d \ C o l u m n s \ I n c o m e _ c l a s s & g t ; - & l t ; T a b l e s \ i n c o m e _ c l a s s _ b r i d g e \ C o l u m n s \ i n c o m e _ c l a s s & g t ; \ P K < / K e y > < / a : K e y > < a : V a l u e   i : t y p e = " D i a g r a m D i s p l a y L i n k E n d p o i n t V i e w S t a t e " > < H e i g h t > 1 6 < / H e i g h t > < L a b e l L o c a t i o n   x m l n s : b = " h t t p : / / s c h e m a s . d a t a c o n t r a c t . o r g / 2 0 0 4 / 0 7 / S y s t e m . W i n d o w s " > < b : _ x > 8 1 7 . 8 0 7 6 2 1 1 3 5 3 3 1 6 < / b : _ x > < b : _ y > 3 4 0 . 2 < / b : _ y > < / L a b e l L o c a t i o n > < L o c a t i o n   x m l n s : b = " h t t p : / / s c h e m a s . d a t a c o n t r a c t . o r g / 2 0 0 4 / 0 7 / S y s t e m . W i n d o w s " > < b : _ x > 8 3 3 . 8 0 7 6 2 1 1 3 5 3 3 1 6 < / b : _ x > < b : _ y > 3 4 8 . 2 < / b : _ y > < / L o c a t i o n > < S h a p e R o t a t e A n g l e > 1 8 0 < / S h a p e R o t a t e A n g l e > < W i d t h > 1 6 < / W i d t h > < / a : V a l u e > < / a : K e y V a l u e O f D i a g r a m O b j e c t K e y a n y T y p e z b w N T n L X > < a : K e y V a l u e O f D i a g r a m O b j e c t K e y a n y T y p e z b w N T n L X > < a : K e y > < K e y > R e l a t i o n s h i p s \ & l t ; T a b l e s \ I n d i v i d u a l _ b u d g e t _ a l t e r e d \ C o l u m n s \ I n c o m e _ c l a s s & g t ; - & l t ; T a b l e s \ i n c o m e _ c l a s s _ b r i d g e \ C o l u m n s \ i n c o m e _ c l a s s & g t ; \ C r o s s F i l t e r < / K e y > < / a : K e y > < a : V a l u e   i : t y p e = " D i a g r a m D i s p l a y L i n k C r o s s F i l t e r V i e w S t a t e " > < P o i n t s   x m l n s : b = " h t t p : / / s c h e m a s . d a t a c o n t r a c t . o r g / 2 0 0 4 / 0 7 / S y s t e m . W i n d o w s " > < b : P o i n t > < b : _ x > 7 5 5 . 7 1 1 4 3 1 7 0 2 9 9 7 2 9 < / b : _ x > < b : _ y > 4 8 8 . 2 < / b : _ y > < / b : P o i n t > < b : P o i n t > < b : _ x > 7 8 4 . 7 5 9 5 2 6 5 < / b : _ x > < b : _ y > 4 8 8 . 2 < / b : _ y > < / b : P o i n t > < b : P o i n t > < b : _ x > 7 8 6 . 7 5 9 5 2 6 5 < / b : _ x > < b : _ y > 4 8 6 . 2 < / b : _ y > < / b : P o i n t > < b : P o i n t > < b : _ x > 7 8 6 . 7 5 9 5 2 6 5 < / b : _ x > < b : _ y > 3 5 0 . 2 < / b : _ y > < / b : P o i n t > < b : P o i n t > < b : _ x > 7 8 8 . 7 5 9 5 2 6 5 < / b : _ x > < b : _ y > 3 4 8 . 2 < / b : _ y > < / b : P o i n t > < b : P o i n t > < b : _ x > 8 1 7 . 8 0 7 6 2 1 1 3 5 3 3 1 6 < / b : _ x > < b : _ y > 3 4 8 . 2 < / b : _ y > < / b : P o i n t > < / P o i n t s > < / a : V a l u e > < / a : K e y V a l u e O f D i a g r a m O b j e c t K e y a n y T y p e z b w N T n L X > < a : K e y V a l u e O f D i a g r a m O b j e c t K e y a n y T y p e z b w N T n L X > < a : K e y > < K e y > R e l a t i o n s h i p s \ & l t ; T a b l e s \ i n v o i c e _ 2 0 2 0 0 1 2 3 1 0 4 1 \ C o l u m n s \ A c c o u n t   E x e c u t i v e & g t ; - & l t ; T a b l e s \ B R I D G E   T A B L E \ C o l u m n s \ A c c o u n t   E x e c u t i v e & g t ; < / K e y > < / a : K e y > < a : V a l u e   i : t y p e = " D i a g r a m D i s p l a y L i n k V i e w S t a t e " > < A u t o m a t i o n P r o p e r t y H e l p e r T e x t > E n d   p o i n t   1 :   ( 5 2 8 . 8 1 5 2 4 2 2 7 0 6 6 3 , 2 8 7 . 4 ) .   E n d   p o i n t   2 :   ( 4 6 2 . 8 , 3 4 0 . 2 )   < / A u t o m a t i o n P r o p e r t y H e l p e r T e x t > < L a y e d O u t > t r u e < / L a y e d O u t > < P o i n t s   x m l n s : b = " h t t p : / / s c h e m a s . d a t a c o n t r a c t . o r g / 2 0 0 4 / 0 7 / S y s t e m . W i n d o w s " > < b : P o i n t > < b : _ x > 5 2 8 . 8 1 5 2 4 2 2 7 0 6 6 3 2 5 < / b : _ x > < b : _ y > 2 8 7 . 4 < / b : _ y > < / b : P o i n t > < b : P o i n t > < b : _ x > 5 0 7 . 8 7 9 7 6 3 2 5 < / b : _ x > < b : _ y > 2 8 7 . 4 < / b : _ y > < / b : P o i n t > < b : P o i n t > < b : _ x > 5 0 5 . 8 7 9 7 6 3 2 5 < / b : _ x > < b : _ y > 2 8 9 . 4 < / b : _ y > < / b : P o i n t > < b : P o i n t > < b : _ x > 5 0 5 . 8 7 9 7 6 3 2 5 < / b : _ x > < b : _ y > 3 3 8 . 2 < / b : _ y > < / b : P o i n t > < b : P o i n t > < b : _ x > 5 0 3 . 8 7 9 7 6 3 2 5 < / b : _ x > < b : _ y > 3 4 0 . 2 < / b : _ y > < / b : P o i n t > < b : P o i n t > < b : _ x > 4 6 2 . 7 9 9 9 9 9 9 9 9 9 9 9 9 5 < / b : _ x > < b : _ y > 3 4 0 . 2 < / b : _ y > < / b : P o i n t > < / P o i n t s > < / a : V a l u e > < / a : K e y V a l u e O f D i a g r a m O b j e c t K e y a n y T y p e z b w N T n L X > < a : K e y V a l u e O f D i a g r a m O b j e c t K e y a n y T y p e z b w N T n L X > < a : K e y > < K e y > R e l a t i o n s h i p s \ & l t ; T a b l e s \ i n v o i c e _ 2 0 2 0 0 1 2 3 1 0 4 1 \ C o l u m n s \ A c c o u n t   E x e c u t i v e & g t ; - & l t ; T a b l e s \ B R I D G E   T A B L E \ C o l u m n s \ A c c o u n t   E x e c u t i v e & g t ; \ F K < / K e y > < / a : K e y > < a : V a l u e   i : t y p e = " D i a g r a m D i s p l a y L i n k E n d p o i n t V i e w S t a t e " > < H e i g h t > 1 6 < / H e i g h t > < L a b e l L o c a t i o n   x m l n s : b = " h t t p : / / s c h e m a s . d a t a c o n t r a c t . o r g / 2 0 0 4 / 0 7 / S y s t e m . W i n d o w s " > < b : _ x > 5 2 8 . 8 1 5 2 4 2 2 7 0 6 6 3 2 5 < / b : _ x > < b : _ y > 2 7 9 . 4 < / b : _ y > < / L a b e l L o c a t i o n > < L o c a t i o n   x m l n s : b = " h t t p : / / s c h e m a s . d a t a c o n t r a c t . o r g / 2 0 0 4 / 0 7 / S y s t e m . W i n d o w s " > < b : _ x > 5 4 4 . 8 1 5 2 4 2 2 7 0 6 6 3 2 5 < / b : _ x > < b : _ y > 2 8 7 . 4 < / b : _ y > < / L o c a t i o n > < S h a p e R o t a t e A n g l e > 1 8 0 < / S h a p e R o t a t e A n g l e > < W i d t h > 1 6 < / W i d t h > < / a : V a l u e > < / a : K e y V a l u e O f D i a g r a m O b j e c t K e y a n y T y p e z b w N T n L X > < a : K e y V a l u e O f D i a g r a m O b j e c t K e y a n y T y p e z b w N T n L X > < a : K e y > < K e y > R e l a t i o n s h i p s \ & l t ; T a b l e s \ i n v o i c e _ 2 0 2 0 0 1 2 3 1 0 4 1 \ C o l u m n s \ A c c o u n t   E x e c u t i v e & g t ; - & l t ; T a b l e s \ B R I D G E   T A B L E \ C o l u m n s \ A c c o u n t   E x e c u t i v e & g t ; \ P K < / K e y > < / a : K e y > < a : V a l u e   i : t y p e = " D i a g r a m D i s p l a y L i n k E n d p o i n t V i e w S t a t e " > < H e i g h t > 1 6 < / H e i g h t > < L a b e l L o c a t i o n   x m l n s : b = " h t t p : / / s c h e m a s . d a t a c o n t r a c t . o r g / 2 0 0 4 / 0 7 / S y s t e m . W i n d o w s " > < b : _ x > 4 4 6 . 7 9 9 9 9 9 9 9 9 9 9 9 9 5 < / b : _ x > < b : _ y > 3 3 2 . 2 < / b : _ y > < / L a b e l L o c a t i o n > < L o c a t i o n   x m l n s : b = " h t t p : / / s c h e m a s . d a t a c o n t r a c t . o r g / 2 0 0 4 / 0 7 / S y s t e m . W i n d o w s " > < b : _ x > 4 4 6 . 7 9 9 9 9 9 9 9 9 9 9 9 9 5 < / b : _ x > < b : _ y > 3 4 0 . 2 < / b : _ y > < / L o c a t i o n > < S h a p e R o t a t e A n g l e > 3 6 0 < / S h a p e R o t a t e A n g l e > < W i d t h > 1 6 < / W i d t h > < / a : V a l u e > < / a : K e y V a l u e O f D i a g r a m O b j e c t K e y a n y T y p e z b w N T n L X > < a : K e y V a l u e O f D i a g r a m O b j e c t K e y a n y T y p e z b w N T n L X > < a : K e y > < K e y > R e l a t i o n s h i p s \ & l t ; T a b l e s \ i n v o i c e _ 2 0 2 0 0 1 2 3 1 0 4 1 \ C o l u m n s \ A c c o u n t   E x e c u t i v e & g t ; - & l t ; T a b l e s \ B R I D G E   T A B L E \ C o l u m n s \ A c c o u n t   E x e c u t i v e & g t ; \ C r o s s F i l t e r < / K e y > < / a : K e y > < a : V a l u e   i : t y p e = " D i a g r a m D i s p l a y L i n k C r o s s F i l t e r V i e w S t a t e " > < P o i n t s   x m l n s : b = " h t t p : / / s c h e m a s . d a t a c o n t r a c t . o r g / 2 0 0 4 / 0 7 / S y s t e m . W i n d o w s " > < b : P o i n t > < b : _ x > 5 2 8 . 8 1 5 2 4 2 2 7 0 6 6 3 2 5 < / b : _ x > < b : _ y > 2 8 7 . 4 < / b : _ y > < / b : P o i n t > < b : P o i n t > < b : _ x > 5 0 7 . 8 7 9 7 6 3 2 5 < / b : _ x > < b : _ y > 2 8 7 . 4 < / b : _ y > < / b : P o i n t > < b : P o i n t > < b : _ x > 5 0 5 . 8 7 9 7 6 3 2 5 < / b : _ x > < b : _ y > 2 8 9 . 4 < / b : _ y > < / b : P o i n t > < b : P o i n t > < b : _ x > 5 0 5 . 8 7 9 7 6 3 2 5 < / b : _ x > < b : _ y > 3 3 8 . 2 < / b : _ y > < / b : P o i n t > < b : P o i n t > < b : _ x > 5 0 3 . 8 7 9 7 6 3 2 5 < / b : _ x > < b : _ y > 3 4 0 . 2 < / b : _ y > < / b : P o i n t > < b : P o i n t > < b : _ x > 4 6 2 . 7 9 9 9 9 9 9 9 9 9 9 9 9 5 < / b : _ x > < b : _ y > 3 4 0 . 2 < / b : _ y > < / b : P o i n t > < / P o i n t s > < / a : V a l u e > < / a : K e y V a l u e O f D i a g r a m O b j e c t K e y a n y T y p e z b w N T n L X > < a : K e y V a l u e O f D i a g r a m O b j e c t K e y a n y T y p e z b w N T n L X > < a : K e y > < K e y > R e l a t i o n s h i p s \ & l t ; T a b l e s \ i n v o i c e _ 2 0 2 0 0 1 2 3 1 0 4 1 \ C o l u m n s \ i n c o m e _ c l a s s & g t ; - & l t ; T a b l e s \ i n c o m e _ c l a s s _ b r i d g e \ C o l u m n s \ i n c o m e _ c l a s s & g t ; < / K e y > < / a : K e y > < a : V a l u e   i : t y p e = " D i a g r a m D i s p l a y L i n k V i e w S t a t e " > < A u t o m a t i o n P r o p e r t y H e l p e r T e x t > E n d   p o i n t   1 :   ( 7 6 0 . 8 1 5 2 4 2 2 7 0 6 6 3 , 2 8 7 . 4 ) .   E n d   p o i n t   2 :   ( 8 1 7 . 8 0 7 6 2 1 1 3 5 3 3 2 , 3 2 8 . 2 )   < / A u t o m a t i o n P r o p e r t y H e l p e r T e x t > < L a y e d O u t > t r u e < / L a y e d O u t > < P o i n t s   x m l n s : b = " h t t p : / / s c h e m a s . d a t a c o n t r a c t . o r g / 2 0 0 4 / 0 7 / S y s t e m . W i n d o w s " > < b : P o i n t > < b : _ x > 7 6 0 . 8 1 5 2 4 2 2 7 0 6 6 3 2 5 < / b : _ x > < b : _ y > 2 8 7 . 4 0 0 0 0 0 0 0 0 0 0 0 0 3 < / b : _ y > < / b : P o i n t > < b : P o i n t > < b : _ x > 7 8 7 . 3 1 1 4 3 1 5 < / b : _ x > < b : _ y > 2 8 7 . 4 < / b : _ y > < / b : P o i n t > < b : P o i n t > < b : _ x > 7 8 9 . 3 1 1 4 3 1 5 < / b : _ x > < b : _ y > 2 8 9 . 4 < / b : _ y > < / b : P o i n t > < b : P o i n t > < b : _ x > 7 8 9 . 3 1 1 4 3 1 5 < / b : _ x > < b : _ y > 3 2 6 . 2 < / b : _ y > < / b : P o i n t > < b : P o i n t > < b : _ x > 7 9 1 . 3 1 1 4 3 1 5 < / b : _ x > < b : _ y > 3 2 8 . 2 < / b : _ y > < / b : P o i n t > < b : P o i n t > < b : _ x > 8 1 7 . 8 0 7 6 2 1 1 3 5 3 3 1 6 < / b : _ x > < b : _ y > 3 2 8 . 2 < / b : _ y > < / b : P o i n t > < / P o i n t s > < / a : V a l u e > < / a : K e y V a l u e O f D i a g r a m O b j e c t K e y a n y T y p e z b w N T n L X > < a : K e y V a l u e O f D i a g r a m O b j e c t K e y a n y T y p e z b w N T n L X > < a : K e y > < K e y > R e l a t i o n s h i p s \ & l t ; T a b l e s \ i n v o i c e _ 2 0 2 0 0 1 2 3 1 0 4 1 \ C o l u m n s \ i n c o m e _ c l a s s & g t ; - & l t ; T a b l e s \ i n c o m e _ c l a s s _ b r i d g e \ C o l u m n s \ i n c o m e _ c l a s s & g t ; \ F K < / K e y > < / a : K e y > < a : V a l u e   i : t y p e = " D i a g r a m D i s p l a y L i n k E n d p o i n t V i e w S t a t e " > < H e i g h t > 1 6 < / H e i g h t > < L a b e l L o c a t i o n   x m l n s : b = " h t t p : / / s c h e m a s . d a t a c o n t r a c t . o r g / 2 0 0 4 / 0 7 / S y s t e m . W i n d o w s " > < b : _ x > 7 4 4 . 8 1 5 2 4 2 2 7 0 6 6 3 2 5 < / b : _ x > < b : _ y > 2 7 9 . 4 0 0 0 0 0 0 0 0 0 0 0 0 3 < / b : _ y > < / L a b e l L o c a t i o n > < L o c a t i o n   x m l n s : b = " h t t p : / / s c h e m a s . d a t a c o n t r a c t . o r g / 2 0 0 4 / 0 7 / S y s t e m . W i n d o w s " > < b : _ x > 7 4 4 . 8 1 5 2 4 2 2 7 0 6 6 3 2 5 < / b : _ x > < b : _ y > 2 8 7 . 4 < / b : _ y > < / L o c a t i o n > < S h a p e R o t a t e A n g l e > 1 . 9 8 9 5 1 9 6 6 0 1 2 8 2 8 0 5 E - 1 3 < / S h a p e R o t a t e A n g l e > < W i d t h > 1 6 < / W i d t h > < / a : V a l u e > < / a : K e y V a l u e O f D i a g r a m O b j e c t K e y a n y T y p e z b w N T n L X > < a : K e y V a l u e O f D i a g r a m O b j e c t K e y a n y T y p e z b w N T n L X > < a : K e y > < K e y > R e l a t i o n s h i p s \ & l t ; T a b l e s \ i n v o i c e _ 2 0 2 0 0 1 2 3 1 0 4 1 \ C o l u m n s \ i n c o m e _ c l a s s & g t ; - & l t ; T a b l e s \ i n c o m e _ c l a s s _ b r i d g e \ C o l u m n s \ i n c o m e _ c l a s s & g t ; \ P K < / K e y > < / a : K e y > < a : V a l u e   i : t y p e = " D i a g r a m D i s p l a y L i n k E n d p o i n t V i e w S t a t e " > < H e i g h t > 1 6 < / H e i g h t > < L a b e l L o c a t i o n   x m l n s : b = " h t t p : / / s c h e m a s . d a t a c o n t r a c t . o r g / 2 0 0 4 / 0 7 / S y s t e m . W i n d o w s " > < b : _ x > 8 1 7 . 8 0 7 6 2 1 1 3 5 3 3 1 6 < / b : _ x > < b : _ y > 3 2 0 . 2 < / b : _ y > < / L a b e l L o c a t i o n > < L o c a t i o n   x m l n s : b = " h t t p : / / s c h e m a s . d a t a c o n t r a c t . o r g / 2 0 0 4 / 0 7 / S y s t e m . W i n d o w s " > < b : _ x > 8 3 3 . 8 0 7 6 2 1 1 3 5 3 3 1 6 < / b : _ x > < b : _ y > 3 2 8 . 2 < / b : _ y > < / L o c a t i o n > < S h a p e R o t a t e A n g l e > 1 8 0 < / S h a p e R o t a t e A n g l e > < W i d t h > 1 6 < / W i d t h > < / a : V a l u e > < / a : K e y V a l u e O f D i a g r a m O b j e c t K e y a n y T y p e z b w N T n L X > < a : K e y V a l u e O f D i a g r a m O b j e c t K e y a n y T y p e z b w N T n L X > < a : K e y > < K e y > R e l a t i o n s h i p s \ & l t ; T a b l e s \ i n v o i c e _ 2 0 2 0 0 1 2 3 1 0 4 1 \ C o l u m n s \ i n c o m e _ c l a s s & g t ; - & l t ; T a b l e s \ i n c o m e _ c l a s s _ b r i d g e \ C o l u m n s \ i n c o m e _ c l a s s & g t ; \ C r o s s F i l t e r < / K e y > < / a : K e y > < a : V a l u e   i : t y p e = " D i a g r a m D i s p l a y L i n k C r o s s F i l t e r V i e w S t a t e " > < P o i n t s   x m l n s : b = " h t t p : / / s c h e m a s . d a t a c o n t r a c t . o r g / 2 0 0 4 / 0 7 / S y s t e m . W i n d o w s " > < b : P o i n t > < b : _ x > 7 6 0 . 8 1 5 2 4 2 2 7 0 6 6 3 2 5 < / b : _ x > < b : _ y > 2 8 7 . 4 0 0 0 0 0 0 0 0 0 0 0 0 3 < / b : _ y > < / b : P o i n t > < b : P o i n t > < b : _ x > 7 8 7 . 3 1 1 4 3 1 5 < / b : _ x > < b : _ y > 2 8 7 . 4 < / b : _ y > < / b : P o i n t > < b : P o i n t > < b : _ x > 7 8 9 . 3 1 1 4 3 1 5 < / b : _ x > < b : _ y > 2 8 9 . 4 < / b : _ y > < / b : P o i n t > < b : P o i n t > < b : _ x > 7 8 9 . 3 1 1 4 3 1 5 < / b : _ x > < b : _ y > 3 2 6 . 2 < / b : _ y > < / b : P o i n t > < b : P o i n t > < b : _ x > 7 9 1 . 3 1 1 4 3 1 5 < / b : _ x > < b : _ y > 3 2 8 . 2 < / b : _ y > < / b : P o i n t > < b : P o i n t > < b : _ x > 8 1 7 . 8 0 7 6 2 1 1 3 5 3 3 1 6 < / b : _ x > < b : _ y > 3 2 8 . 2 < / b : _ y > < / b : P o i n t > < / P o i n t s > < / a : V a l u e > < / a : K e y V a l u e O f D i a g r a m O b j e c t K e y a n y T y p e z b w N T n L X > < a : K e y V a l u e O f D i a g r a m O b j e c t K e y a n y T y p e z b w N T n L X > < a : K e y > < K e y > R e l a t i o n s h i p s \ & l t ; T a b l e s \ m e e t i n g _ l i s t _ 2 0 2 0 0 1 2 3 1 0 4 1 \ C o l u m n s \ A c c o u n t   E x e c u t i v e & g t ; - & l t ; T a b l e s \ B R I D G E   T A B L E \ C o l u m n s \ A c c o u n t   E x e c u t i v e & g t ; < / K e y > < / a : K e y > < a : V a l u e   i : t y p e = " D i a g r a m D i s p l a y L i n k V i e w S t a t e " > < A u t o m a t i o n P r o p e r t y H e l p e r T e x t > E n d   p o i n t   1 :   ( 3 3 3 . 3 5 9 5 2 7 , 1 6 6 ) .   E n d   p o i n t   2 :   ( 3 5 3 . 3 5 9 5 2 7 , 2 4 9 . 2 )   < / A u t o m a t i o n P r o p e r t y H e l p e r T e x t > < L a y e d O u t > t r u e < / L a y e d O u t > < P o i n t s   x m l n s : b = " h t t p : / / s c h e m a s . d a t a c o n t r a c t . o r g / 2 0 0 4 / 0 7 / S y s t e m . W i n d o w s " > < b : P o i n t > < b : _ x > 3 3 3 . 3 5 9 5 2 7 < / b : _ x > < b : _ y > 1 6 6 < / b : _ y > < / b : P o i n t > < b : P o i n t > < b : _ x > 3 3 3 . 3 5 9 5 2 7 < / b : _ x > < b : _ y > 2 0 5 . 6 < / b : _ y > < / b : P o i n t > < b : P o i n t > < b : _ x > 3 3 5 . 3 5 9 5 2 7 < / b : _ x > < b : _ y > 2 0 7 . 6 < / b : _ y > < / b : P o i n t > < b : P o i n t > < b : _ x > 3 5 1 . 3 5 9 5 2 7 < / b : _ x > < b : _ y > 2 0 7 . 6 < / b : _ y > < / b : P o i n t > < b : P o i n t > < b : _ x > 3 5 3 . 3 5 9 5 2 7 < / b : _ x > < b : _ y > 2 0 9 . 6 < / b : _ y > < / b : P o i n t > < b : P o i n t > < b : _ x > 3 5 3 . 3 5 9 5 2 7 < / b : _ x > < b : _ y > 2 4 9 . 1 9 9 9 9 9 9 9 9 9 9 9 9 6 < / b : _ y > < / b : P o i n t > < / P o i n t s > < / a : V a l u e > < / a : K e y V a l u e O f D i a g r a m O b j e c t K e y a n y T y p e z b w N T n L X > < a : K e y V a l u e O f D i a g r a m O b j e c t K e y a n y T y p e z b w N T n L X > < a : K e y > < K e y > R e l a t i o n s h i p s \ & l t ; T a b l e s \ m e e t i n g _ l i s t _ 2 0 2 0 0 1 2 3 1 0 4 1 \ C o l u m n s \ A c c o u n t   E x e c u t i v e & g t ; - & l t ; T a b l e s \ B R I D G E   T A B L E \ C o l u m n s \ A c c o u n t   E x e c u t i v e & g t ; \ F K < / K e y > < / a : K e y > < a : V a l u e   i : t y p e = " D i a g r a m D i s p l a y L i n k E n d p o i n t V i e w S t a t e " > < H e i g h t > 1 6 < / H e i g h t > < L a b e l L o c a t i o n   x m l n s : b = " h t t p : / / s c h e m a s . d a t a c o n t r a c t . o r g / 2 0 0 4 / 0 7 / S y s t e m . W i n d o w s " > < b : _ x > 3 2 5 . 3 5 9 5 2 7 < / b : _ x > < b : _ y > 1 5 0 < / b : _ y > < / L a b e l L o c a t i o n > < L o c a t i o n   x m l n s : b = " h t t p : / / s c h e m a s . d a t a c o n t r a c t . o r g / 2 0 0 4 / 0 7 / S y s t e m . W i n d o w s " > < b : _ x > 3 3 3 . 3 5 9 5 2 7 < / b : _ x > < b : _ y > 1 5 0 < / b : _ y > < / L o c a t i o n > < S h a p e R o t a t e A n g l e > 9 0 < / S h a p e R o t a t e A n g l e > < W i d t h > 1 6 < / W i d t h > < / a : V a l u e > < / a : K e y V a l u e O f D i a g r a m O b j e c t K e y a n y T y p e z b w N T n L X > < a : K e y V a l u e O f D i a g r a m O b j e c t K e y a n y T y p e z b w N T n L X > < a : K e y > < K e y > R e l a t i o n s h i p s \ & l t ; T a b l e s \ m e e t i n g _ l i s t _ 2 0 2 0 0 1 2 3 1 0 4 1 \ C o l u m n s \ A c c o u n t   E x e c u t i v e & g t ; - & l t ; T a b l e s \ B R I D G E   T A B L E \ C o l u m n s \ A c c o u n t   E x e c u t i v e & g t ; \ P K < / K e y > < / a : K e y > < a : V a l u e   i : t y p e = " D i a g r a m D i s p l a y L i n k E n d p o i n t V i e w S t a t e " > < H e i g h t > 1 6 < / H e i g h t > < L a b e l L o c a t i o n   x m l n s : b = " h t t p : / / s c h e m a s . d a t a c o n t r a c t . o r g / 2 0 0 4 / 0 7 / S y s t e m . W i n d o w s " > < b : _ x > 3 4 5 . 3 5 9 5 2 7 < / b : _ x > < b : _ y > 2 4 9 . 1 9 9 9 9 9 9 9 9 9 9 9 9 6 < / b : _ y > < / L a b e l L o c a t i o n > < L o c a t i o n   x m l n s : b = " h t t p : / / s c h e m a s . d a t a c o n t r a c t . o r g / 2 0 0 4 / 0 7 / S y s t e m . W i n d o w s " > < b : _ x > 3 5 3 . 3 5 9 5 2 7 < / b : _ x > < b : _ y > 2 6 5 . 1 9 9 9 9 9 9 9 9 9 9 9 9 3 < / b : _ y > < / L o c a t i o n > < S h a p e R o t a t e A n g l e > 2 7 0 < / S h a p e R o t a t e A n g l e > < W i d t h > 1 6 < / W i d t h > < / a : V a l u e > < / a : K e y V a l u e O f D i a g r a m O b j e c t K e y a n y T y p e z b w N T n L X > < a : K e y V a l u e O f D i a g r a m O b j e c t K e y a n y T y p e z b w N T n L X > < a : K e y > < K e y > R e l a t i o n s h i p s \ & l t ; T a b l e s \ m e e t i n g _ l i s t _ 2 0 2 0 0 1 2 3 1 0 4 1 \ C o l u m n s \ A c c o u n t   E x e c u t i v e & g t ; - & l t ; T a b l e s \ B R I D G E   T A B L E \ C o l u m n s \ A c c o u n t   E x e c u t i v e & g t ; \ C r o s s F i l t e r < / K e y > < / a : K e y > < a : V a l u e   i : t y p e = " D i a g r a m D i s p l a y L i n k C r o s s F i l t e r V i e w S t a t e " > < P o i n t s   x m l n s : b = " h t t p : / / s c h e m a s . d a t a c o n t r a c t . o r g / 2 0 0 4 / 0 7 / S y s t e m . W i n d o w s " > < b : P o i n t > < b : _ x > 3 3 3 . 3 5 9 5 2 7 < / b : _ x > < b : _ y > 1 6 6 < / b : _ y > < / b : P o i n t > < b : P o i n t > < b : _ x > 3 3 3 . 3 5 9 5 2 7 < / b : _ x > < b : _ y > 2 0 5 . 6 < / b : _ y > < / b : P o i n t > < b : P o i n t > < b : _ x > 3 3 5 . 3 5 9 5 2 7 < / b : _ x > < b : _ y > 2 0 7 . 6 < / b : _ y > < / b : P o i n t > < b : P o i n t > < b : _ x > 3 5 1 . 3 5 9 5 2 7 < / b : _ x > < b : _ y > 2 0 7 . 6 < / b : _ y > < / b : P o i n t > < b : P o i n t > < b : _ x > 3 5 3 . 3 5 9 5 2 7 < / b : _ x > < b : _ y > 2 0 9 . 6 < / b : _ y > < / b : P o i n t > < b : P o i n t > < b : _ x > 3 5 3 . 3 5 9 5 2 7 < / b : _ x > < b : _ y > 2 4 9 . 1 9 9 9 9 9 9 9 9 9 9 9 9 6 < / b : _ y > < / b : P o i n t > < / P o i n t s > < / a : V a l u e > < / a : K e y V a l u e O f D i a g r a m O b j e c t K e y a n y T y p e z b w N T n L X > < a : K e y V a l u e O f D i a g r a m O b j e c t K e y a n y T y p e z b w N T n L X > < a : K e y > < K e y > R e l a t i o n s h i p s \ & l t ; T a b l e s \ g c r m _ o p p o r t u n i t y _ 2 0 2 0 0 1 2 3 1 0 4 1 \ C o l u m n s \ A c c o u n t   E x e c u t i v e & g t ; - & l t ; T a b l e s \ B R I D G E   T A B L E \ C o l u m n s \ A c c o u n t   E x e c u t i v e & g t ; < / K e y > < / a : K e y > < a : V a l u e   i : t y p e = " D i a g r a m D i s p l a y L i n k V i e w S t a t e " > < A u t o m a t i o n P r o p e r t y H e l p e r T e x t > E n d   p o i n t   1 :   ( 2 1 6 , 3 0 9 ) .   E n d   p o i n t   2 :   ( 2 3 0 . 8 , 3 4 0 . 2 )   < / A u t o m a t i o n P r o p e r t y H e l p e r T e x t > < L a y e d O u t > t r u e < / L a y e d O u t > < P o i n t s   x m l n s : b = " h t t p : / / s c h e m a s . d a t a c o n t r a c t . o r g / 2 0 0 4 / 0 7 / S y s t e m . W i n d o w s " > < b : P o i n t > < b : _ x > 2 1 6 < / b : _ x > < b : _ y > 3 0 9 < / b : _ y > < / b : P o i n t > < b : P o i n t > < b : _ x > 2 2 1 . 4 < / b : _ x > < b : _ y > 3 0 9 < / b : _ y > < / b : P o i n t > < b : P o i n t > < b : _ x > 2 2 3 . 4 < / b : _ x > < b : _ y > 3 1 1 < / b : _ y > < / b : P o i n t > < b : P o i n t > < b : _ x > 2 2 3 . 4 < / b : _ x > < b : _ y > 3 3 8 . 2 < / b : _ y > < / b : P o i n t > < b : P o i n t > < b : _ x > 2 2 5 . 4 < / b : _ x > < b : _ y > 3 4 0 . 2 < / b : _ y > < / b : P o i n t > < b : P o i n t > < b : _ x > 2 3 0 . 8 < / b : _ x > < b : _ y > 3 4 0 . 2 < / b : _ y > < / b : P o i n t > < / P o i n t s > < / a : V a l u e > < / a : K e y V a l u e O f D i a g r a m O b j e c t K e y a n y T y p e z b w N T n L X > < a : K e y V a l u e O f D i a g r a m O b j e c t K e y a n y T y p e z b w N T n L X > < a : K e y > < K e y > R e l a t i o n s h i p s \ & l t ; T a b l e s \ g c r m _ o p p o r t u n i t y _ 2 0 2 0 0 1 2 3 1 0 4 1 \ C o l u m n s \ A c c o u n t   E x e c u t i v e & g t ; - & l t ; T a b l e s \ B R I D G E   T A B L E \ C o l u m n s \ A c c o u n t   E x e c u t i v e & g t ; \ F K < / K e y > < / a : K e y > < a : V a l u e   i : t y p e = " D i a g r a m D i s p l a y L i n k E n d p o i n t V i e w S t a t e " > < H e i g h t > 1 6 < / H e i g h t > < L a b e l L o c a t i o n   x m l n s : b = " h t t p : / / s c h e m a s . d a t a c o n t r a c t . o r g / 2 0 0 4 / 0 7 / S y s t e m . W i n d o w s " > < b : _ x > 2 0 0 < / b : _ x > < b : _ y > 3 0 1 < / b : _ y > < / L a b e l L o c a t i o n > < L o c a t i o n   x m l n s : b = " h t t p : / / s c h e m a s . d a t a c o n t r a c t . o r g / 2 0 0 4 / 0 7 / S y s t e m . W i n d o w s " > < b : _ x > 2 0 0 < / b : _ x > < b : _ y > 3 0 9 < / b : _ y > < / L o c a t i o n > < S h a p e R o t a t e A n g l e > 3 6 0 < / S h a p e R o t a t e A n g l e > < W i d t h > 1 6 < / W i d t h > < / a : V a l u e > < / a : K e y V a l u e O f D i a g r a m O b j e c t K e y a n y T y p e z b w N T n L X > < a : K e y V a l u e O f D i a g r a m O b j e c t K e y a n y T y p e z b w N T n L X > < a : K e y > < K e y > R e l a t i o n s h i p s \ & l t ; T a b l e s \ g c r m _ o p p o r t u n i t y _ 2 0 2 0 0 1 2 3 1 0 4 1 \ C o l u m n s \ A c c o u n t   E x e c u t i v e & g t ; - & l t ; T a b l e s \ B R I D G E   T A B L E \ C o l u m n s \ A c c o u n t   E x e c u t i v e & g t ; \ P K < / K e y > < / a : K e y > < a : V a l u e   i : t y p e = " D i a g r a m D i s p l a y L i n k E n d p o i n t V i e w S t a t e " > < H e i g h t > 1 6 < / H e i g h t > < L a b e l L o c a t i o n   x m l n s : b = " h t t p : / / s c h e m a s . d a t a c o n t r a c t . o r g / 2 0 0 4 / 0 7 / S y s t e m . W i n d o w s " > < b : _ x > 2 3 0 . 8 < / b : _ x > < b : _ y > 3 3 2 . 2 < / b : _ y > < / L a b e l L o c a t i o n > < L o c a t i o n   x m l n s : b = " h t t p : / / s c h e m a s . d a t a c o n t r a c t . o r g / 2 0 0 4 / 0 7 / S y s t e m . W i n d o w s " > < b : _ x > 2 4 6 . 8 < / b : _ x > < b : _ y > 3 4 0 . 2 < / b : _ y > < / L o c a t i o n > < S h a p e R o t a t e A n g l e > 1 8 0 < / S h a p e R o t a t e A n g l e > < W i d t h > 1 6 < / W i d t h > < / a : V a l u e > < / a : K e y V a l u e O f D i a g r a m O b j e c t K e y a n y T y p e z b w N T n L X > < a : K e y V a l u e O f D i a g r a m O b j e c t K e y a n y T y p e z b w N T n L X > < a : K e y > < K e y > R e l a t i o n s h i p s \ & l t ; T a b l e s \ g c r m _ o p p o r t u n i t y _ 2 0 2 0 0 1 2 3 1 0 4 1 \ C o l u m n s \ A c c o u n t   E x e c u t i v e & g t ; - & l t ; T a b l e s \ B R I D G E   T A B L E \ C o l u m n s \ A c c o u n t   E x e c u t i v e & g t ; \ C r o s s F i l t e r < / K e y > < / a : K e y > < a : V a l u e   i : t y p e = " D i a g r a m D i s p l a y L i n k C r o s s F i l t e r V i e w S t a t e " > < P o i n t s   x m l n s : b = " h t t p : / / s c h e m a s . d a t a c o n t r a c t . o r g / 2 0 0 4 / 0 7 / S y s t e m . W i n d o w s " > < b : P o i n t > < b : _ x > 2 1 6 < / b : _ x > < b : _ y > 3 0 9 < / b : _ y > < / b : P o i n t > < b : P o i n t > < b : _ x > 2 2 1 . 4 < / b : _ x > < b : _ y > 3 0 9 < / b : _ y > < / b : P o i n t > < b : P o i n t > < b : _ x > 2 2 3 . 4 < / b : _ x > < b : _ y > 3 1 1 < / b : _ y > < / b : P o i n t > < b : P o i n t > < b : _ x > 2 2 3 . 4 < / b : _ x > < b : _ y > 3 3 8 . 2 < / b : _ y > < / b : P o i n t > < b : P o i n t > < b : _ x > 2 2 5 . 4 < / b : _ x > < b : _ y > 3 4 0 . 2 < / b : _ y > < / b : P o i n t > < b : P o i n t > < b : _ x > 2 3 0 . 8 < / b : _ x > < b : _ y > 3 4 0 . 2 < / b : _ y > < / b : P o i n t > < / P o i n t s > < / a : V a l u e > < / a : K e y V a l u e O f D i a g r a m O b j e c t K e y a n y T y p e z b w N T n L X > < / V i e w S t a t e s > < / D i a g r a m M a n a g e r . S e r i a l i z a b l e D i a g r a m > < / A r r a y O f D i a g r a m M a n a g e r . S e r i a l i z a b l e D i a g r a m > ] ] > < / C u s t o m C o n t e n t > < / G e m i n i > 
</file>

<file path=customXml/item4.xml>��< ? x m l   v e r s i o n = " 1 . 0 "   e n c o d i n g = " U T F - 1 6 " ? > < G e m i n i   x m l n s = " h t t p : / / g e m i n i / p i v o t c u s t o m i z a t i o n / T a b l e O r d e r " > < C u s t o m C o n t e n t > < ! [ C D A T A [ B R I D G E   T A B L E _ 1 f b c 6 a d 5 - e 8 8 b - 4 1 0 9 - b 6 d 5 - f 2 5 9 b 9 f 1 6 1 6 f , b r o k e r a g e f e e s _ 7 1 b c 7 f 2 9 - b e 0 c - 4 6 b d - b b 9 7 - 1 5 e 8 3 8 d c 3 8 6 3 , i n c o m e _ c l a s s _ b r i d g e _ 3 9 2 d c 6 4 5 - d 3 7 0 - 4 b b 1 - b 1 9 1 - 5 0 c 4 6 6 8 3 0 4 9 4 , I n d i v i d u a l _ b u d g e t _ a l t e r e d _ 7 b 6 e a d 1 9 - 7 9 3 5 - 4 2 5 6 - a 9 a d - a 5 4 1 a c e 2 1 6 3 3 , i n v o i c e _ 2 0 2 0 0 1 2 3 1 0 4 1 _ 6 f 5 e 8 8 6 7 - f 8 e 7 - 4 5 9 4 - b c 8 2 - 2 e f 3 6 8 a 8 4 a 9 e , m e e t i n g _ l i s t _ 2 0 2 0 0 1 2 3 1 0 4 1 _ d f 5 4 3 0 8 d - a b 4 8 - 4 5 8 8 - b 9 7 c - c 0 f d 5 f 8 1 4 3 f 9 , g c r m _ o p p o r t u n i t y _ 2 0 2 0 0 1 2 3 1 0 4 1 _ 6 e 2 0 6 9 0 2 - f e 7 9 - 4 3 d 2 - a e 4 b - 9 a b 8 5 f 0 4 d 2 e 0 ] ] > < / C u s t o m C o n t e n t > < / G e m i n i > 
</file>

<file path=customXml/item5.xml>��< ? x m l   v e r s i o n = " 1 . 0 "   e n c o d i n g = " U T F - 1 6 " ? > < G e m i n i   x m l n s = " h t t p : / / g e m i n i / p i v o t c u s t o m i z a t i o n / T a b l e X M L _ i n c o m e _ c l a s s _ b r i d g e _ 3 9 2 d c 6 4 5 - d 3 7 0 - 4 b b 1 - b 1 9 1 - 5 0 c 4 6 6 8 3 0 4 9 4 " > < C u s t o m C o n t e n t > < ! [ C D A T A [ < T a b l e W i d g e t G r i d S e r i a l i z a t i o n   x m l n s : x s d = " h t t p : / / w w w . w 3 . o r g / 2 0 0 1 / X M L S c h e m a "   x m l n s : x s i = " h t t p : / / w w w . w 3 . o r g / 2 0 0 1 / X M L S c h e m a - i n s t a n c e " > < C o l u m n S u g g e s t e d T y p e   / > < C o l u m n F o r m a t   / > < C o l u m n A c c u r a c y   / > < C o l u m n C u r r e n c y S y m b o l   / > < C o l u m n P o s i t i v e P a t t e r n   / > < C o l u m n N e g a t i v e P a t t e r n   / > < C o l u m n W i d t h s > < i t e m > < k e y > < s t r i n g > S L   N O < / s t r i n g > < / k e y > < v a l u e > < i n t > 8 9 < / i n t > < / v a l u e > < / i t e m > < i t e m > < k e y > < s t r i n g > i n c o m e _ c l a s s < / s t r i n g > < / k e y > < v a l u e > < i n t > 1 4 5 < / i n t > < / v a l u e > < / i t e m > < / C o l u m n W i d t h s > < C o l u m n D i s p l a y I n d e x > < i t e m > < k e y > < s t r i n g > S L   N O < / s t r i n g > < / k e y > < v a l u e > < i n t > 0 < / i n t > < / v a l u e > < / i t e m > < i t e m > < k e y > < s t r i n g > i n c o m e _ c l a s s < / 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a n d b o x N o n E m p t y " > < C u s t o m C o n t e n t > < ! [ C D A T A [ 1 ] ] > < / 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T a b l e X M L _ i n v o i c e _ 2 0 2 0 0 1 2 3 1 0 4 1 _ 6 f 5 e 8 8 6 7 - f 8 e 7 - 4 5 9 4 - b c 8 2 - 2 e f 3 6 8 a 8 4 a 9 e " > < C u s t o m C o n t e n t > < ! [ C D A T A [ < T a b l e W i d g e t G r i d S e r i a l i z a t i o n   x m l n s : x s d = " h t t p : / / w w w . w 3 . o r g / 2 0 0 1 / X M L S c h e m a "   x m l n s : x s i = " h t t p : / / w w w . w 3 . o r g / 2 0 0 1 / X M L S c h e m a - i n s t a n c e " > < C o l u m n S u g g e s t e d T y p e   / > < C o l u m n F o r m a t   / > < C o l u m n A c c u r a c y   / > < C o l u m n C u r r e n c y S y m b o l   / > < C o l u m n P o s i t i v e P a t t e r n   / > < C o l u m n N e g a t i v e P a t t e r n   / > < C o l u m n W i d t h s > < i t e m > < k e y > < s t r i n g > i n v o i c e _ n u m b e r < / s t r i n g > < / k e y > < v a l u e > < i n t > 1 6 7 < / i n t > < / v a l u e > < / i t e m > < i t e m > < k e y > < s t r i n g > i n v o i c e _ d a t e < / s t r i n g > < / k e y > < v a l u e > < i n t > 1 4 0 < / i n t > < / v a l u e > < / i t e m > < i t e m > < k e y > < s t r i n g > r e v e n u e _ t r a n s a c t i o n _ t y p e < / s t r i n g > < / k e y > < v a l u e > < i n t > 2 4 6 < / i n t > < / v a l u e > < / i t e m > < i t e m > < k e y > < s t r i n g > b r a n c h _ n a m e < / s t r i n g > < / k e y > < v a l u e > < i n t > 1 4 9 < / i n t > < / v a l u e > < / i t e m > < i t e m > < k e y > < s t r i n g > s o l u t i o n _ g r o u p < / s t r i n g > < / k e y > < v a l u e > < i n t > 1 6 1 < / i n t > < / v a l u e > < / i t e m > < i t e m > < k e y > < s t r i n g > A c c o u n t   E x e c u t i v e < / s t r i n g > < / k e y > < v a l u e > < i n t > 1 8 2 < / i n t > < / v a l u e > < / i t e m > < i t e m > < k e y > < s t r i n g > i n c o m e _ c l a s s < / s t r i n g > < / k e y > < v a l u e > < i n t > 1 4 5 < / i n t > < / v a l u e > < / i t e m > < i t e m > < k e y > < s t r i n g > c l i e n t _ n a m e < / s t r i n g > < / k e y > < v a l u e > < i n t > 1 3 6 < / i n t > < / v a l u e > < / i t e m > < i t e m > < k e y > < s t r i n g > p o l i c y _ n u m b e r < / s t r i n g > < / k e y > < v a l u e > < i n t > 1 5 8 < / i n t > < / v a l u e > < / i t e m > < i t e m > < k e y > < s t r i n g > A m o u n t < / s t r i n g > < / k e y > < v a l u e > < i n t > 1 0 5 < / i n t > < / v a l u e > < / i t e m > < i t e m > < k e y > < s t r i n g > i n c o m e _ d u e _ d a t e < / s t r i n g > < / k e y > < v a l u e > < i n t > 1 8 0 < / i n t > < / v a l u e > < / i t e m > < / C o l u m n W i d t h s > < C o l u m n D i s p l a y I n d e x > < i t e m > < k e y > < s t r i n g > i n v o i c e _ n u m b e r < / s t r i n g > < / k e y > < v a l u e > < i n t > 0 < / i n t > < / v a l u e > < / i t e m > < i t e m > < k e y > < s t r i n g > i n v o i c e _ d a t e < / s t r i n g > < / k e y > < v a l u e > < i n t > 1 < / i n t > < / v a l u e > < / i t e m > < i t e m > < k e y > < s t r i n g > r e v e n u e _ t r a n s a c t i o n _ t y p e < / s t r i n g > < / k e y > < v a l u e > < i n t > 2 < / i n t > < / v a l u e > < / i t e m > < i t e m > < k e y > < s t r i n g > b r a n c h _ n a m e < / s t r i n g > < / k e y > < v a l u e > < i n t > 3 < / i n t > < / v a l u e > < / i t e m > < i t e m > < k e y > < s t r i n g > s o l u t i o n _ g r o u p < / s t r i n g > < / k e y > < v a l u e > < i n t > 4 < / i n t > < / v a l u e > < / i t e m > < i t e m > < k e y > < s t r i n g > A c c o u n t   E x e c u t i v e < / s t r i n g > < / k e y > < v a l u e > < i n t > 5 < / i n t > < / v a l u e > < / i t e m > < i t e m > < k e y > < s t r i n g > i n c o m e _ c l a s s < / s t r i n g > < / k e y > < v a l u e > < i n t > 6 < / i n t > < / v a l u e > < / i t e m > < i t e m > < k e y > < s t r i n g > c l i e n t _ n a m e < / s t r i n g > < / k e y > < v a l u e > < i n t > 7 < / i n t > < / v a l u e > < / i t e m > < i t e m > < k e y > < s t r i n g > p o l i c y _ n u m b e r < / s t r i n g > < / k e y > < v a l u e > < i n t > 8 < / i n t > < / v a l u e > < / i t e m > < i t e m > < k e y > < s t r i n g > A m o u n t < / s t r i n g > < / k e y > < v a l u e > < i n t > 9 < / i n t > < / v a l u e > < / i t e m > < i t e m > < k e y > < s t r i n g > i n c o m e _ d u e _ d a t e < / s t r i n g > < / k e y > < v a l u e > < i n t > 1 0 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52DED5A4-5A7F-450A-BD17-3C09E412D0C5}">
  <ds:schemaRefs/>
</ds:datastoreItem>
</file>

<file path=customXml/itemProps10.xml><?xml version="1.0" encoding="utf-8"?>
<ds:datastoreItem xmlns:ds="http://schemas.openxmlformats.org/officeDocument/2006/customXml" ds:itemID="{B058DE48-3DDC-4E23-8B19-D90F00E34981}">
  <ds:schemaRefs/>
</ds:datastoreItem>
</file>

<file path=customXml/itemProps11.xml><?xml version="1.0" encoding="utf-8"?>
<ds:datastoreItem xmlns:ds="http://schemas.openxmlformats.org/officeDocument/2006/customXml" ds:itemID="{0223B407-B734-4996-8E22-04313462E283}">
  <ds:schemaRefs/>
</ds:datastoreItem>
</file>

<file path=customXml/itemProps12.xml><?xml version="1.0" encoding="utf-8"?>
<ds:datastoreItem xmlns:ds="http://schemas.openxmlformats.org/officeDocument/2006/customXml" ds:itemID="{B9DA58AF-2927-4551-84F5-265A4ABE64C2}">
  <ds:schemaRefs/>
</ds:datastoreItem>
</file>

<file path=customXml/itemProps13.xml><?xml version="1.0" encoding="utf-8"?>
<ds:datastoreItem xmlns:ds="http://schemas.openxmlformats.org/officeDocument/2006/customXml" ds:itemID="{F842214D-0AF0-4F87-8A2A-4DDB696791B9}">
  <ds:schemaRefs/>
</ds:datastoreItem>
</file>

<file path=customXml/itemProps14.xml><?xml version="1.0" encoding="utf-8"?>
<ds:datastoreItem xmlns:ds="http://schemas.openxmlformats.org/officeDocument/2006/customXml" ds:itemID="{7F20DA2A-423A-42E0-A001-DA5926AAE93C}">
  <ds:schemaRefs/>
</ds:datastoreItem>
</file>

<file path=customXml/itemProps15.xml><?xml version="1.0" encoding="utf-8"?>
<ds:datastoreItem xmlns:ds="http://schemas.openxmlformats.org/officeDocument/2006/customXml" ds:itemID="{78763BC2-68F3-46A1-85B7-3DE7E18A0EB9}">
  <ds:schemaRefs/>
</ds:datastoreItem>
</file>

<file path=customXml/itemProps16.xml><?xml version="1.0" encoding="utf-8"?>
<ds:datastoreItem xmlns:ds="http://schemas.openxmlformats.org/officeDocument/2006/customXml" ds:itemID="{99AA1E18-5AC1-4004-A919-A099AFA345C2}">
  <ds:schemaRefs/>
</ds:datastoreItem>
</file>

<file path=customXml/itemProps17.xml><?xml version="1.0" encoding="utf-8"?>
<ds:datastoreItem xmlns:ds="http://schemas.openxmlformats.org/officeDocument/2006/customXml" ds:itemID="{9D78505A-09F7-425D-97F5-ED53E75A502D}">
  <ds:schemaRefs/>
</ds:datastoreItem>
</file>

<file path=customXml/itemProps18.xml><?xml version="1.0" encoding="utf-8"?>
<ds:datastoreItem xmlns:ds="http://schemas.openxmlformats.org/officeDocument/2006/customXml" ds:itemID="{B63F9136-B349-49EB-8BEF-0C142512AE68}">
  <ds:schemaRefs/>
</ds:datastoreItem>
</file>

<file path=customXml/itemProps19.xml><?xml version="1.0" encoding="utf-8"?>
<ds:datastoreItem xmlns:ds="http://schemas.openxmlformats.org/officeDocument/2006/customXml" ds:itemID="{E59193E1-7AA6-4CA2-8E29-A1B2395BBDC5}">
  <ds:schemaRefs/>
</ds:datastoreItem>
</file>

<file path=customXml/itemProps2.xml><?xml version="1.0" encoding="utf-8"?>
<ds:datastoreItem xmlns:ds="http://schemas.openxmlformats.org/officeDocument/2006/customXml" ds:itemID="{B228629B-7439-4C96-8939-9207B6788AF6}">
  <ds:schemaRefs/>
</ds:datastoreItem>
</file>

<file path=customXml/itemProps20.xml><?xml version="1.0" encoding="utf-8"?>
<ds:datastoreItem xmlns:ds="http://schemas.openxmlformats.org/officeDocument/2006/customXml" ds:itemID="{AAA2DCBB-035D-405A-8E76-C7FFCDDB4B10}">
  <ds:schemaRefs/>
</ds:datastoreItem>
</file>

<file path=customXml/itemProps21.xml><?xml version="1.0" encoding="utf-8"?>
<ds:datastoreItem xmlns:ds="http://schemas.openxmlformats.org/officeDocument/2006/customXml" ds:itemID="{33C50474-0C82-412E-92E1-62D34D845F8E}">
  <ds:schemaRefs/>
</ds:datastoreItem>
</file>

<file path=customXml/itemProps22.xml><?xml version="1.0" encoding="utf-8"?>
<ds:datastoreItem xmlns:ds="http://schemas.openxmlformats.org/officeDocument/2006/customXml" ds:itemID="{39C4E6FC-4C12-4363-8E89-577A8AEACE0B}">
  <ds:schemaRefs/>
</ds:datastoreItem>
</file>

<file path=customXml/itemProps3.xml><?xml version="1.0" encoding="utf-8"?>
<ds:datastoreItem xmlns:ds="http://schemas.openxmlformats.org/officeDocument/2006/customXml" ds:itemID="{D874D390-5EB7-4934-95A2-6974710AC806}">
  <ds:schemaRefs/>
</ds:datastoreItem>
</file>

<file path=customXml/itemProps4.xml><?xml version="1.0" encoding="utf-8"?>
<ds:datastoreItem xmlns:ds="http://schemas.openxmlformats.org/officeDocument/2006/customXml" ds:itemID="{A4718C5F-0B0F-4DD3-8AEC-03EC0AA99F34}">
  <ds:schemaRefs/>
</ds:datastoreItem>
</file>

<file path=customXml/itemProps5.xml><?xml version="1.0" encoding="utf-8"?>
<ds:datastoreItem xmlns:ds="http://schemas.openxmlformats.org/officeDocument/2006/customXml" ds:itemID="{44A041CE-C2F1-405D-B478-7980479C3F43}">
  <ds:schemaRefs/>
</ds:datastoreItem>
</file>

<file path=customXml/itemProps6.xml><?xml version="1.0" encoding="utf-8"?>
<ds:datastoreItem xmlns:ds="http://schemas.openxmlformats.org/officeDocument/2006/customXml" ds:itemID="{47ED38F4-FBEE-43A7-A165-EE27364DF5BE}">
  <ds:schemaRefs/>
</ds:datastoreItem>
</file>

<file path=customXml/itemProps7.xml><?xml version="1.0" encoding="utf-8"?>
<ds:datastoreItem xmlns:ds="http://schemas.openxmlformats.org/officeDocument/2006/customXml" ds:itemID="{9095BC12-0DDB-48E9-B39A-6DC08323C750}">
  <ds:schemaRefs/>
</ds:datastoreItem>
</file>

<file path=customXml/itemProps8.xml><?xml version="1.0" encoding="utf-8"?>
<ds:datastoreItem xmlns:ds="http://schemas.openxmlformats.org/officeDocument/2006/customXml" ds:itemID="{BCCC19D0-BD89-458E-8D4B-894440FAD685}">
  <ds:schemaRefs/>
</ds:datastoreItem>
</file>

<file path=customXml/itemProps9.xml><?xml version="1.0" encoding="utf-8"?>
<ds:datastoreItem xmlns:ds="http://schemas.openxmlformats.org/officeDocument/2006/customXml" ds:itemID="{CB33DB6E-1482-43DC-86F5-83A807DA6C8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New</vt:lpstr>
      <vt:lpstr>Renewal</vt:lpstr>
      <vt:lpstr>Cross Sell</vt:lpstr>
      <vt:lpstr>Opportunity by revenue-Top 4</vt:lpstr>
      <vt:lpstr>Top-4-open opportunity</vt:lpstr>
      <vt:lpstr>No of invoice by account execut</vt:lpstr>
      <vt:lpstr>No of meeting by accnt exectv</vt:lpstr>
      <vt:lpstr>Stage funnel by revenue</vt:lpstr>
      <vt:lpstr>OPPTY-Product distribution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Snehaprabha UK</dc:creator>
  <cp:lastModifiedBy>Snehaprabha UK</cp:lastModifiedBy>
  <dcterms:created xsi:type="dcterms:W3CDTF">2015-06-05T18:17:20Z</dcterms:created>
  <dcterms:modified xsi:type="dcterms:W3CDTF">2023-11-05T04:38:07Z</dcterms:modified>
</cp:coreProperties>
</file>