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2"/>
  </bookViews>
  <sheets>
    <sheet name="GG Force (Y) 4" sheetId="3" r:id="rId1"/>
    <sheet name="GG Force (X) 3" sheetId="2" r:id="rId2"/>
    <sheet name="Parametric Study" sheetId="1" r:id="rId3"/>
  </sheets>
  <calcPr calcId="145621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7" i="1"/>
</calcChain>
</file>

<file path=xl/sharedStrings.xml><?xml version="1.0" encoding="utf-8"?>
<sst xmlns="http://schemas.openxmlformats.org/spreadsheetml/2006/main" count="31" uniqueCount="31">
  <si>
    <t>Angle of attack (Initial and Ambient Conditions) [°]</t>
  </si>
  <si>
    <t>GG Force (X) 3 [N]</t>
  </si>
  <si>
    <t>GG Force (Y) 4 [N]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</si>
  <si>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</si>
  <si>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</si>
  <si>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</si>
  <si>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</si>
  <si>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</si>
  <si>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</si>
  <si>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</si>
  <si>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</si>
  <si>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</si>
  <si>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</si>
  <si>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</si>
  <si>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</si>
  <si>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</si>
  <si>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</si>
  <si>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</si>
  <si>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</si>
  <si>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Design Point 17</t>
  </si>
  <si>
    <t>Design Point 18</t>
  </si>
  <si>
    <t>Design Point 19</t>
  </si>
  <si>
    <t>Design Point 20</t>
  </si>
  <si>
    <t>Design Point 21</t>
  </si>
  <si>
    <t>Lift</t>
  </si>
  <si>
    <t>AA</t>
  </si>
  <si>
    <t>Drag</t>
  </si>
  <si>
    <t>Cl</t>
  </si>
  <si>
    <t>L/D</t>
  </si>
  <si>
    <t>Cd</t>
  </si>
  <si>
    <t>Cl/Cd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</si>
</sst>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Study'!$C$5:$W$5</c:f>
              <c:numCache>
                <c:formatCode>General</c:formatCode>
                <c:ptCount val="21"/>
                <c:pt idx="0">
                  <c:v>8.2934713267153199</c:v>
                </c:pt>
                <c:pt idx="1">
                  <c:v>13.056770411720301</c:v>
                </c:pt>
                <c:pt idx="2">
                  <c:v>16.0166339290585</c:v>
                </c:pt>
                <c:pt idx="3">
                  <c:v>19.2340658009037</c:v>
                </c:pt>
                <c:pt idx="4">
                  <c:v>23.203017517581198</c:v>
                </c:pt>
                <c:pt idx="5">
                  <c:v>28.2280492272915</c:v>
                </c:pt>
                <c:pt idx="6">
                  <c:v>31.5587884612628</c:v>
                </c:pt>
                <c:pt idx="7">
                  <c:v>31.992485640184</c:v>
                </c:pt>
                <c:pt idx="8">
                  <c:v>31.9734950363491</c:v>
                </c:pt>
                <c:pt idx="9">
                  <c:v>37.223917698604502</c:v>
                </c:pt>
                <c:pt idx="10">
                  <c:v>34.561874918280502</c:v>
                </c:pt>
                <c:pt idx="11">
                  <c:v>35.948283493462803</c:v>
                </c:pt>
                <c:pt idx="12">
                  <c:v>39.5965886156742</c:v>
                </c:pt>
                <c:pt idx="13">
                  <c:v>44.476371369563097</c:v>
                </c:pt>
                <c:pt idx="14">
                  <c:v>40.599110755448699</c:v>
                </c:pt>
                <c:pt idx="15">
                  <c:v>41.7130159719133</c:v>
                </c:pt>
                <c:pt idx="16">
                  <c:v>43.787068731735999</c:v>
                </c:pt>
                <c:pt idx="17">
                  <c:v>46.336702043325602</c:v>
                </c:pt>
                <c:pt idx="18">
                  <c:v>52.635172822222799</c:v>
                </c:pt>
                <c:pt idx="19">
                  <c:v>48.754962043045701</c:v>
                </c:pt>
                <c:pt idx="20">
                  <c:v>49.654849666929898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64256"/>
        <c:axId val="136025600"/>
      </c:barChart>
      <c:catAx>
        <c:axId val="1732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25600"/>
        <c:crosses val="autoZero"/>
        <c:auto val="1"/>
        <c:lblAlgn val="ctr"/>
        <c:lblOffset val="100"/>
        <c:noMultiLvlLbl val="1"/>
      </c:catAx>
      <c:valAx>
        <c:axId val="13602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6425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Study'!$C$4:$W$4</c:f>
              <c:numCache>
                <c:formatCode>General</c:formatCode>
                <c:ptCount val="21"/>
                <c:pt idx="0">
                  <c:v>2.5946423835622201</c:v>
                </c:pt>
                <c:pt idx="1">
                  <c:v>1.71690419075414</c:v>
                </c:pt>
                <c:pt idx="2">
                  <c:v>1.3538989276512201</c:v>
                </c:pt>
                <c:pt idx="3">
                  <c:v>0.90485220280026102</c:v>
                </c:pt>
                <c:pt idx="4">
                  <c:v>0.38806191929859102</c:v>
                </c:pt>
                <c:pt idx="5">
                  <c:v>0.23253023068196901</c:v>
                </c:pt>
                <c:pt idx="6">
                  <c:v>-0.39622232979662497</c:v>
                </c:pt>
                <c:pt idx="7">
                  <c:v>-0.200022491471916</c:v>
                </c:pt>
                <c:pt idx="8">
                  <c:v>0.159490487859135</c:v>
                </c:pt>
                <c:pt idx="9">
                  <c:v>-1.01752170058352</c:v>
                </c:pt>
                <c:pt idx="10">
                  <c:v>0.56949343098454996</c:v>
                </c:pt>
                <c:pt idx="11">
                  <c:v>0.923443033409731</c:v>
                </c:pt>
                <c:pt idx="12">
                  <c:v>-0.64574417977301701</c:v>
                </c:pt>
                <c:pt idx="13">
                  <c:v>-1.4955917769543301</c:v>
                </c:pt>
                <c:pt idx="14">
                  <c:v>0.45405440265410302</c:v>
                </c:pt>
                <c:pt idx="15">
                  <c:v>0.887999419322128</c:v>
                </c:pt>
                <c:pt idx="16">
                  <c:v>-0.41295056517904899</c:v>
                </c:pt>
                <c:pt idx="17">
                  <c:v>-0.93760697037952301</c:v>
                </c:pt>
                <c:pt idx="18">
                  <c:v>-2.2738487693526599</c:v>
                </c:pt>
                <c:pt idx="19">
                  <c:v>-1.1454725914327799</c:v>
                </c:pt>
                <c:pt idx="20">
                  <c:v>-1.06392588002383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6464"/>
        <c:axId val="178503680"/>
      </c:barChart>
      <c:catAx>
        <c:axId val="1360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03680"/>
        <c:crosses val="autoZero"/>
        <c:auto val="1"/>
        <c:lblAlgn val="ctr"/>
        <c:lblOffset val="100"/>
        <c:noMultiLvlLbl val="1"/>
      </c:catAx>
      <c:valAx>
        <c:axId val="17850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4646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</c:v>
          </c:tx>
          <c:marker>
            <c:symbol val="none"/>
          </c:marker>
          <c:cat>
            <c:numRef>
              <c:f>'Parametric Study'!$C$3:$W$3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'Parametric Study'!$C$10:$W$10</c:f>
              <c:numCache>
                <c:formatCode>General</c:formatCode>
                <c:ptCount val="21"/>
                <c:pt idx="0">
                  <c:v>0.22453626074061403</c:v>
                </c:pt>
                <c:pt idx="1">
                  <c:v>0.3534971413179635</c:v>
                </c:pt>
                <c:pt idx="2">
                  <c:v>0.43363206435614304</c:v>
                </c:pt>
                <c:pt idx="3">
                  <c:v>0.52074035631643112</c:v>
                </c:pt>
                <c:pt idx="4">
                  <c:v>0.62819518945151609</c:v>
                </c:pt>
                <c:pt idx="5">
                  <c:v>0.76424218180884507</c:v>
                </c:pt>
                <c:pt idx="6">
                  <c:v>0.85441814114313408</c:v>
                </c:pt>
                <c:pt idx="7">
                  <c:v>0.86615999675611866</c:v>
                </c:pt>
                <c:pt idx="8">
                  <c:v>0.86564584785437237</c:v>
                </c:pt>
                <c:pt idx="9">
                  <c:v>1.0077950427389133</c:v>
                </c:pt>
                <c:pt idx="10">
                  <c:v>0.93572327589020199</c:v>
                </c:pt>
                <c:pt idx="11">
                  <c:v>0.9732587040681937</c:v>
                </c:pt>
                <c:pt idx="12">
                  <c:v>1.0720323970022254</c:v>
                </c:pt>
                <c:pt idx="13">
                  <c:v>1.2041469398300599</c:v>
                </c:pt>
                <c:pt idx="14">
                  <c:v>1.0991745385382472</c:v>
                </c:pt>
                <c:pt idx="15">
                  <c:v>1.1293322496186187</c:v>
                </c:pt>
                <c:pt idx="16">
                  <c:v>1.1854848584507256</c:v>
                </c:pt>
                <c:pt idx="17">
                  <c:v>1.254513267363158</c:v>
                </c:pt>
                <c:pt idx="18">
                  <c:v>1.4250371675932099</c:v>
                </c:pt>
                <c:pt idx="19">
                  <c:v>1.3199848939529375</c:v>
                </c:pt>
                <c:pt idx="20">
                  <c:v>1.3443483232328866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1904"/>
        <c:axId val="34813440"/>
      </c:lineChart>
      <c:catAx>
        <c:axId val="348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813440"/>
        <c:crosses val="autoZero"/>
        <c:auto val="1"/>
        <c:lblAlgn val="ctr"/>
        <c:lblOffset val="100"/>
        <c:noMultiLvlLbl val="0"/>
      </c:catAx>
      <c:valAx>
        <c:axId val="348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Cl/Cd</c:v>
          </c:tx>
          <c:marker>
            <c:symbol val="none"/>
          </c:marker>
          <c:cat>
            <c:numRef>
              <c:f>'Parametric Study'!$C$3:$W$3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'Parametric Study'!$C$13:$W$13</c:f>
              <c:numCache>
                <c:formatCode>General</c:formatCode>
                <c:ptCount val="21"/>
                <c:pt idx="0">
                  <c:v>3.2496562540735385</c:v>
                </c:pt>
                <c:pt idx="1">
                  <c:v>7.7315806690907687</c:v>
                </c:pt>
                <c:pt idx="2">
                  <c:v>12.02717388669871</c:v>
                </c:pt>
                <c:pt idx="3">
                  <c:v>21.610859214063964</c:v>
                </c:pt>
                <c:pt idx="4">
                  <c:v>60.78858373644394</c:v>
                </c:pt>
                <c:pt idx="5">
                  <c:v>123.41843307962789</c:v>
                </c:pt>
                <c:pt idx="6">
                  <c:v>80.97667863751937</c:v>
                </c:pt>
                <c:pt idx="7">
                  <c:v>162.61018195923137</c:v>
                </c:pt>
                <c:pt idx="8">
                  <c:v>203.8139518953538</c:v>
                </c:pt>
                <c:pt idx="9">
                  <c:v>37.192638058934691</c:v>
                </c:pt>
                <c:pt idx="10">
                  <c:v>61.700283541763589</c:v>
                </c:pt>
                <c:pt idx="11">
                  <c:v>39.577342867311579</c:v>
                </c:pt>
                <c:pt idx="12">
                  <c:v>62.341300193242439</c:v>
                </c:pt>
                <c:pt idx="13">
                  <c:v>30.233948141788467</c:v>
                </c:pt>
                <c:pt idx="14">
                  <c:v>90.904883556027457</c:v>
                </c:pt>
                <c:pt idx="15">
                  <c:v>47.757050266036984</c:v>
                </c:pt>
                <c:pt idx="16">
                  <c:v>107.80189437759081</c:v>
                </c:pt>
                <c:pt idx="17">
                  <c:v>50.243846194579454</c:v>
                </c:pt>
                <c:pt idx="18">
                  <c:v>23.533854328327909</c:v>
                </c:pt>
                <c:pt idx="19">
                  <c:v>43.272571613226518</c:v>
                </c:pt>
                <c:pt idx="20">
                  <c:v>47.449198710704685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0672"/>
        <c:axId val="137954432"/>
      </c:lineChart>
      <c:catAx>
        <c:axId val="1294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54432"/>
        <c:crosses val="autoZero"/>
        <c:auto val="1"/>
        <c:lblAlgn val="ctr"/>
        <c:lblOffset val="100"/>
        <c:noMultiLvlLbl val="0"/>
      </c:catAx>
      <c:valAx>
        <c:axId val="1379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15</xdr:row>
      <xdr:rowOff>140970</xdr:rowOff>
    </xdr:from>
    <xdr:to>
      <xdr:col>3</xdr:col>
      <xdr:colOff>129540</xdr:colOff>
      <xdr:row>30</xdr:row>
      <xdr:rowOff>140970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16</xdr:row>
      <xdr:rowOff>26670</xdr:rowOff>
    </xdr:from>
    <xdr:to>
      <xdr:col>7</xdr:col>
      <xdr:colOff>876300</xdr:colOff>
      <xdr:row>31</xdr:row>
      <xdr:rowOff>26670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tabSelected="1" workbookViewId="0">
      <selection activeCell="I33" sqref="I33"/>
    </sheetView>
  </sheetViews>
  <sheetFormatPr defaultRowHeight="14.4" x14ac:dyDescent="0.3"/>
  <cols>
    <col min="2" max="2" width="53" customWidth="1"/>
    <col min="3" max="11" width="15" customWidth="1"/>
    <col min="12" max="23" width="16" customWidth="1"/>
  </cols>
  <sheetData>
    <row r="2" spans="2:23" x14ac:dyDescent="0.3"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</row>
    <row r="3" spans="2:23" x14ac:dyDescent="0.3">
      <c r="B3" s="3" t="s">
        <v>0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</row>
    <row r="4" spans="2:23" x14ac:dyDescent="0.3">
      <c r="B4" s="1" t="s">
        <v>1</v>
      </c>
      <c r="C4" s="1">
        <v>2.5946423835622201</v>
      </c>
      <c r="D4" s="1">
        <v>1.71690419075414</v>
      </c>
      <c r="E4" s="1">
        <v>1.3538989276512201</v>
      </c>
      <c r="F4" s="1">
        <v>0.90485220280026102</v>
      </c>
      <c r="G4" s="1">
        <v>0.38806191929859102</v>
      </c>
      <c r="H4" s="1">
        <v>0.23253023068196901</v>
      </c>
      <c r="I4" s="1">
        <v>-0.39622232979662497</v>
      </c>
      <c r="J4" s="1">
        <v>-0.200022491471916</v>
      </c>
      <c r="K4" s="1">
        <v>0.159490487859135</v>
      </c>
      <c r="L4" s="1">
        <v>-1.01752170058352</v>
      </c>
      <c r="M4" s="1">
        <v>0.56949343098454996</v>
      </c>
      <c r="N4" s="1">
        <v>0.923443033409731</v>
      </c>
      <c r="O4" s="1">
        <v>-0.64574417977301701</v>
      </c>
      <c r="P4" s="1">
        <v>-1.4955917769543301</v>
      </c>
      <c r="Q4" s="1">
        <v>0.45405440265410302</v>
      </c>
      <c r="R4" s="1">
        <v>0.887999419322128</v>
      </c>
      <c r="S4" s="1">
        <v>-0.41295056517904899</v>
      </c>
      <c r="T4" s="1">
        <v>-0.93760697037952301</v>
      </c>
      <c r="U4" s="1">
        <v>-2.2738487693526599</v>
      </c>
      <c r="V4" s="1">
        <v>-1.1454725914327799</v>
      </c>
      <c r="W4" s="1">
        <v>-1.06392588002383</v>
      </c>
    </row>
    <row r="5" spans="2:23" x14ac:dyDescent="0.3">
      <c r="B5" s="1" t="s">
        <v>2</v>
      </c>
      <c r="C5" s="1">
        <v>8.2934713267153199</v>
      </c>
      <c r="D5" s="1">
        <v>13.056770411720301</v>
      </c>
      <c r="E5" s="1">
        <v>16.0166339290585</v>
      </c>
      <c r="F5" s="1">
        <v>19.2340658009037</v>
      </c>
      <c r="G5" s="1">
        <v>23.203017517581198</v>
      </c>
      <c r="H5" s="1">
        <v>28.2280492272915</v>
      </c>
      <c r="I5" s="1">
        <v>31.5587884612628</v>
      </c>
      <c r="J5" s="1">
        <v>31.992485640184</v>
      </c>
      <c r="K5" s="1">
        <v>31.9734950363491</v>
      </c>
      <c r="L5" s="1">
        <v>37.223917698604502</v>
      </c>
      <c r="M5" s="1">
        <v>34.561874918280502</v>
      </c>
      <c r="N5" s="1">
        <v>35.948283493462803</v>
      </c>
      <c r="O5" s="1">
        <v>39.5965886156742</v>
      </c>
      <c r="P5" s="1">
        <v>44.476371369563097</v>
      </c>
      <c r="Q5" s="1">
        <v>40.599110755448699</v>
      </c>
      <c r="R5" s="1">
        <v>41.7130159719133</v>
      </c>
      <c r="S5" s="1">
        <v>43.787068731735999</v>
      </c>
      <c r="T5" s="1">
        <v>46.336702043325602</v>
      </c>
      <c r="U5" s="1">
        <v>52.635172822222799</v>
      </c>
      <c r="V5" s="1">
        <v>48.754962043045701</v>
      </c>
      <c r="W5" s="1">
        <v>49.654849666929898</v>
      </c>
    </row>
    <row r="7" spans="2:23" x14ac:dyDescent="0.3">
      <c r="B7" t="s">
        <v>25</v>
      </c>
      <c r="C7">
        <f>C3*2*3.14/360</f>
        <v>0</v>
      </c>
      <c r="D7">
        <f t="shared" ref="D7:W7" si="0">D3*2*3.14/360</f>
        <v>1.7444444444444446E-2</v>
      </c>
      <c r="E7">
        <f t="shared" si="0"/>
        <v>3.4888888888888893E-2</v>
      </c>
      <c r="F7">
        <f t="shared" si="0"/>
        <v>5.2333333333333336E-2</v>
      </c>
      <c r="G7">
        <f t="shared" si="0"/>
        <v>6.9777777777777786E-2</v>
      </c>
      <c r="H7">
        <f t="shared" si="0"/>
        <v>8.7222222222222229E-2</v>
      </c>
      <c r="I7">
        <f t="shared" si="0"/>
        <v>0.10466666666666667</v>
      </c>
      <c r="J7">
        <f t="shared" si="0"/>
        <v>0.12211111111111111</v>
      </c>
      <c r="K7">
        <f t="shared" si="0"/>
        <v>0.13955555555555557</v>
      </c>
      <c r="L7">
        <f t="shared" si="0"/>
        <v>0.157</v>
      </c>
      <c r="M7">
        <f t="shared" si="0"/>
        <v>0.17444444444444446</v>
      </c>
      <c r="N7">
        <f t="shared" si="0"/>
        <v>0.19188888888888889</v>
      </c>
      <c r="O7">
        <f t="shared" si="0"/>
        <v>0.20933333333333334</v>
      </c>
      <c r="P7">
        <f t="shared" si="0"/>
        <v>0.22677777777777777</v>
      </c>
      <c r="Q7">
        <f t="shared" si="0"/>
        <v>0.24422222222222223</v>
      </c>
      <c r="R7">
        <f t="shared" si="0"/>
        <v>0.26166666666666666</v>
      </c>
      <c r="S7">
        <f t="shared" si="0"/>
        <v>0.27911111111111114</v>
      </c>
      <c r="T7">
        <f t="shared" si="0"/>
        <v>0.29655555555555557</v>
      </c>
      <c r="U7">
        <f t="shared" si="0"/>
        <v>0.314</v>
      </c>
      <c r="V7">
        <f t="shared" si="0"/>
        <v>0.33144444444444449</v>
      </c>
      <c r="W7">
        <f t="shared" si="0"/>
        <v>0.34888888888888892</v>
      </c>
    </row>
    <row r="8" spans="2:23" x14ac:dyDescent="0.3">
      <c r="B8" t="s">
        <v>24</v>
      </c>
      <c r="C8">
        <f>2*C5*COS(C7)+C4*SIN(C7)</f>
        <v>16.58694265343064</v>
      </c>
      <c r="D8">
        <f t="shared" ref="D8:W8" si="1">2*D5*COS(D7)+D4*SIN(D7)</f>
        <v>26.13951655689138</v>
      </c>
      <c r="E8">
        <f t="shared" si="1"/>
        <v>32.061000282106249</v>
      </c>
      <c r="F8">
        <f t="shared" si="1"/>
        <v>38.462798111047917</v>
      </c>
      <c r="G8">
        <f t="shared" si="1"/>
        <v>46.320162936478539</v>
      </c>
      <c r="H8">
        <f t="shared" si="1"/>
        <v>56.261739680821975</v>
      </c>
      <c r="I8">
        <f t="shared" si="1"/>
        <v>62.730766807489161</v>
      </c>
      <c r="J8">
        <f t="shared" si="1"/>
        <v>63.484155541157477</v>
      </c>
      <c r="K8">
        <f t="shared" si="1"/>
        <v>63.34747777039879</v>
      </c>
      <c r="L8">
        <f t="shared" si="1"/>
        <v>73.373090757915165</v>
      </c>
      <c r="M8">
        <f t="shared" si="1"/>
        <v>68.17350841563028</v>
      </c>
      <c r="N8">
        <f t="shared" si="1"/>
        <v>70.753072433686228</v>
      </c>
      <c r="O8">
        <f t="shared" si="1"/>
        <v>77.330173390695577</v>
      </c>
      <c r="P8">
        <f t="shared" si="1"/>
        <v>86.338923459992998</v>
      </c>
      <c r="Q8">
        <f t="shared" si="1"/>
        <v>78.898511151535146</v>
      </c>
      <c r="R8">
        <f t="shared" si="1"/>
        <v>80.815941196252297</v>
      </c>
      <c r="S8">
        <f t="shared" si="1"/>
        <v>84.071311947718797</v>
      </c>
      <c r="T8">
        <f t="shared" si="1"/>
        <v>88.354096769922151</v>
      </c>
      <c r="U8">
        <f t="shared" si="1"/>
        <v>99.420914399246399</v>
      </c>
      <c r="V8">
        <f t="shared" si="1"/>
        <v>91.830032861658168</v>
      </c>
      <c r="W8">
        <f t="shared" si="1"/>
        <v>92.962893678691373</v>
      </c>
    </row>
    <row r="9" spans="2:23" x14ac:dyDescent="0.3">
      <c r="B9" t="s">
        <v>26</v>
      </c>
      <c r="C9">
        <f>C4*COS(C7) - C5*SIN(C7)</f>
        <v>2.5946423835622201</v>
      </c>
      <c r="D9">
        <f t="shared" ref="D9:W9" si="2">D4*COS(D7) - D5*SIN(D7)</f>
        <v>1.488886408707671</v>
      </c>
      <c r="E9">
        <f t="shared" si="2"/>
        <v>0.79438580215187793</v>
      </c>
      <c r="F9">
        <f t="shared" si="2"/>
        <v>-0.10250998104981535</v>
      </c>
      <c r="G9">
        <f t="shared" si="2"/>
        <v>-1.2306238956665227</v>
      </c>
      <c r="H9">
        <f t="shared" si="2"/>
        <v>-2.2273462475810533</v>
      </c>
      <c r="I9">
        <f t="shared" si="2"/>
        <v>-3.6911794071952082</v>
      </c>
      <c r="J9">
        <f t="shared" si="2"/>
        <v>-4.0954695412928945</v>
      </c>
      <c r="K9">
        <f t="shared" si="2"/>
        <v>-4.2896693278299614</v>
      </c>
      <c r="L9">
        <f t="shared" si="2"/>
        <v>-6.8251828801832479</v>
      </c>
      <c r="M9">
        <f t="shared" si="2"/>
        <v>-5.4377446769290945</v>
      </c>
      <c r="N9">
        <f t="shared" si="2"/>
        <v>-5.9493273757893066</v>
      </c>
      <c r="O9">
        <f t="shared" si="2"/>
        <v>-8.860128644484643</v>
      </c>
      <c r="P9">
        <f t="shared" si="2"/>
        <v>-11.457320338416244</v>
      </c>
      <c r="Q9">
        <f t="shared" si="2"/>
        <v>-9.3763533592121835</v>
      </c>
      <c r="R9">
        <f t="shared" si="2"/>
        <v>-9.9330032410535729</v>
      </c>
      <c r="S9">
        <f t="shared" si="2"/>
        <v>-12.460362628228006</v>
      </c>
      <c r="T9">
        <f t="shared" si="2"/>
        <v>-14.437554351159228</v>
      </c>
      <c r="U9">
        <f t="shared" si="2"/>
        <v>-18.419860600032624</v>
      </c>
      <c r="V9">
        <f t="shared" si="2"/>
        <v>-16.948441266367706</v>
      </c>
      <c r="W9">
        <f t="shared" si="2"/>
        <v>-17.974529133966985</v>
      </c>
    </row>
    <row r="10" spans="2:23" x14ac:dyDescent="0.3">
      <c r="B10" t="s">
        <v>27</v>
      </c>
      <c r="C10">
        <f>4*C5/(1.2*18^2*0.2*1.9)</f>
        <v>0.22453626074061403</v>
      </c>
      <c r="D10">
        <f t="shared" ref="D10:W10" si="3">4*D5/(1.2*18^2*0.2*1.9)</f>
        <v>0.3534971413179635</v>
      </c>
      <c r="E10">
        <f t="shared" si="3"/>
        <v>0.43363206435614304</v>
      </c>
      <c r="F10">
        <f t="shared" si="3"/>
        <v>0.52074035631643112</v>
      </c>
      <c r="G10">
        <f t="shared" si="3"/>
        <v>0.62819518945151609</v>
      </c>
      <c r="H10">
        <f t="shared" si="3"/>
        <v>0.76424218180884507</v>
      </c>
      <c r="I10">
        <f t="shared" si="3"/>
        <v>0.85441814114313408</v>
      </c>
      <c r="J10">
        <f t="shared" si="3"/>
        <v>0.86615999675611866</v>
      </c>
      <c r="K10">
        <f t="shared" si="3"/>
        <v>0.86564584785437237</v>
      </c>
      <c r="L10">
        <f t="shared" si="3"/>
        <v>1.0077950427389133</v>
      </c>
      <c r="M10">
        <f t="shared" si="3"/>
        <v>0.93572327589020199</v>
      </c>
      <c r="N10">
        <f t="shared" si="3"/>
        <v>0.9732587040681937</v>
      </c>
      <c r="O10">
        <f t="shared" si="3"/>
        <v>1.0720323970022254</v>
      </c>
      <c r="P10">
        <f t="shared" si="3"/>
        <v>1.2041469398300599</v>
      </c>
      <c r="Q10">
        <f t="shared" si="3"/>
        <v>1.0991745385382472</v>
      </c>
      <c r="R10">
        <f t="shared" si="3"/>
        <v>1.1293322496186187</v>
      </c>
      <c r="S10">
        <f t="shared" si="3"/>
        <v>1.1854848584507256</v>
      </c>
      <c r="T10">
        <f t="shared" si="3"/>
        <v>1.254513267363158</v>
      </c>
      <c r="U10">
        <f t="shared" si="3"/>
        <v>1.4250371675932099</v>
      </c>
      <c r="V10">
        <f t="shared" si="3"/>
        <v>1.3199848939529375</v>
      </c>
      <c r="W10">
        <f t="shared" si="3"/>
        <v>1.3443483232328866</v>
      </c>
    </row>
    <row r="11" spans="2:23" x14ac:dyDescent="0.3">
      <c r="B11" t="s">
        <v>28</v>
      </c>
      <c r="C11">
        <f>C5/ABS(C4)</f>
        <v>3.196383200728071</v>
      </c>
      <c r="D11">
        <f t="shared" ref="D11:W11" si="4">D5/ABS(D4)</f>
        <v>7.6048334450073138</v>
      </c>
      <c r="E11">
        <f t="shared" si="4"/>
        <v>11.830007101670864</v>
      </c>
      <c r="F11">
        <f t="shared" si="4"/>
        <v>21.256582833505536</v>
      </c>
      <c r="G11">
        <f t="shared" si="4"/>
        <v>59.792049576830109</v>
      </c>
      <c r="H11">
        <f t="shared" si="4"/>
        <v>121.3951800783225</v>
      </c>
      <c r="I11">
        <f t="shared" si="4"/>
        <v>79.649192102478068</v>
      </c>
      <c r="J11">
        <f t="shared" si="4"/>
        <v>159.94444127137513</v>
      </c>
      <c r="K11">
        <f t="shared" si="4"/>
        <v>200.47273956920046</v>
      </c>
      <c r="L11">
        <f t="shared" si="4"/>
        <v>36.582922680919374</v>
      </c>
      <c r="M11">
        <f t="shared" si="4"/>
        <v>60.688803483701896</v>
      </c>
      <c r="N11">
        <f t="shared" si="4"/>
        <v>38.92853396784745</v>
      </c>
      <c r="O11">
        <f t="shared" si="4"/>
        <v>61.319311665484371</v>
      </c>
      <c r="P11">
        <f t="shared" si="4"/>
        <v>29.738309647660788</v>
      </c>
      <c r="Q11">
        <f t="shared" si="4"/>
        <v>89.414639563305698</v>
      </c>
      <c r="R11">
        <f t="shared" si="4"/>
        <v>46.974147802659331</v>
      </c>
      <c r="S11">
        <f t="shared" si="4"/>
        <v>106.03465020746637</v>
      </c>
      <c r="T11">
        <f t="shared" si="4"/>
        <v>49.420176584832241</v>
      </c>
      <c r="U11">
        <f t="shared" si="4"/>
        <v>23.148053437699581</v>
      </c>
      <c r="V11">
        <f t="shared" si="4"/>
        <v>42.56318519333756</v>
      </c>
      <c r="W11">
        <f t="shared" si="4"/>
        <v>46.671342994135756</v>
      </c>
    </row>
    <row r="12" spans="2:23" x14ac:dyDescent="0.3">
      <c r="B12" t="s">
        <v>29</v>
      </c>
      <c r="C12">
        <f>ABS(4*C4/(1.22*18^2*0.2*1.9))</f>
        <v>6.9095388307348293E-2</v>
      </c>
      <c r="D12">
        <f t="shared" ref="D12:W12" si="5">ABS(4*D4/(1.22*18^2*0.2*1.9))</f>
        <v>4.5721199383092596E-2</v>
      </c>
      <c r="E12">
        <f t="shared" si="5"/>
        <v>3.6054360603841651E-2</v>
      </c>
      <c r="F12">
        <f t="shared" si="5"/>
        <v>2.4096235654413153E-2</v>
      </c>
      <c r="G12">
        <f t="shared" si="5"/>
        <v>1.033409812893701E-2</v>
      </c>
      <c r="H12">
        <f t="shared" si="5"/>
        <v>6.1922855665795598E-3</v>
      </c>
      <c r="I12">
        <f t="shared" si="5"/>
        <v>1.0551410054341891E-2</v>
      </c>
      <c r="J12">
        <f t="shared" si="5"/>
        <v>5.3266036992276229E-3</v>
      </c>
      <c r="K12">
        <f t="shared" si="5"/>
        <v>4.2472354802228132E-3</v>
      </c>
      <c r="L12">
        <f t="shared" si="5"/>
        <v>2.7096627056730473E-2</v>
      </c>
      <c r="M12">
        <f t="shared" si="5"/>
        <v>1.5165623594854813E-2</v>
      </c>
      <c r="N12">
        <f t="shared" si="5"/>
        <v>2.459130991514958E-2</v>
      </c>
      <c r="O12">
        <f t="shared" si="5"/>
        <v>1.7196182846350543E-2</v>
      </c>
      <c r="P12">
        <f t="shared" si="5"/>
        <v>3.9827644546552743E-2</v>
      </c>
      <c r="Q12">
        <f t="shared" si="5"/>
        <v>1.2091479528278503E-2</v>
      </c>
      <c r="R12">
        <f t="shared" si="5"/>
        <v>2.364744563006977E-2</v>
      </c>
      <c r="S12">
        <f t="shared" si="5"/>
        <v>1.0996883359938031E-2</v>
      </c>
      <c r="T12">
        <f t="shared" si="5"/>
        <v>2.4968495893105035E-2</v>
      </c>
      <c r="U12">
        <f t="shared" si="5"/>
        <v>6.0552646740822225E-2</v>
      </c>
      <c r="V12">
        <f t="shared" si="5"/>
        <v>3.0503962319389316E-2</v>
      </c>
      <c r="W12">
        <f t="shared" si="5"/>
        <v>2.8332371457509935E-2</v>
      </c>
    </row>
    <row r="13" spans="2:23" x14ac:dyDescent="0.3">
      <c r="B13" t="s">
        <v>30</v>
      </c>
      <c r="C13">
        <f>C10/C12</f>
        <v>3.2496562540735385</v>
      </c>
      <c r="D13">
        <f t="shared" ref="D13:W13" si="6">D10/D12</f>
        <v>7.7315806690907687</v>
      </c>
      <c r="E13">
        <f t="shared" si="6"/>
        <v>12.02717388669871</v>
      </c>
      <c r="F13">
        <f t="shared" si="6"/>
        <v>21.610859214063964</v>
      </c>
      <c r="G13">
        <f t="shared" si="6"/>
        <v>60.78858373644394</v>
      </c>
      <c r="H13">
        <f t="shared" si="6"/>
        <v>123.41843307962789</v>
      </c>
      <c r="I13">
        <f t="shared" si="6"/>
        <v>80.97667863751937</v>
      </c>
      <c r="J13">
        <f t="shared" si="6"/>
        <v>162.61018195923137</v>
      </c>
      <c r="K13">
        <f t="shared" si="6"/>
        <v>203.8139518953538</v>
      </c>
      <c r="L13">
        <f t="shared" si="6"/>
        <v>37.192638058934691</v>
      </c>
      <c r="M13">
        <f t="shared" si="6"/>
        <v>61.700283541763589</v>
      </c>
      <c r="N13">
        <f t="shared" si="6"/>
        <v>39.577342867311579</v>
      </c>
      <c r="O13">
        <f t="shared" si="6"/>
        <v>62.341300193242439</v>
      </c>
      <c r="P13">
        <f t="shared" si="6"/>
        <v>30.233948141788467</v>
      </c>
      <c r="Q13">
        <f t="shared" si="6"/>
        <v>90.904883556027457</v>
      </c>
      <c r="R13">
        <f t="shared" si="6"/>
        <v>47.757050266036984</v>
      </c>
      <c r="S13">
        <f t="shared" si="6"/>
        <v>107.80189437759081</v>
      </c>
      <c r="T13">
        <f t="shared" si="6"/>
        <v>50.243846194579454</v>
      </c>
      <c r="U13">
        <f t="shared" si="6"/>
        <v>23.533854328327909</v>
      </c>
      <c r="V13">
        <f t="shared" si="6"/>
        <v>43.272571613226518</v>
      </c>
      <c r="W13">
        <f t="shared" si="6"/>
        <v>47.449198710704685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Parametric Study</vt:lpstr>
      <vt:lpstr>GG Force (Y) 4</vt:lpstr>
      <vt:lpstr>GG Force (X)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2024-06-01T12:35:15Z</dcterms:modified>
</cp:coreProperties>
</file>