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3"/>
  </bookViews>
  <sheets>
    <sheet name="GG Torque (Z) 7" sheetId="4" r:id="rId1"/>
    <sheet name="GG Force (Y) 3" sheetId="3" r:id="rId2"/>
    <sheet name="GG Force (X) 2" sheetId="2" r:id="rId3"/>
    <sheet name="Parametric Study" sheetId="1" r:id="rId4"/>
  </sheets>
  <calcPr calcId="145621"/>
</workbook>
</file>

<file path=xl/calcChain.xml><?xml version="1.0" encoding="utf-8"?>
<calcChain xmlns="http://schemas.openxmlformats.org/spreadsheetml/2006/main">
  <c r="Q12" i="1" l="1"/>
  <c r="P12" i="1"/>
  <c r="O12" i="1"/>
  <c r="N12" i="1"/>
  <c r="M12" i="1"/>
  <c r="H12" i="1"/>
  <c r="G12" i="1"/>
  <c r="F12" i="1"/>
  <c r="E12" i="1"/>
  <c r="D12" i="1"/>
  <c r="C12" i="1"/>
  <c r="L10" i="1"/>
  <c r="K10" i="1"/>
  <c r="J10" i="1"/>
  <c r="I10" i="1"/>
  <c r="Q9" i="1"/>
  <c r="P9" i="1"/>
  <c r="P10" i="1" s="1"/>
  <c r="O9" i="1"/>
  <c r="O10" i="1" s="1"/>
  <c r="N9" i="1"/>
  <c r="N10" i="1" s="1"/>
  <c r="M9" i="1"/>
  <c r="M10" i="1" s="1"/>
  <c r="L9" i="1"/>
  <c r="K9" i="1"/>
  <c r="J9" i="1"/>
  <c r="I9" i="1"/>
  <c r="H9" i="1"/>
  <c r="G9" i="1"/>
  <c r="F9" i="1"/>
  <c r="E9" i="1"/>
  <c r="D9" i="1"/>
  <c r="D10" i="1" s="1"/>
  <c r="C9" i="1"/>
  <c r="C10" i="1" s="1"/>
  <c r="Q8" i="1"/>
  <c r="Q11" i="1" s="1"/>
  <c r="P8" i="1"/>
  <c r="P11" i="1" s="1"/>
  <c r="O8" i="1"/>
  <c r="O11" i="1" s="1"/>
  <c r="N8" i="1"/>
  <c r="N11" i="1" s="1"/>
  <c r="M8" i="1"/>
  <c r="M11" i="1" s="1"/>
  <c r="L8" i="1"/>
  <c r="L11" i="1" s="1"/>
  <c r="K8" i="1"/>
  <c r="K11" i="1" s="1"/>
  <c r="J8" i="1"/>
  <c r="J11" i="1" s="1"/>
  <c r="I8" i="1"/>
  <c r="I11" i="1" s="1"/>
  <c r="H8" i="1"/>
  <c r="H11" i="1" s="1"/>
  <c r="G8" i="1"/>
  <c r="G10" i="1" s="1"/>
  <c r="F8" i="1"/>
  <c r="F11" i="1" s="1"/>
  <c r="E8" i="1"/>
  <c r="E11" i="1" s="1"/>
  <c r="D8" i="1"/>
  <c r="D11" i="1" s="1"/>
  <c r="C8" i="1"/>
  <c r="C11" i="1" s="1"/>
  <c r="E7" i="1"/>
  <c r="C7" i="1"/>
  <c r="L12" i="1" s="1"/>
  <c r="G11" i="1" l="1"/>
  <c r="E10" i="1"/>
  <c r="Q10" i="1"/>
  <c r="I12" i="1"/>
  <c r="F10" i="1"/>
  <c r="J12" i="1"/>
  <c r="K12" i="1"/>
  <c r="H10" i="1"/>
</calcChain>
</file>

<file path=xl/sharedStrings.xml><?xml version="1.0" encoding="utf-8"?>
<sst xmlns="http://schemas.openxmlformats.org/spreadsheetml/2006/main" count="26" uniqueCount="26">
  <si>
    <t>Angle of attack (Initial and Ambient Conditions) [°]</t>
  </si>
  <si>
    <t>GG Force (X) 2 [N]</t>
  </si>
  <si>
    <t>GG Force (Y) 3 [N]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</si>
  <si>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</si>
  <si>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</si>
  <si>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</si>
  <si>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</si>
  <si>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</si>
  <si>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</si>
  <si>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</si>
  <si>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</si>
  <si>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</si>
  <si>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</si>
  <si>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</si>
  <si>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</si>
  <si>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</si>
  <si>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</si>
  <si>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</si>
  <si>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</si>
  <si>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q</t>
  </si>
  <si>
    <t>S</t>
  </si>
  <si>
    <t>Lift</t>
  </si>
  <si>
    <t>Drag</t>
  </si>
  <si>
    <t>L/D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</si>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</sst>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Study'!$C$6:$Q$6</c:f>
              <c:numCache>
                <c:formatCode>General</c:formatCode>
                <c:ptCount val="15"/>
                <c:pt idx="0">
                  <c:v>-1.44402269173262</c:v>
                </c:pt>
                <c:pt idx="1">
                  <c:v>-1.4136049574904901</c:v>
                </c:pt>
                <c:pt idx="2">
                  <c:v>-1.4336301348784399</c:v>
                </c:pt>
                <c:pt idx="3">
                  <c:v>-1.2449327496814899</c:v>
                </c:pt>
                <c:pt idx="4">
                  <c:v>-1.4697803357015899</c:v>
                </c:pt>
                <c:pt idx="5">
                  <c:v>-1.4513467457792699</c:v>
                </c:pt>
                <c:pt idx="6">
                  <c:v>-1.5127734311019101</c:v>
                </c:pt>
                <c:pt idx="7">
                  <c:v>-1.63217895800845</c:v>
                </c:pt>
                <c:pt idx="8">
                  <c:v>-1.3639530337797601</c:v>
                </c:pt>
                <c:pt idx="9">
                  <c:v>-1.1571848997615299</c:v>
                </c:pt>
                <c:pt idx="10">
                  <c:v>-0.86601912906102596</c:v>
                </c:pt>
                <c:pt idx="11">
                  <c:v>-0.62134398052375595</c:v>
                </c:pt>
                <c:pt idx="12">
                  <c:v>-6.2839269975758699E-2</c:v>
                </c:pt>
                <c:pt idx="13">
                  <c:v>0.228860780292925</c:v>
                </c:pt>
                <c:pt idx="14">
                  <c:v>0.43135924265028502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40704"/>
        <c:axId val="197242880"/>
      </c:barChart>
      <c:catAx>
        <c:axId val="197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42880"/>
        <c:crosses val="autoZero"/>
        <c:auto val="1"/>
        <c:lblAlgn val="ctr"/>
        <c:lblOffset val="100"/>
        <c:noMultiLvlLbl val="1"/>
      </c:catAx>
      <c:valAx>
        <c:axId val="19724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407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Study'!$C$5:$Q$5</c:f>
              <c:numCache>
                <c:formatCode>General</c:formatCode>
                <c:ptCount val="15"/>
                <c:pt idx="0">
                  <c:v>10.560084374223001</c:v>
                </c:pt>
                <c:pt idx="1">
                  <c:v>14.116525949712701</c:v>
                </c:pt>
                <c:pt idx="2">
                  <c:v>18.0336878487606</c:v>
                </c:pt>
                <c:pt idx="3">
                  <c:v>21.616610749736601</c:v>
                </c:pt>
                <c:pt idx="4">
                  <c:v>24.364401828095701</c:v>
                </c:pt>
                <c:pt idx="5">
                  <c:v>27.926677216835799</c:v>
                </c:pt>
                <c:pt idx="6">
                  <c:v>30.239679869842899</c:v>
                </c:pt>
                <c:pt idx="7">
                  <c:v>33.893707940943102</c:v>
                </c:pt>
                <c:pt idx="8">
                  <c:v>37.580860698998102</c:v>
                </c:pt>
                <c:pt idx="9">
                  <c:v>36.992170099395601</c:v>
                </c:pt>
                <c:pt idx="10">
                  <c:v>40.744126402515903</c:v>
                </c:pt>
                <c:pt idx="11">
                  <c:v>42.385751217489101</c:v>
                </c:pt>
                <c:pt idx="12">
                  <c:v>39.297947531580697</c:v>
                </c:pt>
                <c:pt idx="13">
                  <c:v>44.169661840095699</c:v>
                </c:pt>
                <c:pt idx="14">
                  <c:v>42.484014317881602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80128"/>
        <c:axId val="197282048"/>
      </c:barChart>
      <c:catAx>
        <c:axId val="1972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82048"/>
        <c:crosses val="autoZero"/>
        <c:auto val="1"/>
        <c:lblAlgn val="ctr"/>
        <c:lblOffset val="100"/>
        <c:noMultiLvlLbl val="1"/>
      </c:catAx>
      <c:valAx>
        <c:axId val="1972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8012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Study'!$C$4:$Q$4</c:f>
              <c:numCache>
                <c:formatCode>General</c:formatCode>
                <c:ptCount val="15"/>
                <c:pt idx="0">
                  <c:v>1.9260385512459901</c:v>
                </c:pt>
                <c:pt idx="1">
                  <c:v>1.42841292579336</c:v>
                </c:pt>
                <c:pt idx="2">
                  <c:v>1.3361864026091701</c:v>
                </c:pt>
                <c:pt idx="3">
                  <c:v>0.97125662634946497</c:v>
                </c:pt>
                <c:pt idx="4">
                  <c:v>0.64909187260707002</c:v>
                </c:pt>
                <c:pt idx="5">
                  <c:v>0.33814296212327999</c:v>
                </c:pt>
                <c:pt idx="6">
                  <c:v>0.192860226767441</c:v>
                </c:pt>
                <c:pt idx="7">
                  <c:v>-0.559753814781625</c:v>
                </c:pt>
                <c:pt idx="8">
                  <c:v>-1.2773948846259999</c:v>
                </c:pt>
                <c:pt idx="9">
                  <c:v>-0.96244500451666004</c:v>
                </c:pt>
                <c:pt idx="10">
                  <c:v>-1.5883251766803701</c:v>
                </c:pt>
                <c:pt idx="11">
                  <c:v>-2.13375663677306</c:v>
                </c:pt>
                <c:pt idx="12">
                  <c:v>-0.76437603965163903</c:v>
                </c:pt>
                <c:pt idx="13">
                  <c:v>-1.92863545079258</c:v>
                </c:pt>
                <c:pt idx="14">
                  <c:v>-1.14894579033976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11104"/>
        <c:axId val="219554560"/>
      </c:barChart>
      <c:catAx>
        <c:axId val="1973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54560"/>
        <c:crosses val="autoZero"/>
        <c:auto val="1"/>
        <c:lblAlgn val="ctr"/>
        <c:lblOffset val="100"/>
        <c:noMultiLvlLbl val="1"/>
      </c:catAx>
      <c:valAx>
        <c:axId val="21955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111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Study'!$C$3:$Q$3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cat>
          <c:val>
            <c:numRef>
              <c:f>'Parametric Study'!$C$11:$Q$11</c:f>
              <c:numCache>
                <c:formatCode>General</c:formatCode>
                <c:ptCount val="15"/>
                <c:pt idx="0">
                  <c:v>0.26168445355517217</c:v>
                </c:pt>
                <c:pt idx="1">
                  <c:v>0.35098501257622999</c:v>
                </c:pt>
                <c:pt idx="2">
                  <c:v>0.4488903175930285</c:v>
                </c:pt>
                <c:pt idx="3">
                  <c:v>0.53797799368341781</c:v>
                </c:pt>
                <c:pt idx="4">
                  <c:v>0.60579702252792134</c:v>
                </c:pt>
                <c:pt idx="5">
                  <c:v>0.6932489838565663</c:v>
                </c:pt>
                <c:pt idx="6">
                  <c:v>0.74942119724415257</c:v>
                </c:pt>
                <c:pt idx="7">
                  <c:v>0.83664742853836838</c:v>
                </c:pt>
                <c:pt idx="8">
                  <c:v>0.92356204961124477</c:v>
                </c:pt>
                <c:pt idx="9">
                  <c:v>0.90748100759471795</c:v>
                </c:pt>
                <c:pt idx="10">
                  <c:v>0.99440379665241219</c:v>
                </c:pt>
                <c:pt idx="11">
                  <c:v>1.0286523599526416</c:v>
                </c:pt>
                <c:pt idx="12">
                  <c:v>0.95552299403506447</c:v>
                </c:pt>
                <c:pt idx="13">
                  <c:v>1.0642693866448933</c:v>
                </c:pt>
                <c:pt idx="14">
                  <c:v>1.0228291626936452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28672"/>
        <c:axId val="219630208"/>
      </c:lineChart>
      <c:catAx>
        <c:axId val="2196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30208"/>
        <c:crosses val="autoZero"/>
        <c:auto val="1"/>
        <c:lblAlgn val="ctr"/>
        <c:lblOffset val="100"/>
        <c:noMultiLvlLbl val="0"/>
      </c:catAx>
      <c:valAx>
        <c:axId val="219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Study'!$C$3:$Q$3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cat>
          <c:val>
            <c:numRef>
              <c:f>'Parametric Study'!$C$12:$Q$12</c:f>
              <c:numCache>
                <c:formatCode>General</c:formatCode>
                <c:ptCount val="15"/>
                <c:pt idx="0">
                  <c:v>0.16319696516873416</c:v>
                </c:pt>
                <c:pt idx="1">
                  <c:v>0.15975928933161246</c:v>
                </c:pt>
                <c:pt idx="2">
                  <c:v>0.16202244502534868</c:v>
                </c:pt>
                <c:pt idx="3">
                  <c:v>0.14069671325137739</c:v>
                </c:pt>
                <c:pt idx="4">
                  <c:v>0.16610797851339912</c:v>
                </c:pt>
                <c:pt idx="5">
                  <c:v>0.16402469689344198</c:v>
                </c:pt>
                <c:pt idx="6">
                  <c:v>0.17096686524191965</c:v>
                </c:pt>
                <c:pt idx="7">
                  <c:v>0.18446154211028645</c:v>
                </c:pt>
                <c:pt idx="8">
                  <c:v>0.15414785170617032</c:v>
                </c:pt>
                <c:pt idx="9">
                  <c:v>0.130779844985383</c:v>
                </c:pt>
                <c:pt idx="10">
                  <c:v>9.7873596066036891E-2</c:v>
                </c:pt>
                <c:pt idx="11">
                  <c:v>7.0221508656260007E-2</c:v>
                </c:pt>
                <c:pt idx="12">
                  <c:v>7.1018123275873408E-3</c:v>
                </c:pt>
                <c:pt idx="13">
                  <c:v>-2.5864818471197225E-2</c:v>
                </c:pt>
                <c:pt idx="14">
                  <c:v>-4.8750286059247722E-2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67072"/>
        <c:axId val="232595840"/>
      </c:lineChart>
      <c:catAx>
        <c:axId val="2196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95840"/>
        <c:crosses val="autoZero"/>
        <c:auto val="1"/>
        <c:lblAlgn val="ctr"/>
        <c:lblOffset val="100"/>
        <c:noMultiLvlLbl val="0"/>
      </c:catAx>
      <c:valAx>
        <c:axId val="2325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163830</xdr:rowOff>
    </xdr:from>
    <xdr:to>
      <xdr:col>3</xdr:col>
      <xdr:colOff>137160</xdr:colOff>
      <xdr:row>29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15</xdr:row>
      <xdr:rowOff>11430</xdr:rowOff>
    </xdr:from>
    <xdr:to>
      <xdr:col>10</xdr:col>
      <xdr:colOff>982980</xdr:colOff>
      <xdr:row>39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tabSelected="1" topLeftCell="A13" workbookViewId="0">
      <selection activeCell="D15" sqref="D15"/>
    </sheetView>
  </sheetViews>
  <sheetFormatPr defaultRowHeight="14.4" x14ac:dyDescent="0.3"/>
  <cols>
    <col min="2" max="2" width="53" customWidth="1"/>
    <col min="3" max="11" width="15" customWidth="1"/>
    <col min="12" max="17" width="16" customWidth="1"/>
  </cols>
  <sheetData>
    <row r="2" spans="2:17" x14ac:dyDescent="0.3"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</row>
    <row r="3" spans="2:17" x14ac:dyDescent="0.3">
      <c r="B3" s="3" t="s">
        <v>0</v>
      </c>
      <c r="C3" s="3">
        <v>-1</v>
      </c>
      <c r="D3" s="3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</row>
    <row r="4" spans="2:17" x14ac:dyDescent="0.3">
      <c r="B4" s="1" t="s">
        <v>1</v>
      </c>
      <c r="C4" s="1">
        <v>1.9260385512459901</v>
      </c>
      <c r="D4" s="1">
        <v>1.42841292579336</v>
      </c>
      <c r="E4" s="1">
        <v>1.3361864026091701</v>
      </c>
      <c r="F4" s="1">
        <v>0.97125662634946497</v>
      </c>
      <c r="G4" s="1">
        <v>0.64909187260707002</v>
      </c>
      <c r="H4" s="1">
        <v>0.33814296212327999</v>
      </c>
      <c r="I4" s="1">
        <v>0.192860226767441</v>
      </c>
      <c r="J4" s="1">
        <v>-0.559753814781625</v>
      </c>
      <c r="K4" s="1">
        <v>-1.2773948846259999</v>
      </c>
      <c r="L4" s="1">
        <v>-0.96244500451666004</v>
      </c>
      <c r="M4" s="1">
        <v>-1.5883251766803701</v>
      </c>
      <c r="N4" s="1">
        <v>-2.13375663677306</v>
      </c>
      <c r="O4" s="1">
        <v>-0.76437603965163903</v>
      </c>
      <c r="P4" s="1">
        <v>-1.92863545079258</v>
      </c>
      <c r="Q4" s="1">
        <v>-1.14894579033976</v>
      </c>
    </row>
    <row r="5" spans="2:17" x14ac:dyDescent="0.3">
      <c r="B5" s="1" t="s">
        <v>2</v>
      </c>
      <c r="C5" s="1">
        <v>10.560084374223001</v>
      </c>
      <c r="D5" s="1">
        <v>14.116525949712701</v>
      </c>
      <c r="E5" s="1">
        <v>18.0336878487606</v>
      </c>
      <c r="F5" s="1">
        <v>21.616610749736601</v>
      </c>
      <c r="G5" s="1">
        <v>24.364401828095701</v>
      </c>
      <c r="H5" s="1">
        <v>27.926677216835799</v>
      </c>
      <c r="I5" s="1">
        <v>30.239679869842899</v>
      </c>
      <c r="J5" s="1">
        <v>33.893707940943102</v>
      </c>
      <c r="K5" s="1">
        <v>37.580860698998102</v>
      </c>
      <c r="L5" s="1">
        <v>36.992170099395601</v>
      </c>
      <c r="M5" s="1">
        <v>40.744126402515903</v>
      </c>
      <c r="N5" s="1">
        <v>42.385751217489101</v>
      </c>
      <c r="O5" s="1">
        <v>39.297947531580697</v>
      </c>
      <c r="P5" s="1">
        <v>44.169661840095699</v>
      </c>
      <c r="Q5" s="1">
        <v>42.484014317881602</v>
      </c>
    </row>
    <row r="6" spans="2:17" x14ac:dyDescent="0.3">
      <c r="B6" s="1" t="s">
        <v>3</v>
      </c>
      <c r="C6" s="1">
        <v>-1.44402269173262</v>
      </c>
      <c r="D6" s="1">
        <v>-1.4136049574904901</v>
      </c>
      <c r="E6" s="1">
        <v>-1.4336301348784399</v>
      </c>
      <c r="F6" s="1">
        <v>-1.2449327496814899</v>
      </c>
      <c r="G6" s="1">
        <v>-1.4697803357015899</v>
      </c>
      <c r="H6" s="1">
        <v>-1.4513467457792699</v>
      </c>
      <c r="I6" s="1">
        <v>-1.5127734311019101</v>
      </c>
      <c r="J6" s="1">
        <v>-1.63217895800845</v>
      </c>
      <c r="K6" s="1">
        <v>-1.3639530337797601</v>
      </c>
      <c r="L6" s="1">
        <v>-1.1571848997615299</v>
      </c>
      <c r="M6" s="1">
        <v>-0.86601912906102596</v>
      </c>
      <c r="N6" s="1">
        <v>-0.62134398052375595</v>
      </c>
      <c r="O6" s="1">
        <v>-6.2839269975758699E-2</v>
      </c>
      <c r="P6" s="1">
        <v>0.228860780292925</v>
      </c>
      <c r="Q6" s="1">
        <v>0.43135924265028502</v>
      </c>
    </row>
    <row r="7" spans="2:17" x14ac:dyDescent="0.3">
      <c r="B7" s="4" t="s">
        <v>19</v>
      </c>
      <c r="C7">
        <f>1.22*18^2/2</f>
        <v>197.64</v>
      </c>
      <c r="D7" t="s">
        <v>20</v>
      </c>
      <c r="E7">
        <f>0.22*1.85</f>
        <v>0.40700000000000003</v>
      </c>
    </row>
    <row r="8" spans="2:17" x14ac:dyDescent="0.3">
      <c r="B8" s="4" t="s">
        <v>21</v>
      </c>
      <c r="C8">
        <f>2*(C5*COS(C3*2*3.14/360)+C4*SIN(C3*2*3.14/360))</f>
        <v>21.049761368062203</v>
      </c>
      <c r="D8">
        <f t="shared" ref="D8:Q8" si="0">2*(D5*COS(D3*2*3.14/360)+D4*SIN(D3*2*3.14/360))</f>
        <v>28.233051899425401</v>
      </c>
      <c r="E8">
        <f t="shared" si="0"/>
        <v>36.108503724218068</v>
      </c>
      <c r="F8">
        <f t="shared" si="0"/>
        <v>43.274670063337418</v>
      </c>
      <c r="G8">
        <f t="shared" si="0"/>
        <v>48.729997477694283</v>
      </c>
      <c r="H8">
        <f t="shared" si="0"/>
        <v>55.764587771950595</v>
      </c>
      <c r="I8">
        <f t="shared" si="0"/>
        <v>60.283051407297066</v>
      </c>
      <c r="J8">
        <f t="shared" si="0"/>
        <v>67.299484094963518</v>
      </c>
      <c r="K8">
        <f t="shared" si="0"/>
        <v>74.290851018462732</v>
      </c>
      <c r="L8">
        <f t="shared" si="0"/>
        <v>72.997300360795165</v>
      </c>
      <c r="M8">
        <f t="shared" si="0"/>
        <v>79.989324312745779</v>
      </c>
      <c r="N8">
        <f t="shared" si="0"/>
        <v>82.744260935363315</v>
      </c>
      <c r="O8">
        <f t="shared" si="0"/>
        <v>76.861772768223688</v>
      </c>
      <c r="P8">
        <f t="shared" si="0"/>
        <v>85.60927604163416</v>
      </c>
      <c r="Q8">
        <f t="shared" si="0"/>
        <v>82.275845975912219</v>
      </c>
    </row>
    <row r="9" spans="2:17" x14ac:dyDescent="0.3">
      <c r="B9" s="4" t="s">
        <v>22</v>
      </c>
      <c r="C9">
        <f>2*(C4*COS(C3*2*3.14/360)+C5*SIN(C3*2*3.14/360))</f>
        <v>3.4830800825576347</v>
      </c>
      <c r="D9">
        <f t="shared" ref="D9:Q9" si="1">2*(D4*COS(D3*2*3.14/360)+D5*SIN(D3*2*3.14/360))</f>
        <v>2.85682585158672</v>
      </c>
      <c r="E9">
        <f t="shared" si="1"/>
        <v>3.3011096239760107</v>
      </c>
      <c r="F9">
        <f t="shared" si="1"/>
        <v>3.4493842008390887</v>
      </c>
      <c r="G9">
        <f t="shared" si="1"/>
        <v>3.8453832717874379</v>
      </c>
      <c r="H9">
        <f t="shared" si="1"/>
        <v>4.5688012811259675</v>
      </c>
      <c r="I9">
        <f t="shared" si="1"/>
        <v>5.6527122233740057</v>
      </c>
      <c r="J9">
        <f t="shared" si="1"/>
        <v>5.9687543257119291</v>
      </c>
      <c r="K9">
        <f t="shared" si="1"/>
        <v>6.6195230290499492</v>
      </c>
      <c r="L9">
        <f t="shared" si="1"/>
        <v>8.3852679658919911</v>
      </c>
      <c r="M9">
        <f t="shared" si="1"/>
        <v>9.6035818795353265</v>
      </c>
      <c r="N9">
        <f t="shared" si="1"/>
        <v>10.510284453726662</v>
      </c>
      <c r="O9">
        <f t="shared" si="1"/>
        <v>13.4886016242335</v>
      </c>
      <c r="P9">
        <f t="shared" si="1"/>
        <v>14.584538011773123</v>
      </c>
      <c r="Q9">
        <f t="shared" si="1"/>
        <v>16.865068336128981</v>
      </c>
    </row>
    <row r="10" spans="2:17" x14ac:dyDescent="0.3">
      <c r="B10" s="4" t="s">
        <v>23</v>
      </c>
      <c r="C10">
        <f>C8/C9</f>
        <v>6.0434330733519364</v>
      </c>
      <c r="D10">
        <f t="shared" ref="D10:Q10" si="2">D8/D9</f>
        <v>9.8826646656618493</v>
      </c>
      <c r="E10">
        <f t="shared" si="2"/>
        <v>10.938292827951377</v>
      </c>
      <c r="F10">
        <f t="shared" si="2"/>
        <v>12.545621926606646</v>
      </c>
      <c r="G10">
        <f t="shared" si="2"/>
        <v>12.672338238742913</v>
      </c>
      <c r="H10">
        <f t="shared" si="2"/>
        <v>12.205518327601146</v>
      </c>
      <c r="I10">
        <f t="shared" si="2"/>
        <v>10.664447264452313</v>
      </c>
      <c r="J10">
        <f t="shared" si="2"/>
        <v>11.275298064296909</v>
      </c>
      <c r="K10">
        <f t="shared" si="2"/>
        <v>11.222991549759008</v>
      </c>
      <c r="L10">
        <f t="shared" si="2"/>
        <v>8.7054224930818904</v>
      </c>
      <c r="M10">
        <f t="shared" si="2"/>
        <v>8.3291135865877681</v>
      </c>
      <c r="N10">
        <f t="shared" si="2"/>
        <v>7.872694721028644</v>
      </c>
      <c r="O10">
        <f t="shared" si="2"/>
        <v>5.6982758412951071</v>
      </c>
      <c r="P10">
        <f t="shared" si="2"/>
        <v>5.8698654679721436</v>
      </c>
      <c r="Q10">
        <f t="shared" si="2"/>
        <v>4.8784768810961658</v>
      </c>
    </row>
    <row r="11" spans="2:17" x14ac:dyDescent="0.3">
      <c r="B11" s="4" t="s">
        <v>24</v>
      </c>
      <c r="C11">
        <f>C8/($C7*$E7)</f>
        <v>0.26168445355517217</v>
      </c>
      <c r="D11">
        <f t="shared" ref="D11:Q11" si="3">D8/($C7*$E7)</f>
        <v>0.35098501257622999</v>
      </c>
      <c r="E11">
        <f t="shared" si="3"/>
        <v>0.4488903175930285</v>
      </c>
      <c r="F11">
        <f t="shared" si="3"/>
        <v>0.53797799368341781</v>
      </c>
      <c r="G11">
        <f t="shared" si="3"/>
        <v>0.60579702252792134</v>
      </c>
      <c r="H11">
        <f t="shared" si="3"/>
        <v>0.6932489838565663</v>
      </c>
      <c r="I11">
        <f t="shared" si="3"/>
        <v>0.74942119724415257</v>
      </c>
      <c r="J11">
        <f t="shared" si="3"/>
        <v>0.83664742853836838</v>
      </c>
      <c r="K11">
        <f t="shared" si="3"/>
        <v>0.92356204961124477</v>
      </c>
      <c r="L11">
        <f t="shared" si="3"/>
        <v>0.90748100759471795</v>
      </c>
      <c r="M11">
        <f t="shared" si="3"/>
        <v>0.99440379665241219</v>
      </c>
      <c r="N11">
        <f t="shared" si="3"/>
        <v>1.0286523599526416</v>
      </c>
      <c r="O11">
        <f t="shared" si="3"/>
        <v>0.95552299403506447</v>
      </c>
      <c r="P11">
        <f t="shared" si="3"/>
        <v>1.0642693866448933</v>
      </c>
      <c r="Q11">
        <f t="shared" si="3"/>
        <v>1.0228291626936452</v>
      </c>
    </row>
    <row r="12" spans="2:17" x14ac:dyDescent="0.3">
      <c r="B12" s="4" t="s">
        <v>25</v>
      </c>
      <c r="C12">
        <f>-2*C6/($C7*$E7*0.22)</f>
        <v>0.16319696516873416</v>
      </c>
      <c r="D12">
        <f t="shared" ref="D12:Q12" si="4">-2*D6/($C7*$E7*0.22)</f>
        <v>0.15975928933161246</v>
      </c>
      <c r="E12">
        <f t="shared" si="4"/>
        <v>0.16202244502534868</v>
      </c>
      <c r="F12">
        <f t="shared" si="4"/>
        <v>0.14069671325137739</v>
      </c>
      <c r="G12">
        <f t="shared" si="4"/>
        <v>0.16610797851339912</v>
      </c>
      <c r="H12">
        <f t="shared" si="4"/>
        <v>0.16402469689344198</v>
      </c>
      <c r="I12">
        <f t="shared" si="4"/>
        <v>0.17096686524191965</v>
      </c>
      <c r="J12">
        <f t="shared" si="4"/>
        <v>0.18446154211028645</v>
      </c>
      <c r="K12">
        <f t="shared" si="4"/>
        <v>0.15414785170617032</v>
      </c>
      <c r="L12">
        <f t="shared" si="4"/>
        <v>0.130779844985383</v>
      </c>
      <c r="M12">
        <f t="shared" si="4"/>
        <v>9.7873596066036891E-2</v>
      </c>
      <c r="N12">
        <f t="shared" si="4"/>
        <v>7.0221508656260007E-2</v>
      </c>
      <c r="O12">
        <f t="shared" si="4"/>
        <v>7.1018123275873408E-3</v>
      </c>
      <c r="P12">
        <f t="shared" si="4"/>
        <v>-2.5864818471197225E-2</v>
      </c>
      <c r="Q12">
        <f t="shared" si="4"/>
        <v>-4.8750286059247722E-2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Parametric Study</vt:lpstr>
      <vt:lpstr>GG Torque (Z) 7</vt:lpstr>
      <vt:lpstr>GG Force (Y) 3</vt:lpstr>
      <vt:lpstr>GG Force (X)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2024-07-17T13:10:15Z</dcterms:modified>
</cp:coreProperties>
</file>