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9812" windowHeight="9528" firstSheet="1" activeTab="7"/>
  </bookViews>
  <sheets>
    <sheet name="GG Torque (Z) 7" sheetId="8" r:id="rId1"/>
    <sheet name="GG Torque (Y) 6" sheetId="7" r:id="rId2"/>
    <sheet name="GG Torque (X) 5" sheetId="6" r:id="rId3"/>
    <sheet name="GG Force (Z) 4" sheetId="5" r:id="rId4"/>
    <sheet name="GG Force (Y) 3" sheetId="4" r:id="rId5"/>
    <sheet name="GG Force (X) 2" sheetId="3" r:id="rId6"/>
    <sheet name="GG Average Velocity 1" sheetId="2" r:id="rId7"/>
    <sheet name="Parametric Study" sheetId="1" r:id="rId8"/>
  </sheets>
  <calcPr calcId="145621"/>
</workbook>
</file>

<file path=xl/calcChain.xml><?xml version="1.0" encoding="utf-8"?>
<calcChain xmlns="http://schemas.openxmlformats.org/spreadsheetml/2006/main">
  <c r="D16" i="1" l="1"/>
  <c r="D17" i="1" s="1"/>
  <c r="E16" i="1"/>
  <c r="F16" i="1"/>
  <c r="G16" i="1"/>
  <c r="H16" i="1"/>
  <c r="I16" i="1"/>
  <c r="J16" i="1"/>
  <c r="K16" i="1"/>
  <c r="K17" i="1" s="1"/>
  <c r="L16" i="1"/>
  <c r="L17" i="1" s="1"/>
  <c r="M16" i="1"/>
  <c r="N16" i="1"/>
  <c r="N17" i="1" s="1"/>
  <c r="O16" i="1"/>
  <c r="O17" i="1" s="1"/>
  <c r="P16" i="1"/>
  <c r="P17" i="1" s="1"/>
  <c r="Q16" i="1"/>
  <c r="R16" i="1"/>
  <c r="S16" i="1"/>
  <c r="C16" i="1"/>
  <c r="F17" i="1"/>
  <c r="H17" i="1"/>
  <c r="J17" i="1"/>
  <c r="Q17" i="1"/>
  <c r="R17" i="1"/>
  <c r="S17" i="1"/>
  <c r="C17" i="1"/>
  <c r="R12" i="1"/>
  <c r="R15" i="1" s="1"/>
  <c r="S12" i="1"/>
  <c r="R13" i="1"/>
  <c r="S13" i="1"/>
  <c r="S14" i="1"/>
  <c r="S15" i="1"/>
  <c r="I17" i="1"/>
  <c r="G17" i="1"/>
  <c r="M17" i="1"/>
  <c r="E17" i="1"/>
  <c r="N15" i="1"/>
  <c r="M15" i="1"/>
  <c r="L15" i="1"/>
  <c r="H15" i="1"/>
  <c r="O14" i="1"/>
  <c r="M14" i="1"/>
  <c r="K14" i="1"/>
  <c r="C14" i="1"/>
  <c r="Q13" i="1"/>
  <c r="P13" i="1"/>
  <c r="P14" i="1" s="1"/>
  <c r="O13" i="1"/>
  <c r="N13" i="1"/>
  <c r="N14" i="1" s="1"/>
  <c r="M13" i="1"/>
  <c r="L13" i="1"/>
  <c r="K13" i="1"/>
  <c r="J13" i="1"/>
  <c r="I13" i="1"/>
  <c r="H13" i="1"/>
  <c r="G13" i="1"/>
  <c r="F13" i="1"/>
  <c r="E13" i="1"/>
  <c r="D13" i="1"/>
  <c r="D14" i="1" s="1"/>
  <c r="C13" i="1"/>
  <c r="Q12" i="1"/>
  <c r="Q15" i="1" s="1"/>
  <c r="P12" i="1"/>
  <c r="P15" i="1" s="1"/>
  <c r="O12" i="1"/>
  <c r="O15" i="1" s="1"/>
  <c r="N12" i="1"/>
  <c r="M12" i="1"/>
  <c r="L12" i="1"/>
  <c r="L14" i="1" s="1"/>
  <c r="K12" i="1"/>
  <c r="K15" i="1" s="1"/>
  <c r="J12" i="1"/>
  <c r="J14" i="1" s="1"/>
  <c r="I12" i="1"/>
  <c r="I15" i="1" s="1"/>
  <c r="H12" i="1"/>
  <c r="H14" i="1" s="1"/>
  <c r="G12" i="1"/>
  <c r="G15" i="1" s="1"/>
  <c r="F12" i="1"/>
  <c r="F15" i="1" s="1"/>
  <c r="E12" i="1"/>
  <c r="E15" i="1" s="1"/>
  <c r="D12" i="1"/>
  <c r="D15" i="1" s="1"/>
  <c r="C12" i="1"/>
  <c r="C15" i="1" s="1"/>
  <c r="E11" i="1"/>
  <c r="C11" i="1"/>
  <c r="R14" i="1" l="1"/>
  <c r="J15" i="1"/>
  <c r="E14" i="1"/>
  <c r="Q14" i="1"/>
  <c r="F14" i="1"/>
  <c r="G14" i="1"/>
  <c r="I14" i="1"/>
</calcChain>
</file>

<file path=xl/sharedStrings.xml><?xml version="1.0" encoding="utf-8"?>
<sst xmlns="http://schemas.openxmlformats.org/spreadsheetml/2006/main" count="33" uniqueCount="33">
  <si>
    <t>Angle of attack (Initial and Ambient Conditions) [°]</t>
  </si>
  <si>
    <t>GG Average Velocity 1 [m/s]</t>
  </si>
  <si>
    <t>GG Force (X) 2 [N]</t>
  </si>
  <si>
    <t>GG Force (Y) 3 [N]</t>
  </si>
  <si>
    <t>GG Force (Z) 4 [N]</t>
  </si>
  <si>
    <t>GG Torque (X) 5 [N*m]</t>
  </si>
  <si>
    <t>GG Torque (Y) 6 [N*m]</t>
  </si>
  <si>
    <t>GG Torque (Z) 7 [N*m]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</si>
  <si>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</si>
  <si>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</si>
  <si>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</si>
  <si>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</si>
  <si>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</si>
  <si>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</si>
  <si>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</si>
  <si>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</si>
  <si>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</si>
  <si>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</si>
  <si>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</si>
  <si>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</si>
  <si>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Design Point 13</t>
  </si>
  <si>
    <t>Design Point 14</t>
  </si>
  <si>
    <t>Design Point 15</t>
  </si>
  <si>
    <t>Design Point 16</t>
  </si>
  <si>
    <t>Design Point 17</t>
  </si>
  <si>
    <t>q</t>
  </si>
  <si>
    <t>S</t>
  </si>
  <si>
    <t>Lift</t>
  </si>
  <si>
    <t>Drag</t>
  </si>
  <si>
    <t>L/D</t>
  </si>
  <si>
    <t>CL</t>
  </si>
  <si>
    <t>PitchMoment(AboutCG)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</si>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</sst>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(Z) 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Study'!$I$10:$S$10</c:f>
              <c:numCache>
                <c:formatCode>General</c:formatCode>
                <c:ptCount val="11"/>
                <c:pt idx="0">
                  <c:v>-0.61528414206752802</c:v>
                </c:pt>
                <c:pt idx="1">
                  <c:v>-0.95791801625448803</c:v>
                </c:pt>
                <c:pt idx="2">
                  <c:v>-1.1666179591911201</c:v>
                </c:pt>
                <c:pt idx="3">
                  <c:v>-0.94460626524723101</c:v>
                </c:pt>
                <c:pt idx="4">
                  <c:v>-1.05014338392755</c:v>
                </c:pt>
                <c:pt idx="5">
                  <c:v>-0.450979803750307</c:v>
                </c:pt>
                <c:pt idx="6">
                  <c:v>-0.71411576893101603</c:v>
                </c:pt>
                <c:pt idx="7">
                  <c:v>1.8405457193447401E-2</c:v>
                </c:pt>
                <c:pt idx="8">
                  <c:v>0.23759707739121499</c:v>
                </c:pt>
                <c:pt idx="9">
                  <c:v>0.45660233022622099</c:v>
                </c:pt>
                <c:pt idx="10">
                  <c:v>0.41074407794264001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92704"/>
        <c:axId val="242794880"/>
      </c:barChart>
      <c:catAx>
        <c:axId val="24279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794880"/>
        <c:crosses val="autoZero"/>
        <c:auto val="1"/>
        <c:lblAlgn val="ctr"/>
        <c:lblOffset val="100"/>
        <c:noMultiLvlLbl val="1"/>
      </c:catAx>
      <c:valAx>
        <c:axId val="24279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(Z) 7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79270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(Y) 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Study'!$I$9:$S$9</c:f>
              <c:numCache>
                <c:formatCode>General</c:formatCode>
                <c:ptCount val="11"/>
                <c:pt idx="0">
                  <c:v>-0.40338059715441599</c:v>
                </c:pt>
                <c:pt idx="1">
                  <c:v>-0.35014648510316498</c:v>
                </c:pt>
                <c:pt idx="2">
                  <c:v>-0.57227487935294696</c:v>
                </c:pt>
                <c:pt idx="3">
                  <c:v>-0.39396823482382398</c:v>
                </c:pt>
                <c:pt idx="4">
                  <c:v>-0.53504957883344795</c:v>
                </c:pt>
                <c:pt idx="5">
                  <c:v>-1.10032807275052</c:v>
                </c:pt>
                <c:pt idx="6">
                  <c:v>-1.37683088430149</c:v>
                </c:pt>
                <c:pt idx="7">
                  <c:v>-1.4106064039294399</c:v>
                </c:pt>
                <c:pt idx="8">
                  <c:v>-0.895166986515885</c:v>
                </c:pt>
                <c:pt idx="9">
                  <c:v>-1.2346668577136899</c:v>
                </c:pt>
                <c:pt idx="10">
                  <c:v>-1.99794665755806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97664"/>
        <c:axId val="242899584"/>
      </c:barChart>
      <c:catAx>
        <c:axId val="24289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899584"/>
        <c:crosses val="autoZero"/>
        <c:auto val="1"/>
        <c:lblAlgn val="ctr"/>
        <c:lblOffset val="100"/>
        <c:noMultiLvlLbl val="1"/>
      </c:catAx>
      <c:valAx>
        <c:axId val="24289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(Y) 6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89766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(X) 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Study'!$I$8:$S$8</c:f>
              <c:numCache>
                <c:formatCode>General</c:formatCode>
                <c:ptCount val="11"/>
                <c:pt idx="0">
                  <c:v>-9.0259623588684192</c:v>
                </c:pt>
                <c:pt idx="1">
                  <c:v>-10.2104166253391</c:v>
                </c:pt>
                <c:pt idx="2">
                  <c:v>-11.483359536288701</c:v>
                </c:pt>
                <c:pt idx="3">
                  <c:v>-11.686227785617501</c:v>
                </c:pt>
                <c:pt idx="4">
                  <c:v>-12.512072741717301</c:v>
                </c:pt>
                <c:pt idx="5">
                  <c:v>-14.259520371194601</c:v>
                </c:pt>
                <c:pt idx="6">
                  <c:v>-15.818900016002701</c:v>
                </c:pt>
                <c:pt idx="7">
                  <c:v>-15.896193911954301</c:v>
                </c:pt>
                <c:pt idx="8">
                  <c:v>-14.537969247400399</c:v>
                </c:pt>
                <c:pt idx="9">
                  <c:v>-15.6355256459742</c:v>
                </c:pt>
                <c:pt idx="10">
                  <c:v>-18.419876752526601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12256"/>
        <c:axId val="242930816"/>
      </c:barChart>
      <c:catAx>
        <c:axId val="2429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930816"/>
        <c:crosses val="autoZero"/>
        <c:auto val="1"/>
        <c:lblAlgn val="ctr"/>
        <c:lblOffset val="100"/>
        <c:noMultiLvlLbl val="1"/>
      </c:catAx>
      <c:valAx>
        <c:axId val="24293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(X) 5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912256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(Z) 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Study'!$I$7:$S$7</c:f>
              <c:numCache>
                <c:formatCode>General</c:formatCode>
                <c:ptCount val="11"/>
                <c:pt idx="0">
                  <c:v>1.9964046071302699</c:v>
                </c:pt>
                <c:pt idx="1">
                  <c:v>1.85560843235804</c:v>
                </c:pt>
                <c:pt idx="2">
                  <c:v>1.77711282661029</c:v>
                </c:pt>
                <c:pt idx="3">
                  <c:v>1.9119569980554201</c:v>
                </c:pt>
                <c:pt idx="4">
                  <c:v>1.9569072595743799</c:v>
                </c:pt>
                <c:pt idx="5">
                  <c:v>1.95857900154773</c:v>
                </c:pt>
                <c:pt idx="6">
                  <c:v>1.82840980286892</c:v>
                </c:pt>
                <c:pt idx="7">
                  <c:v>2.1440185357783101</c:v>
                </c:pt>
                <c:pt idx="8">
                  <c:v>2.4051494493600698</c:v>
                </c:pt>
                <c:pt idx="9">
                  <c:v>2.4907833251604599</c:v>
                </c:pt>
                <c:pt idx="10">
                  <c:v>2.5672947505847601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88544"/>
        <c:axId val="242990464"/>
      </c:barChart>
      <c:catAx>
        <c:axId val="2429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990464"/>
        <c:crosses val="autoZero"/>
        <c:auto val="1"/>
        <c:lblAlgn val="ctr"/>
        <c:lblOffset val="100"/>
        <c:noMultiLvlLbl val="1"/>
      </c:catAx>
      <c:valAx>
        <c:axId val="242990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(Z) 4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98854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(Y)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Study'!$I$6:$S$6</c:f>
              <c:numCache>
                <c:formatCode>General</c:formatCode>
                <c:ptCount val="11"/>
                <c:pt idx="0">
                  <c:v>21.5876414688884</c:v>
                </c:pt>
                <c:pt idx="1">
                  <c:v>24.061851709370199</c:v>
                </c:pt>
                <c:pt idx="2">
                  <c:v>27.045530605902002</c:v>
                </c:pt>
                <c:pt idx="3">
                  <c:v>27.276712518423199</c:v>
                </c:pt>
                <c:pt idx="4">
                  <c:v>28.989610341171101</c:v>
                </c:pt>
                <c:pt idx="5">
                  <c:v>33.695962188543497</c:v>
                </c:pt>
                <c:pt idx="6">
                  <c:v>37.773546499580803</c:v>
                </c:pt>
                <c:pt idx="7">
                  <c:v>37.7800497526719</c:v>
                </c:pt>
                <c:pt idx="8">
                  <c:v>33.937772432782197</c:v>
                </c:pt>
                <c:pt idx="9">
                  <c:v>36.429085839251499</c:v>
                </c:pt>
                <c:pt idx="10">
                  <c:v>42.762468445894399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36864"/>
        <c:axId val="243238784"/>
      </c:barChart>
      <c:catAx>
        <c:axId val="2432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238784"/>
        <c:crosses val="autoZero"/>
        <c:auto val="1"/>
        <c:lblAlgn val="ctr"/>
        <c:lblOffset val="100"/>
        <c:noMultiLvlLbl val="1"/>
      </c:catAx>
      <c:valAx>
        <c:axId val="24323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3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23686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(X)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Study'!$I$5:$S$5</c:f>
              <c:numCache>
                <c:formatCode>General</c:formatCode>
                <c:ptCount val="11"/>
                <c:pt idx="0">
                  <c:v>1.0100485144785301</c:v>
                </c:pt>
                <c:pt idx="1">
                  <c:v>0.94010181750507604</c:v>
                </c:pt>
                <c:pt idx="2">
                  <c:v>0.41228538699580097</c:v>
                </c:pt>
                <c:pt idx="3">
                  <c:v>0.91216927297102701</c:v>
                </c:pt>
                <c:pt idx="4">
                  <c:v>0.74264615434694203</c:v>
                </c:pt>
                <c:pt idx="5">
                  <c:v>-0.51782258971877904</c:v>
                </c:pt>
                <c:pt idx="6">
                  <c:v>-1.31666211646905</c:v>
                </c:pt>
                <c:pt idx="7">
                  <c:v>-1.2440332004433801</c:v>
                </c:pt>
                <c:pt idx="8">
                  <c:v>0.33981465591070698</c:v>
                </c:pt>
                <c:pt idx="9">
                  <c:v>-0.193947542558398</c:v>
                </c:pt>
                <c:pt idx="10">
                  <c:v>-1.94980932146198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67840"/>
        <c:axId val="243319168"/>
      </c:barChart>
      <c:catAx>
        <c:axId val="24326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319168"/>
        <c:crosses val="autoZero"/>
        <c:auto val="1"/>
        <c:lblAlgn val="ctr"/>
        <c:lblOffset val="100"/>
        <c:noMultiLvlLbl val="1"/>
      </c:catAx>
      <c:valAx>
        <c:axId val="24331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2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26784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Average Velocity 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Study'!$I$4:$S$4</c:f>
              <c:numCache>
                <c:formatCode>General</c:formatCode>
                <c:ptCount val="11"/>
                <c:pt idx="0">
                  <c:v>18.038668895647099</c:v>
                </c:pt>
                <c:pt idx="1">
                  <c:v>18.0407694364776</c:v>
                </c:pt>
                <c:pt idx="2">
                  <c:v>18.043466508585801</c:v>
                </c:pt>
                <c:pt idx="3">
                  <c:v>18.037499103816501</c:v>
                </c:pt>
                <c:pt idx="4">
                  <c:v>18.036532428624099</c:v>
                </c:pt>
                <c:pt idx="5">
                  <c:v>18.041606461320001</c:v>
                </c:pt>
                <c:pt idx="6">
                  <c:v>18.048126393566701</c:v>
                </c:pt>
                <c:pt idx="7">
                  <c:v>18.042392704684101</c:v>
                </c:pt>
                <c:pt idx="8">
                  <c:v>18.021127074865198</c:v>
                </c:pt>
                <c:pt idx="9">
                  <c:v>18.0206553916634</c:v>
                </c:pt>
                <c:pt idx="10">
                  <c:v>18.033238150766302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60512"/>
        <c:axId val="243362432"/>
      </c:barChart>
      <c:catAx>
        <c:axId val="24336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362432"/>
        <c:crosses val="autoZero"/>
        <c:auto val="1"/>
        <c:lblAlgn val="ctr"/>
        <c:lblOffset val="100"/>
        <c:noMultiLvlLbl val="1"/>
      </c:catAx>
      <c:valAx>
        <c:axId val="24336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Average Velocity 1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360512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CL(a)</c:v>
          </c:tx>
          <c:marker>
            <c:symbol val="none"/>
          </c:marker>
          <c:cat>
            <c:numRef>
              <c:f>'Parametric Study'!$C$3:$S$3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cat>
          <c:val>
            <c:numRef>
              <c:f>'Parametric Study'!$C$15:$S$15</c:f>
              <c:numCache>
                <c:formatCode>General</c:formatCode>
                <c:ptCount val="17"/>
                <c:pt idx="0">
                  <c:v>5.6688108848170653E-2</c:v>
                </c:pt>
                <c:pt idx="1">
                  <c:v>0.13868203002779372</c:v>
                </c:pt>
                <c:pt idx="2">
                  <c:v>0.21767443414969245</c:v>
                </c:pt>
                <c:pt idx="3">
                  <c:v>0.29479093125963263</c:v>
                </c:pt>
                <c:pt idx="4">
                  <c:v>0.3517578175974807</c:v>
                </c:pt>
                <c:pt idx="5">
                  <c:v>0.4649332350432035</c:v>
                </c:pt>
                <c:pt idx="6">
                  <c:v>0.5372918002841357</c:v>
                </c:pt>
                <c:pt idx="7">
                  <c:v>0.59866337783467549</c:v>
                </c:pt>
                <c:pt idx="8">
                  <c:v>0.67152251171861832</c:v>
                </c:pt>
                <c:pt idx="9">
                  <c:v>0.67758971411878066</c:v>
                </c:pt>
                <c:pt idx="10">
                  <c:v>0.71876525068993602</c:v>
                </c:pt>
                <c:pt idx="11">
                  <c:v>0.82998987583649209</c:v>
                </c:pt>
                <c:pt idx="12">
                  <c:v>0.92549472746870531</c:v>
                </c:pt>
                <c:pt idx="13">
                  <c:v>0.92295159902076629</c:v>
                </c:pt>
                <c:pt idx="14">
                  <c:v>0.83246886488640914</c:v>
                </c:pt>
                <c:pt idx="15">
                  <c:v>0.8882073550279237</c:v>
                </c:pt>
                <c:pt idx="16">
                  <c:v>1.0299361464222518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20160"/>
        <c:axId val="243450624"/>
      </c:lineChart>
      <c:catAx>
        <c:axId val="2434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450624"/>
        <c:crosses val="autoZero"/>
        <c:auto val="1"/>
        <c:lblAlgn val="ctr"/>
        <c:lblOffset val="100"/>
        <c:noMultiLvlLbl val="0"/>
      </c:catAx>
      <c:valAx>
        <c:axId val="2434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2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CM(a)</c:v>
          </c:tx>
          <c:marker>
            <c:symbol val="none"/>
          </c:marker>
          <c:cat>
            <c:numRef>
              <c:f>'Parametric Study'!$C$3:$S$3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cat>
          <c:val>
            <c:numRef>
              <c:f>'Parametric Study'!$C$17:$S$17</c:f>
              <c:numCache>
                <c:formatCode>General</c:formatCode>
                <c:ptCount val="17"/>
                <c:pt idx="0">
                  <c:v>5.638937253193925E-2</c:v>
                </c:pt>
                <c:pt idx="1">
                  <c:v>5.5710171281911899E-2</c:v>
                </c:pt>
                <c:pt idx="2">
                  <c:v>5.5470628083543895E-2</c:v>
                </c:pt>
                <c:pt idx="3">
                  <c:v>5.0767439708324417E-2</c:v>
                </c:pt>
                <c:pt idx="4">
                  <c:v>5.9480588063494773E-2</c:v>
                </c:pt>
                <c:pt idx="5">
                  <c:v>3.4889974604206619E-2</c:v>
                </c:pt>
                <c:pt idx="6">
                  <c:v>3.4768326452470168E-2</c:v>
                </c:pt>
                <c:pt idx="7">
                  <c:v>5.4129797969315108E-2</c:v>
                </c:pt>
                <c:pt idx="8">
                  <c:v>6.5922963517593372E-2</c:v>
                </c:pt>
                <c:pt idx="9">
                  <c:v>5.3377580785366439E-2</c:v>
                </c:pt>
                <c:pt idx="10">
                  <c:v>5.9341246585041321E-2</c:v>
                </c:pt>
                <c:pt idx="11">
                  <c:v>2.5483856917834769E-2</c:v>
                </c:pt>
                <c:pt idx="12">
                  <c:v>4.0353079953627927E-2</c:v>
                </c:pt>
                <c:pt idx="13">
                  <c:v>-1.0400510925869305E-3</c:v>
                </c:pt>
                <c:pt idx="14">
                  <c:v>-1.3426077784374209E-2</c:v>
                </c:pt>
                <c:pt idx="15">
                  <c:v>-2.5801573274614822E-2</c:v>
                </c:pt>
                <c:pt idx="16">
                  <c:v>-2.3210226322981066E-2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14464"/>
        <c:axId val="243616000"/>
      </c:lineChart>
      <c:catAx>
        <c:axId val="2436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616000"/>
        <c:crosses val="autoZero"/>
        <c:auto val="1"/>
        <c:lblAlgn val="ctr"/>
        <c:lblOffset val="100"/>
        <c:noMultiLvlLbl val="0"/>
      </c:catAx>
      <c:valAx>
        <c:axId val="2436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1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19</xdr:row>
      <xdr:rowOff>3810</xdr:rowOff>
    </xdr:from>
    <xdr:to>
      <xdr:col>3</xdr:col>
      <xdr:colOff>0</xdr:colOff>
      <xdr:row>34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2232660</xdr:colOff>
      <xdr:row>19</xdr:row>
      <xdr:rowOff>34290</xdr:rowOff>
    </xdr:from>
    <xdr:to>
      <xdr:col>9</xdr:col>
      <xdr:colOff>609600</xdr:colOff>
      <xdr:row>44</xdr:row>
      <xdr:rowOff>144780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tabSelected="1" topLeftCell="A16" workbookViewId="0">
      <selection activeCell="H26" sqref="H26"/>
    </sheetView>
  </sheetViews>
  <sheetFormatPr defaultRowHeight="14.4" x14ac:dyDescent="0.3"/>
  <cols>
    <col min="2" max="2" width="53" customWidth="1"/>
    <col min="3" max="11" width="15" customWidth="1"/>
    <col min="12" max="13" width="16" customWidth="1"/>
    <col min="14" max="14" width="15.33203125" customWidth="1"/>
    <col min="15" max="15" width="14.6640625" customWidth="1"/>
    <col min="16" max="16" width="14.44140625" customWidth="1"/>
    <col min="17" max="17" width="13.5546875" customWidth="1"/>
    <col min="18" max="18" width="16.5546875" customWidth="1"/>
    <col min="19" max="19" width="17.5546875" customWidth="1"/>
  </cols>
  <sheetData>
    <row r="2" spans="2:19" x14ac:dyDescent="0.3"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</row>
    <row r="3" spans="2:19" x14ac:dyDescent="0.3">
      <c r="B3" s="3" t="s">
        <v>0</v>
      </c>
      <c r="C3" s="3">
        <v>-4</v>
      </c>
      <c r="D3" s="3">
        <v>-3</v>
      </c>
      <c r="E3" s="3">
        <v>-2</v>
      </c>
      <c r="F3" s="3">
        <v>-1</v>
      </c>
      <c r="G3" s="3">
        <v>0</v>
      </c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</row>
    <row r="4" spans="2:19" x14ac:dyDescent="0.3">
      <c r="B4" s="1" t="s">
        <v>1</v>
      </c>
      <c r="C4" s="1">
        <v>18.000359401202299</v>
      </c>
      <c r="D4" s="1">
        <v>17.996823930757401</v>
      </c>
      <c r="E4" s="1">
        <v>17.9963210466276</v>
      </c>
      <c r="F4" s="1">
        <v>17.9935694131321</v>
      </c>
      <c r="G4" s="1">
        <v>18.007744367247799</v>
      </c>
      <c r="H4" s="1">
        <v>18.035745411354402</v>
      </c>
      <c r="I4" s="1">
        <v>18.038668895647099</v>
      </c>
      <c r="J4" s="1">
        <v>18.0407694364776</v>
      </c>
      <c r="K4" s="1">
        <v>18.043466508585801</v>
      </c>
      <c r="L4" s="1">
        <v>18.037499103816501</v>
      </c>
      <c r="M4" s="1">
        <v>18.036532428624099</v>
      </c>
      <c r="N4" s="1">
        <v>18.041606461320001</v>
      </c>
      <c r="O4" s="1">
        <v>18.048126393566701</v>
      </c>
      <c r="P4" s="1">
        <v>18.042392704684101</v>
      </c>
      <c r="Q4" s="1">
        <v>18.021127074865198</v>
      </c>
      <c r="R4" s="1">
        <v>18.0206553916634</v>
      </c>
      <c r="S4" s="1">
        <v>18.033238150766302</v>
      </c>
    </row>
    <row r="5" spans="2:19" x14ac:dyDescent="0.3">
      <c r="B5" s="1" t="s">
        <v>2</v>
      </c>
      <c r="C5" s="1">
        <v>2.18809178710449</v>
      </c>
      <c r="D5" s="1">
        <v>2.0143561631977902</v>
      </c>
      <c r="E5" s="1">
        <v>1.6731332460142101</v>
      </c>
      <c r="F5" s="1">
        <v>1.6317403940084401</v>
      </c>
      <c r="G5" s="1">
        <v>1.3740420622996501</v>
      </c>
      <c r="H5" s="1">
        <v>1.3796203927736399</v>
      </c>
      <c r="I5" s="1">
        <v>1.0100485144785301</v>
      </c>
      <c r="J5" s="1">
        <v>0.94010181750507604</v>
      </c>
      <c r="K5" s="1">
        <v>0.41228538699580097</v>
      </c>
      <c r="L5" s="1">
        <v>0.91216927297102701</v>
      </c>
      <c r="M5" s="1">
        <v>0.74264615434694203</v>
      </c>
      <c r="N5" s="1">
        <v>-0.51782258971877904</v>
      </c>
      <c r="O5" s="1">
        <v>-1.31666211646905</v>
      </c>
      <c r="P5" s="1">
        <v>-1.2440332004433801</v>
      </c>
      <c r="Q5" s="1">
        <v>0.33981465591070698</v>
      </c>
      <c r="R5" s="1">
        <v>-0.193947542558398</v>
      </c>
      <c r="S5" s="1">
        <v>-1.94980932146198</v>
      </c>
    </row>
    <row r="6" spans="2:19" x14ac:dyDescent="0.3">
      <c r="B6" s="1" t="s">
        <v>3</v>
      </c>
      <c r="C6" s="1">
        <v>2.4384712880281998</v>
      </c>
      <c r="D6" s="1">
        <v>5.6909163492726398</v>
      </c>
      <c r="E6" s="1">
        <v>8.8185376343843505</v>
      </c>
      <c r="F6" s="1">
        <v>11.8866865354667</v>
      </c>
      <c r="G6" s="1">
        <v>14.1476079667381</v>
      </c>
      <c r="H6" s="1">
        <v>18.6782702475574</v>
      </c>
      <c r="I6" s="1">
        <v>21.5876414688884</v>
      </c>
      <c r="J6" s="1">
        <v>24.061851709370199</v>
      </c>
      <c r="K6" s="1">
        <v>27.045530605902002</v>
      </c>
      <c r="L6" s="1">
        <v>27.276712518423199</v>
      </c>
      <c r="M6" s="1">
        <v>28.989610341171101</v>
      </c>
      <c r="N6" s="1">
        <v>33.695962188543497</v>
      </c>
      <c r="O6" s="1">
        <v>37.773546499580803</v>
      </c>
      <c r="P6" s="1">
        <v>37.7800497526719</v>
      </c>
      <c r="Q6" s="1">
        <v>33.937772432782197</v>
      </c>
      <c r="R6" s="1">
        <v>36.429085839251499</v>
      </c>
      <c r="S6" s="1">
        <v>42.762468445894399</v>
      </c>
    </row>
    <row r="7" spans="2:19" x14ac:dyDescent="0.3">
      <c r="B7" s="1" t="s">
        <v>4</v>
      </c>
      <c r="C7" s="1">
        <v>2.65387418343572</v>
      </c>
      <c r="D7" s="1">
        <v>2.5585399649720699</v>
      </c>
      <c r="E7" s="1">
        <v>2.4418831040303299</v>
      </c>
      <c r="F7" s="1">
        <v>2.4035341522727398</v>
      </c>
      <c r="G7" s="1">
        <v>2.2830715457013402</v>
      </c>
      <c r="H7" s="1">
        <v>2.0882039683961402</v>
      </c>
      <c r="I7" s="1">
        <v>1.9964046071302699</v>
      </c>
      <c r="J7" s="1">
        <v>1.85560843235804</v>
      </c>
      <c r="K7" s="1">
        <v>1.77711282661029</v>
      </c>
      <c r="L7" s="1">
        <v>1.9119569980554201</v>
      </c>
      <c r="M7" s="1">
        <v>1.9569072595743799</v>
      </c>
      <c r="N7" s="1">
        <v>1.95857900154773</v>
      </c>
      <c r="O7" s="1">
        <v>1.82840980286892</v>
      </c>
      <c r="P7" s="1">
        <v>2.1440185357783101</v>
      </c>
      <c r="Q7" s="1">
        <v>2.4051494493600698</v>
      </c>
      <c r="R7" s="1">
        <v>2.4907833251604599</v>
      </c>
      <c r="S7" s="1">
        <v>2.5672947505847601</v>
      </c>
    </row>
    <row r="8" spans="2:19" x14ac:dyDescent="0.3">
      <c r="B8" s="1" t="s">
        <v>5</v>
      </c>
      <c r="C8" s="1">
        <v>-1.5474552837072999</v>
      </c>
      <c r="D8" s="1">
        <v>-2.8184168251367998</v>
      </c>
      <c r="E8" s="1">
        <v>-4.1208000721109999</v>
      </c>
      <c r="F8" s="1">
        <v>-5.33431975073327</v>
      </c>
      <c r="G8" s="1">
        <v>-6.2781822804916496</v>
      </c>
      <c r="H8" s="1">
        <v>-7.9241174560618699</v>
      </c>
      <c r="I8" s="1">
        <v>-9.0259623588684192</v>
      </c>
      <c r="J8" s="1">
        <v>-10.2104166253391</v>
      </c>
      <c r="K8" s="1">
        <v>-11.483359536288701</v>
      </c>
      <c r="L8" s="1">
        <v>-11.686227785617501</v>
      </c>
      <c r="M8" s="1">
        <v>-12.512072741717301</v>
      </c>
      <c r="N8" s="1">
        <v>-14.259520371194601</v>
      </c>
      <c r="O8" s="1">
        <v>-15.818900016002701</v>
      </c>
      <c r="P8" s="1">
        <v>-15.896193911954301</v>
      </c>
      <c r="Q8" s="1">
        <v>-14.537969247400399</v>
      </c>
      <c r="R8" s="1">
        <v>-15.6355256459742</v>
      </c>
      <c r="S8" s="1">
        <v>-18.419876752526601</v>
      </c>
    </row>
    <row r="9" spans="2:19" x14ac:dyDescent="0.3">
      <c r="B9" s="1" t="s">
        <v>6</v>
      </c>
      <c r="C9" s="1">
        <v>0.194735150763341</v>
      </c>
      <c r="D9" s="1">
        <v>8.7757403822934996E-2</v>
      </c>
      <c r="E9" s="1">
        <v>-0.11003377162094199</v>
      </c>
      <c r="F9" s="1">
        <v>-0.195817031980169</v>
      </c>
      <c r="G9" s="1">
        <v>-0.25321871190268103</v>
      </c>
      <c r="H9" s="1">
        <v>-0.285237802452037</v>
      </c>
      <c r="I9" s="1">
        <v>-0.40338059715441599</v>
      </c>
      <c r="J9" s="1">
        <v>-0.35014648510316498</v>
      </c>
      <c r="K9" s="1">
        <v>-0.57227487935294696</v>
      </c>
      <c r="L9" s="1">
        <v>-0.39396823482382398</v>
      </c>
      <c r="M9" s="1">
        <v>-0.53504957883344795</v>
      </c>
      <c r="N9" s="1">
        <v>-1.10032807275052</v>
      </c>
      <c r="O9" s="1">
        <v>-1.37683088430149</v>
      </c>
      <c r="P9" s="1">
        <v>-1.4106064039294399</v>
      </c>
      <c r="Q9" s="1">
        <v>-0.895166986515885</v>
      </c>
      <c r="R9" s="1">
        <v>-1.2346668577136899</v>
      </c>
      <c r="S9" s="1">
        <v>-1.99794665755806</v>
      </c>
    </row>
    <row r="10" spans="2:19" x14ac:dyDescent="0.3">
      <c r="B10" s="1" t="s">
        <v>7</v>
      </c>
      <c r="C10" s="1">
        <v>-0.99790499687900502</v>
      </c>
      <c r="D10" s="1">
        <v>-0.98588538589814401</v>
      </c>
      <c r="E10" s="1">
        <v>-0.981646265229007</v>
      </c>
      <c r="F10" s="1">
        <v>-0.89841541923517299</v>
      </c>
      <c r="G10" s="1">
        <v>-1.05260926626278</v>
      </c>
      <c r="H10" s="1">
        <v>-0.617436911162629</v>
      </c>
      <c r="I10" s="1">
        <v>-0.61528414206752802</v>
      </c>
      <c r="J10" s="1">
        <v>-0.95791801625448803</v>
      </c>
      <c r="K10" s="1">
        <v>-1.1666179591911201</v>
      </c>
      <c r="L10" s="1">
        <v>-0.94460626524723101</v>
      </c>
      <c r="M10" s="1">
        <v>-1.05014338392755</v>
      </c>
      <c r="N10" s="1">
        <v>-0.450979803750307</v>
      </c>
      <c r="O10" s="1">
        <v>-0.71411576893101603</v>
      </c>
      <c r="P10" s="1">
        <v>1.8405457193447401E-2</v>
      </c>
      <c r="Q10" s="1">
        <v>0.23759707739121499</v>
      </c>
      <c r="R10" s="1">
        <v>0.45660233022622099</v>
      </c>
      <c r="S10" s="1">
        <v>0.41074407794264001</v>
      </c>
    </row>
    <row r="11" spans="2:19" x14ac:dyDescent="0.3">
      <c r="B11" s="4" t="s">
        <v>25</v>
      </c>
      <c r="C11">
        <f>18^2*1.22/2</f>
        <v>197.64</v>
      </c>
      <c r="D11" t="s">
        <v>26</v>
      </c>
      <c r="E11">
        <f>0.22*1.85</f>
        <v>0.40700000000000003</v>
      </c>
    </row>
    <row r="12" spans="2:19" x14ac:dyDescent="0.3">
      <c r="B12" s="5" t="s">
        <v>27</v>
      </c>
      <c r="C12">
        <f>2*(C6*COS(C3*2*3.14/360)+C5*SIN(C3*2*3.14/360))</f>
        <v>4.5599619979302464</v>
      </c>
      <c r="D12">
        <f t="shared" ref="D12:Q12" si="0">2*(D6*COS(D3*2*3.14/360)+D5*SIN(D3*2*3.14/360))</f>
        <v>11.155510380780113</v>
      </c>
      <c r="E12">
        <f t="shared" si="0"/>
        <v>17.509618292295503</v>
      </c>
      <c r="F12">
        <f t="shared" si="0"/>
        <v>23.712829219240597</v>
      </c>
      <c r="G12">
        <f t="shared" si="0"/>
        <v>28.2952159334762</v>
      </c>
      <c r="H12">
        <f t="shared" si="0"/>
        <v>37.398987661593068</v>
      </c>
      <c r="I12">
        <f t="shared" si="0"/>
        <v>43.219473023119733</v>
      </c>
      <c r="J12">
        <f t="shared" si="0"/>
        <v>48.156170808064822</v>
      </c>
      <c r="K12">
        <f t="shared" si="0"/>
        <v>54.016921650939565</v>
      </c>
      <c r="L12">
        <f t="shared" si="0"/>
        <v>54.504964257063378</v>
      </c>
      <c r="M12">
        <f t="shared" si="0"/>
        <v>57.8171030075681</v>
      </c>
      <c r="N12">
        <f t="shared" si="0"/>
        <v>66.763954017551995</v>
      </c>
      <c r="O12">
        <f t="shared" si="0"/>
        <v>74.446314620324372</v>
      </c>
      <c r="P12">
        <f t="shared" si="0"/>
        <v>74.241746690398955</v>
      </c>
      <c r="Q12">
        <f t="shared" si="0"/>
        <v>66.963362607653011</v>
      </c>
      <c r="R12">
        <f>2*(R6*COS(R3*2*3.14/360)+R5*SIN(R3*2*3.14/360))</f>
        <v>71.446937770621574</v>
      </c>
      <c r="S12">
        <f t="shared" ref="S12" si="1">2*(S6*COS(S3*2*3.14/360)+S5*SIN(S3*2*3.14/360))</f>
        <v>82.84752805140981</v>
      </c>
    </row>
    <row r="13" spans="2:19" x14ac:dyDescent="0.3">
      <c r="B13" s="5" t="s">
        <v>28</v>
      </c>
      <c r="C13">
        <f>2*(C6*SIN(C3*2*3.14/360)+C5*COS(C3*2*3.14/360))</f>
        <v>4.0255080815600044</v>
      </c>
      <c r="D13">
        <f t="shared" ref="D13:Q13" si="2">2*(D6*SIN(D3*2*3.14/360)+D5*COS(D3*2*3.14/360))</f>
        <v>3.4278193215403627</v>
      </c>
      <c r="E13">
        <f t="shared" si="2"/>
        <v>2.7290169711121823</v>
      </c>
      <c r="F13">
        <f t="shared" si="2"/>
        <v>2.8482919952653227</v>
      </c>
      <c r="G13">
        <f t="shared" si="2"/>
        <v>2.7480841245993002</v>
      </c>
      <c r="H13">
        <f t="shared" si="2"/>
        <v>3.4104520104227496</v>
      </c>
      <c r="I13">
        <f t="shared" si="2"/>
        <v>3.5248997610819419</v>
      </c>
      <c r="J13">
        <f t="shared" si="2"/>
        <v>4.3949538722665569</v>
      </c>
      <c r="K13">
        <f t="shared" si="2"/>
        <v>4.5938561413251664</v>
      </c>
      <c r="L13">
        <f t="shared" si="2"/>
        <v>6.569643413208607</v>
      </c>
      <c r="M13">
        <f t="shared" si="2"/>
        <v>7.5345816276668103</v>
      </c>
      <c r="N13">
        <f t="shared" si="2"/>
        <v>7.180933197011333</v>
      </c>
      <c r="O13">
        <f t="shared" si="2"/>
        <v>7.9011048083193467</v>
      </c>
      <c r="P13">
        <f t="shared" si="2"/>
        <v>9.3567955721873268</v>
      </c>
      <c r="Q13">
        <f t="shared" si="2"/>
        <v>12.449864843251945</v>
      </c>
      <c r="R13">
        <f>2*(R6*SIN(R3*2*3.14/360)+R5*COS(R3*2*3.14/360))</f>
        <v>13.514258000043018</v>
      </c>
      <c r="S13">
        <f t="shared" ref="S13" si="3">2*(S6*SIN(S3*2*3.14/360)+S5*COS(S3*2*3.14/360))</f>
        <v>13.958263115965741</v>
      </c>
    </row>
    <row r="14" spans="2:19" x14ac:dyDescent="0.3">
      <c r="B14" s="5" t="s">
        <v>29</v>
      </c>
      <c r="C14">
        <f>C12/C13</f>
        <v>1.1327668223592597</v>
      </c>
      <c r="D14">
        <f t="shared" ref="D14:Q14" si="4">D12/D13</f>
        <v>3.254404428692919</v>
      </c>
      <c r="E14">
        <f t="shared" si="4"/>
        <v>6.4160899245561094</v>
      </c>
      <c r="F14">
        <f t="shared" si="4"/>
        <v>8.325280293824548</v>
      </c>
      <c r="G14">
        <f t="shared" si="4"/>
        <v>10.296342706612718</v>
      </c>
      <c r="H14">
        <f t="shared" si="4"/>
        <v>10.96599147189208</v>
      </c>
      <c r="I14">
        <f t="shared" si="4"/>
        <v>12.261192077091529</v>
      </c>
      <c r="J14">
        <f t="shared" si="4"/>
        <v>10.95715045200914</v>
      </c>
      <c r="K14">
        <f t="shared" si="4"/>
        <v>11.758513978053648</v>
      </c>
      <c r="L14">
        <f t="shared" si="4"/>
        <v>8.296487469544898</v>
      </c>
      <c r="M14">
        <f t="shared" si="4"/>
        <v>7.6735651512839187</v>
      </c>
      <c r="N14">
        <f t="shared" si="4"/>
        <v>9.2973924399322918</v>
      </c>
      <c r="O14">
        <f t="shared" si="4"/>
        <v>9.4222664331622674</v>
      </c>
      <c r="P14">
        <f t="shared" si="4"/>
        <v>7.9345269561172591</v>
      </c>
      <c r="Q14">
        <f t="shared" si="4"/>
        <v>5.3786417323195588</v>
      </c>
      <c r="R14">
        <f>R12/R13</f>
        <v>5.2867821356077522</v>
      </c>
      <c r="S14">
        <f t="shared" ref="S14" si="5">S12/S13</f>
        <v>5.9353751511280191</v>
      </c>
    </row>
    <row r="15" spans="2:19" x14ac:dyDescent="0.3">
      <c r="B15" s="5" t="s">
        <v>30</v>
      </c>
      <c r="C15">
        <f>C12/($C11*$E11)</f>
        <v>5.6688108848170653E-2</v>
      </c>
      <c r="D15">
        <f t="shared" ref="D15:Q15" si="6">D12/($C11*$E11)</f>
        <v>0.13868203002779372</v>
      </c>
      <c r="E15">
        <f t="shared" si="6"/>
        <v>0.21767443414969245</v>
      </c>
      <c r="F15">
        <f t="shared" si="6"/>
        <v>0.29479093125963263</v>
      </c>
      <c r="G15">
        <f t="shared" si="6"/>
        <v>0.3517578175974807</v>
      </c>
      <c r="H15">
        <f t="shared" si="6"/>
        <v>0.4649332350432035</v>
      </c>
      <c r="I15">
        <f t="shared" si="6"/>
        <v>0.5372918002841357</v>
      </c>
      <c r="J15">
        <f t="shared" si="6"/>
        <v>0.59866337783467549</v>
      </c>
      <c r="K15">
        <f t="shared" si="6"/>
        <v>0.67152251171861832</v>
      </c>
      <c r="L15">
        <f t="shared" si="6"/>
        <v>0.67758971411878066</v>
      </c>
      <c r="M15">
        <f t="shared" si="6"/>
        <v>0.71876525068993602</v>
      </c>
      <c r="N15">
        <f t="shared" si="6"/>
        <v>0.82998987583649209</v>
      </c>
      <c r="O15">
        <f t="shared" si="6"/>
        <v>0.92549472746870531</v>
      </c>
      <c r="P15">
        <f t="shared" si="6"/>
        <v>0.92295159902076629</v>
      </c>
      <c r="Q15">
        <f t="shared" si="6"/>
        <v>0.83246886488640914</v>
      </c>
      <c r="R15">
        <f>R12/($C11*$E11)</f>
        <v>0.8882073550279237</v>
      </c>
      <c r="S15">
        <f t="shared" ref="S15" si="7">S12/($C11*$E11)</f>
        <v>1.0299361464222518</v>
      </c>
    </row>
    <row r="16" spans="2:19" x14ac:dyDescent="0.3">
      <c r="B16" s="5" t="s">
        <v>31</v>
      </c>
      <c r="C16">
        <f>C10</f>
        <v>-0.99790499687900502</v>
      </c>
      <c r="D16">
        <f t="shared" ref="D16:S16" si="8">D10</f>
        <v>-0.98588538589814401</v>
      </c>
      <c r="E16">
        <f t="shared" si="8"/>
        <v>-0.981646265229007</v>
      </c>
      <c r="F16">
        <f t="shared" si="8"/>
        <v>-0.89841541923517299</v>
      </c>
      <c r="G16">
        <f t="shared" si="8"/>
        <v>-1.05260926626278</v>
      </c>
      <c r="H16">
        <f t="shared" si="8"/>
        <v>-0.617436911162629</v>
      </c>
      <c r="I16">
        <f t="shared" si="8"/>
        <v>-0.61528414206752802</v>
      </c>
      <c r="J16">
        <f t="shared" si="8"/>
        <v>-0.95791801625448803</v>
      </c>
      <c r="K16">
        <f t="shared" si="8"/>
        <v>-1.1666179591911201</v>
      </c>
      <c r="L16">
        <f t="shared" si="8"/>
        <v>-0.94460626524723101</v>
      </c>
      <c r="M16">
        <f t="shared" si="8"/>
        <v>-1.05014338392755</v>
      </c>
      <c r="N16">
        <f t="shared" si="8"/>
        <v>-0.450979803750307</v>
      </c>
      <c r="O16">
        <f t="shared" si="8"/>
        <v>-0.71411576893101603</v>
      </c>
      <c r="P16">
        <f t="shared" si="8"/>
        <v>1.8405457193447401E-2</v>
      </c>
      <c r="Q16">
        <f t="shared" si="8"/>
        <v>0.23759707739121499</v>
      </c>
      <c r="R16">
        <f t="shared" si="8"/>
        <v>0.45660233022622099</v>
      </c>
      <c r="S16">
        <f t="shared" si="8"/>
        <v>0.41074407794264001</v>
      </c>
    </row>
    <row r="17" spans="2:19" x14ac:dyDescent="0.3">
      <c r="B17" s="5" t="s">
        <v>32</v>
      </c>
      <c r="C17">
        <f>-C16/($C11*$E11*0.22)</f>
        <v>5.638937253193925E-2</v>
      </c>
      <c r="D17">
        <f t="shared" ref="D17:Q17" si="9">-D16/($C11*$E11*0.22)</f>
        <v>5.5710171281911899E-2</v>
      </c>
      <c r="E17">
        <f t="shared" si="9"/>
        <v>5.5470628083543895E-2</v>
      </c>
      <c r="F17">
        <f t="shared" si="9"/>
        <v>5.0767439708324417E-2</v>
      </c>
      <c r="G17">
        <f t="shared" si="9"/>
        <v>5.9480588063494773E-2</v>
      </c>
      <c r="H17">
        <f t="shared" si="9"/>
        <v>3.4889974604206619E-2</v>
      </c>
      <c r="I17">
        <f t="shared" si="9"/>
        <v>3.4768326452470168E-2</v>
      </c>
      <c r="J17">
        <f t="shared" si="9"/>
        <v>5.4129797969315108E-2</v>
      </c>
      <c r="K17">
        <f t="shared" si="9"/>
        <v>6.5922963517593372E-2</v>
      </c>
      <c r="L17">
        <f t="shared" si="9"/>
        <v>5.3377580785366439E-2</v>
      </c>
      <c r="M17">
        <f t="shared" si="9"/>
        <v>5.9341246585041321E-2</v>
      </c>
      <c r="N17">
        <f t="shared" si="9"/>
        <v>2.5483856917834769E-2</v>
      </c>
      <c r="O17">
        <f t="shared" si="9"/>
        <v>4.0353079953627927E-2</v>
      </c>
      <c r="P17">
        <f t="shared" si="9"/>
        <v>-1.0400510925869305E-3</v>
      </c>
      <c r="Q17">
        <f t="shared" si="9"/>
        <v>-1.3426077784374209E-2</v>
      </c>
      <c r="R17">
        <f>-R16/($C11*$E11*0.22)</f>
        <v>-2.5801573274614822E-2</v>
      </c>
      <c r="S17">
        <f t="shared" ref="S17" si="10">-S16/($C11*$E11*0.22)</f>
        <v>-2.3210226322981066E-2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7</vt:i4>
      </vt:variant>
    </vt:vector>
  </HeadingPairs>
  <TitlesOfParts>
    <vt:vector size="8" baseType="lpstr">
      <vt:lpstr>Parametric Study</vt:lpstr>
      <vt:lpstr>GG Torque (Z) 7</vt:lpstr>
      <vt:lpstr>GG Torque (Y) 6</vt:lpstr>
      <vt:lpstr>GG Torque (X) 5</vt:lpstr>
      <vt:lpstr>GG Force (Z) 4</vt:lpstr>
      <vt:lpstr>GG Force (Y) 3</vt:lpstr>
      <vt:lpstr>GG Force (X) 2</vt:lpstr>
      <vt:lpstr>GG Average Velocity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PC</cp:lastModifiedBy>
  <dcterms:created xsi:type="dcterms:W3CDTF">2012-01-01T00:00:00Z</dcterms:created>
  <dcterms:modified xsi:type="dcterms:W3CDTF">2024-07-17T13:10:33Z</dcterms:modified>
</cp:coreProperties>
</file>