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72" yWindow="300" windowWidth="19812" windowHeight="9528" firstSheet="1" activeTab="7"/>
  </bookViews>
  <sheets>
    <sheet name="GG Torque (Z) 7" sheetId="8" r:id="rId1"/>
    <sheet name="GG Torque (Y) 6" sheetId="7" r:id="rId2"/>
    <sheet name="GG Torque (X) 5" sheetId="6" r:id="rId3"/>
    <sheet name="GG Force (Z) 4" sheetId="5" r:id="rId4"/>
    <sheet name="GG Force (Y) 3" sheetId="4" r:id="rId5"/>
    <sheet name="GG Force (X) 2" sheetId="3" r:id="rId6"/>
    <sheet name="GG Average Velocity 1" sheetId="2" r:id="rId7"/>
    <sheet name="Parametric Study" sheetId="1" r:id="rId8"/>
  </sheets>
  <calcPr calcId="145621"/>
</workbook>
</file>

<file path=xl/calcChain.xml><?xml version="1.0" encoding="utf-8"?>
<calcChain xmlns="http://schemas.openxmlformats.org/spreadsheetml/2006/main">
  <c r="P17" i="1" l="1"/>
  <c r="O17" i="1"/>
  <c r="N17" i="1"/>
  <c r="K17" i="1"/>
  <c r="J17" i="1"/>
  <c r="I17" i="1"/>
  <c r="H17" i="1"/>
  <c r="D17" i="1"/>
  <c r="C17" i="1"/>
  <c r="R16" i="1"/>
  <c r="R17" i="1" s="1"/>
  <c r="Q16" i="1"/>
  <c r="P16" i="1"/>
  <c r="O16" i="1"/>
  <c r="N16" i="1"/>
  <c r="M16" i="1"/>
  <c r="M17" i="1" s="1"/>
  <c r="L16" i="1"/>
  <c r="L17" i="1" s="1"/>
  <c r="K16" i="1"/>
  <c r="J16" i="1"/>
  <c r="I16" i="1"/>
  <c r="H16" i="1"/>
  <c r="G16" i="1"/>
  <c r="G17" i="1" s="1"/>
  <c r="F16" i="1"/>
  <c r="F17" i="1" s="1"/>
  <c r="E16" i="1"/>
  <c r="D16" i="1"/>
  <c r="C16" i="1"/>
  <c r="O14" i="1"/>
  <c r="N14" i="1"/>
  <c r="I14" i="1"/>
  <c r="H14" i="1"/>
  <c r="C14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R12" i="1"/>
  <c r="R14" i="1" s="1"/>
  <c r="Q12" i="1"/>
  <c r="Q14" i="1" s="1"/>
  <c r="P12" i="1"/>
  <c r="P14" i="1" s="1"/>
  <c r="O12" i="1"/>
  <c r="O15" i="1" s="1"/>
  <c r="N12" i="1"/>
  <c r="N15" i="1" s="1"/>
  <c r="M12" i="1"/>
  <c r="M15" i="1" s="1"/>
  <c r="L12" i="1"/>
  <c r="L15" i="1" s="1"/>
  <c r="K12" i="1"/>
  <c r="K14" i="1" s="1"/>
  <c r="J12" i="1"/>
  <c r="J15" i="1" s="1"/>
  <c r="I12" i="1"/>
  <c r="I15" i="1" s="1"/>
  <c r="H12" i="1"/>
  <c r="H15" i="1" s="1"/>
  <c r="G12" i="1"/>
  <c r="G15" i="1" s="1"/>
  <c r="F12" i="1"/>
  <c r="F14" i="1" s="1"/>
  <c r="E12" i="1"/>
  <c r="E14" i="1" s="1"/>
  <c r="D12" i="1"/>
  <c r="D14" i="1" s="1"/>
  <c r="C12" i="1"/>
  <c r="C15" i="1" s="1"/>
  <c r="E11" i="1"/>
  <c r="C11" i="1"/>
  <c r="Q17" i="1" s="1"/>
  <c r="K15" i="1" l="1"/>
  <c r="G14" i="1"/>
  <c r="E15" i="1"/>
  <c r="F15" i="1"/>
  <c r="L14" i="1"/>
  <c r="D15" i="1"/>
  <c r="P15" i="1"/>
  <c r="Q15" i="1"/>
  <c r="J14" i="1"/>
  <c r="R15" i="1"/>
  <c r="M14" i="1"/>
  <c r="E17" i="1"/>
</calcChain>
</file>

<file path=xl/sharedStrings.xml><?xml version="1.0" encoding="utf-8"?>
<sst xmlns="http://schemas.openxmlformats.org/spreadsheetml/2006/main" count="32" uniqueCount="32">
  <si>
    <t>Angle of attack (Initial and Ambient Conditions) [°]</t>
  </si>
  <si>
    <t>GG Average Velocity 1 [m/s]</t>
  </si>
  <si>
    <t>GG Force (X) 2 [N]</t>
  </si>
  <si>
    <t>GG Force (Y) 3 [N]</t>
  </si>
  <si>
    <t>GG Force (Z) 4 [N]</t>
  </si>
  <si>
    <t>GG Torque (X) 5 [N*m]</t>
  </si>
  <si>
    <t>GG Torque (Y) 6 [N*m]</t>
  </si>
  <si>
    <t>GG Torque (Z) 7 [N*m]</t>
  </si>
  <si>
    <t>Design Point 1</t>
  </si>
  <si>
    <t>Design Point 2</t>
  </si>
  <si>
    <t>Design Point 3</t>
  </si>
  <si>
    <t>Design Point 4</t>
  </si>
  <si>
    <t>Design Point 5</t>
  </si>
  <si>
    <t>Design Point 6</t>
  </si>
  <si>
    <t>Design Point 7</t>
  </si>
  <si>
    <t>Design Point 8</t>
  </si>
  <si>
    <t>Design Point 9</t>
  </si>
  <si>
    <t>Design Point 10</t>
  </si>
  <si>
    <t>Design Point 11</t>
  </si>
  <si>
    <t>Design Point 12</t>
  </si>
  <si>
    <t>Design Point 13</t>
  </si>
  <si>
    <t>Design Point 14</t>
  </si>
  <si>
    <t>Design Point 15</t>
  </si>
  <si>
    <t>Design Point 16</t>
  </si>
  <si>
    <t>q</t>
  </si>
  <si>
    <t>S</t>
  </si>
  <si>
    <t>Lift</t>
  </si>
  <si>
    <t>Drag</t>
  </si>
  <si>
    <t>L/D</t>
  </si>
  <si>
    <t>CL</t>
  </si>
  <si>
    <t>PitchMoment(AboutCG)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</si>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</sst>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F5DE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EEFE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Torque (Z) 7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Study'!$C$10:$R$10</c:f>
              <c:numCache>
                <c:formatCode>General</c:formatCode>
                <c:ptCount val="16"/>
                <c:pt idx="0">
                  <c:v>-0.56492660551509899</c:v>
                </c:pt>
                <c:pt idx="1">
                  <c:v>-0.62653553691185604</c:v>
                </c:pt>
                <c:pt idx="2">
                  <c:v>-0.71888548231302896</c:v>
                </c:pt>
                <c:pt idx="3">
                  <c:v>-0.69486644404111997</c:v>
                </c:pt>
                <c:pt idx="4">
                  <c:v>-0.73823070851218897</c:v>
                </c:pt>
                <c:pt idx="5">
                  <c:v>-0.37509193220450798</c:v>
                </c:pt>
                <c:pt idx="6">
                  <c:v>-0.286404727704406</c:v>
                </c:pt>
                <c:pt idx="7">
                  <c:v>-0.68628192115598396</c:v>
                </c:pt>
                <c:pt idx="8">
                  <c:v>-0.84674739189988701</c:v>
                </c:pt>
                <c:pt idx="9">
                  <c:v>-0.63780474863464098</c:v>
                </c:pt>
                <c:pt idx="10">
                  <c:v>-0.69450901051923897</c:v>
                </c:pt>
                <c:pt idx="11">
                  <c:v>-0.14126817727393701</c:v>
                </c:pt>
                <c:pt idx="12">
                  <c:v>-0.61383634423070299</c:v>
                </c:pt>
                <c:pt idx="13">
                  <c:v>0.21985260999477099</c:v>
                </c:pt>
                <c:pt idx="14">
                  <c:v>0.45977040664011698</c:v>
                </c:pt>
                <c:pt idx="15">
                  <c:v>0.53242168259713396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555328"/>
        <c:axId val="219557248"/>
      </c:barChart>
      <c:catAx>
        <c:axId val="21955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557248"/>
        <c:crosses val="autoZero"/>
        <c:auto val="1"/>
        <c:lblAlgn val="ctr"/>
        <c:lblOffset val="100"/>
        <c:noMultiLvlLbl val="1"/>
      </c:catAx>
      <c:valAx>
        <c:axId val="219557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Torque (Z) 7 [N*m]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555328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Torque (Y) 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Study'!$C$9:$R$9</c:f>
              <c:numCache>
                <c:formatCode>General</c:formatCode>
                <c:ptCount val="16"/>
                <c:pt idx="0">
                  <c:v>0.117858381681681</c:v>
                </c:pt>
                <c:pt idx="1">
                  <c:v>2.2712310335672101E-2</c:v>
                </c:pt>
                <c:pt idx="2">
                  <c:v>-0.161700755820781</c:v>
                </c:pt>
                <c:pt idx="3">
                  <c:v>-0.242193323786209</c:v>
                </c:pt>
                <c:pt idx="4">
                  <c:v>-0.31139433921427201</c:v>
                </c:pt>
                <c:pt idx="5">
                  <c:v>-0.33453656342077098</c:v>
                </c:pt>
                <c:pt idx="6">
                  <c:v>-0.47538870859826099</c:v>
                </c:pt>
                <c:pt idx="7">
                  <c:v>-0.40398109132917898</c:v>
                </c:pt>
                <c:pt idx="8">
                  <c:v>-0.63945540614317498</c:v>
                </c:pt>
                <c:pt idx="9">
                  <c:v>-0.45552542669490897</c:v>
                </c:pt>
                <c:pt idx="10">
                  <c:v>-0.60411647937499002</c:v>
                </c:pt>
                <c:pt idx="11">
                  <c:v>-1.1714266040126</c:v>
                </c:pt>
                <c:pt idx="12">
                  <c:v>-1.3962710622446299</c:v>
                </c:pt>
                <c:pt idx="13">
                  <c:v>-1.4642469449605799</c:v>
                </c:pt>
                <c:pt idx="14">
                  <c:v>-0.93783884339538803</c:v>
                </c:pt>
                <c:pt idx="15">
                  <c:v>-1.2457042822414399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611840"/>
        <c:axId val="232613760"/>
      </c:barChart>
      <c:catAx>
        <c:axId val="23261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613760"/>
        <c:crosses val="autoZero"/>
        <c:auto val="1"/>
        <c:lblAlgn val="ctr"/>
        <c:lblOffset val="100"/>
        <c:noMultiLvlLbl val="1"/>
      </c:catAx>
      <c:valAx>
        <c:axId val="232613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Torque (Y) 6 [N*m]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611840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Torque (X) 5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Study'!$C$8:$R$8</c:f>
              <c:numCache>
                <c:formatCode>General</c:formatCode>
                <c:ptCount val="16"/>
                <c:pt idx="0">
                  <c:v>-1.6063436463415901</c:v>
                </c:pt>
                <c:pt idx="1">
                  <c:v>-2.8666180679682101</c:v>
                </c:pt>
                <c:pt idx="2">
                  <c:v>-4.1561899513268799</c:v>
                </c:pt>
                <c:pt idx="3">
                  <c:v>-5.3527944606971296</c:v>
                </c:pt>
                <c:pt idx="4">
                  <c:v>-6.3170009108766498</c:v>
                </c:pt>
                <c:pt idx="5">
                  <c:v>-7.91318033661467</c:v>
                </c:pt>
                <c:pt idx="6">
                  <c:v>-9.1046460248493304</c:v>
                </c:pt>
                <c:pt idx="7">
                  <c:v>-10.264266813638001</c:v>
                </c:pt>
                <c:pt idx="8">
                  <c:v>-11.534186261290399</c:v>
                </c:pt>
                <c:pt idx="9">
                  <c:v>-11.727788930317701</c:v>
                </c:pt>
                <c:pt idx="10">
                  <c:v>-12.5463382840991</c:v>
                </c:pt>
                <c:pt idx="11">
                  <c:v>-14.3543108621577</c:v>
                </c:pt>
                <c:pt idx="12">
                  <c:v>-15.805856808013599</c:v>
                </c:pt>
                <c:pt idx="13">
                  <c:v>-15.889935623362</c:v>
                </c:pt>
                <c:pt idx="14">
                  <c:v>-14.669220937032399</c:v>
                </c:pt>
                <c:pt idx="15">
                  <c:v>-15.6235247432914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651008"/>
        <c:axId val="237576576"/>
      </c:barChart>
      <c:catAx>
        <c:axId val="23265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576576"/>
        <c:crosses val="autoZero"/>
        <c:auto val="1"/>
        <c:lblAlgn val="ctr"/>
        <c:lblOffset val="100"/>
        <c:noMultiLvlLbl val="1"/>
      </c:catAx>
      <c:valAx>
        <c:axId val="237576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Torque (X) 5 [N*m]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651008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Force (Z) 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Study'!$C$7:$R$7</c:f>
              <c:numCache>
                <c:formatCode>General</c:formatCode>
                <c:ptCount val="16"/>
                <c:pt idx="0">
                  <c:v>2.7378503496066902</c:v>
                </c:pt>
                <c:pt idx="1">
                  <c:v>2.63222941201647</c:v>
                </c:pt>
                <c:pt idx="2">
                  <c:v>2.5015565872200201</c:v>
                </c:pt>
                <c:pt idx="3">
                  <c:v>2.4560324400905502</c:v>
                </c:pt>
                <c:pt idx="4">
                  <c:v>2.3490650417799599</c:v>
                </c:pt>
                <c:pt idx="5">
                  <c:v>2.14135212207426</c:v>
                </c:pt>
                <c:pt idx="6">
                  <c:v>2.0598420357282499</c:v>
                </c:pt>
                <c:pt idx="7">
                  <c:v>1.91558899376853</c:v>
                </c:pt>
                <c:pt idx="8">
                  <c:v>1.8436157862251199</c:v>
                </c:pt>
                <c:pt idx="9">
                  <c:v>1.97228232033331</c:v>
                </c:pt>
                <c:pt idx="10">
                  <c:v>2.03361950842213</c:v>
                </c:pt>
                <c:pt idx="11">
                  <c:v>1.9931537122967899</c:v>
                </c:pt>
                <c:pt idx="12">
                  <c:v>1.85136466056536</c:v>
                </c:pt>
                <c:pt idx="13">
                  <c:v>2.1404357467475101</c:v>
                </c:pt>
                <c:pt idx="14">
                  <c:v>2.35093337070554</c:v>
                </c:pt>
                <c:pt idx="15">
                  <c:v>2.5043028456355998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870720"/>
        <c:axId val="239872640"/>
      </c:barChart>
      <c:catAx>
        <c:axId val="23987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872640"/>
        <c:crosses val="autoZero"/>
        <c:auto val="1"/>
        <c:lblAlgn val="ctr"/>
        <c:lblOffset val="100"/>
        <c:noMultiLvlLbl val="1"/>
      </c:catAx>
      <c:valAx>
        <c:axId val="239872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Force (Z) 4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870720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Force (Y) 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Study'!$C$6:$R$6</c:f>
              <c:numCache>
                <c:formatCode>General</c:formatCode>
                <c:ptCount val="16"/>
                <c:pt idx="0">
                  <c:v>2.9717326120266998</c:v>
                </c:pt>
                <c:pt idx="1">
                  <c:v>6.1275990744301696</c:v>
                </c:pt>
                <c:pt idx="2">
                  <c:v>9.1413218024455691</c:v>
                </c:pt>
                <c:pt idx="3">
                  <c:v>12.125583356361901</c:v>
                </c:pt>
                <c:pt idx="4">
                  <c:v>14.5272568904391</c:v>
                </c:pt>
                <c:pt idx="5">
                  <c:v>18.875877605993701</c:v>
                </c:pt>
                <c:pt idx="6">
                  <c:v>22.068680492884599</c:v>
                </c:pt>
                <c:pt idx="7">
                  <c:v>24.433675041708302</c:v>
                </c:pt>
                <c:pt idx="8">
                  <c:v>27.468800164522701</c:v>
                </c:pt>
                <c:pt idx="9">
                  <c:v>27.6766755718605</c:v>
                </c:pt>
                <c:pt idx="10">
                  <c:v>29.397542422051199</c:v>
                </c:pt>
                <c:pt idx="11">
                  <c:v>34.344960127976499</c:v>
                </c:pt>
                <c:pt idx="12">
                  <c:v>37.858689717046701</c:v>
                </c:pt>
                <c:pt idx="13">
                  <c:v>38.180695656557198</c:v>
                </c:pt>
                <c:pt idx="14">
                  <c:v>34.814740574496099</c:v>
                </c:pt>
                <c:pt idx="15">
                  <c:v>36.495488161290297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889408"/>
        <c:axId val="239903872"/>
      </c:barChart>
      <c:catAx>
        <c:axId val="23988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903872"/>
        <c:crosses val="autoZero"/>
        <c:auto val="1"/>
        <c:lblAlgn val="ctr"/>
        <c:lblOffset val="100"/>
        <c:noMultiLvlLbl val="1"/>
      </c:catAx>
      <c:valAx>
        <c:axId val="239903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Force (Y) 3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889408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Force (X) 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Study'!$C$5:$R$5</c:f>
              <c:numCache>
                <c:formatCode>General</c:formatCode>
                <c:ptCount val="16"/>
                <c:pt idx="0">
                  <c:v>2.19923794741102</c:v>
                </c:pt>
                <c:pt idx="1">
                  <c:v>2.0224402709101699</c:v>
                </c:pt>
                <c:pt idx="2">
                  <c:v>1.67734065837042</c:v>
                </c:pt>
                <c:pt idx="3">
                  <c:v>1.6319020249058001</c:v>
                </c:pt>
                <c:pt idx="4">
                  <c:v>1.37890710497466</c:v>
                </c:pt>
                <c:pt idx="5">
                  <c:v>1.37830738256145</c:v>
                </c:pt>
                <c:pt idx="6">
                  <c:v>1.0057610014166301</c:v>
                </c:pt>
                <c:pt idx="7">
                  <c:v>0.93621077051753299</c:v>
                </c:pt>
                <c:pt idx="8">
                  <c:v>0.39658205012091402</c:v>
                </c:pt>
                <c:pt idx="9">
                  <c:v>0.90889088944565899</c:v>
                </c:pt>
                <c:pt idx="10">
                  <c:v>0.73013375940632197</c:v>
                </c:pt>
                <c:pt idx="11">
                  <c:v>-0.59343549984536603</c:v>
                </c:pt>
                <c:pt idx="12">
                  <c:v>-1.31033488787484</c:v>
                </c:pt>
                <c:pt idx="13">
                  <c:v>-1.28477703058293</c:v>
                </c:pt>
                <c:pt idx="14">
                  <c:v>0.32495997199093501</c:v>
                </c:pt>
                <c:pt idx="15">
                  <c:v>-0.191957346333651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656768"/>
        <c:axId val="242658688"/>
      </c:barChart>
      <c:catAx>
        <c:axId val="24265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658688"/>
        <c:crosses val="autoZero"/>
        <c:auto val="1"/>
        <c:lblAlgn val="ctr"/>
        <c:lblOffset val="100"/>
        <c:noMultiLvlLbl val="1"/>
      </c:catAx>
      <c:valAx>
        <c:axId val="242658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Force (X) 2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656768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Average Velocity 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Study'!$C$4:$R$4</c:f>
              <c:numCache>
                <c:formatCode>General</c:formatCode>
                <c:ptCount val="16"/>
                <c:pt idx="0">
                  <c:v>18.0003458374606</c:v>
                </c:pt>
                <c:pt idx="1">
                  <c:v>17.996982001157601</c:v>
                </c:pt>
                <c:pt idx="2">
                  <c:v>17.9964490410756</c:v>
                </c:pt>
                <c:pt idx="3">
                  <c:v>17.9936561762865</c:v>
                </c:pt>
                <c:pt idx="4">
                  <c:v>18.0077003422948</c:v>
                </c:pt>
                <c:pt idx="5">
                  <c:v>18.035553550453901</c:v>
                </c:pt>
                <c:pt idx="6">
                  <c:v>18.0391536719976</c:v>
                </c:pt>
                <c:pt idx="7">
                  <c:v>18.040811116053799</c:v>
                </c:pt>
                <c:pt idx="8">
                  <c:v>18.043523093912199</c:v>
                </c:pt>
                <c:pt idx="9">
                  <c:v>18.037466207653701</c:v>
                </c:pt>
                <c:pt idx="10">
                  <c:v>18.036415615274802</c:v>
                </c:pt>
                <c:pt idx="11">
                  <c:v>18.041683170270002</c:v>
                </c:pt>
                <c:pt idx="12">
                  <c:v>18.048027971395499</c:v>
                </c:pt>
                <c:pt idx="13">
                  <c:v>18.042587910208798</c:v>
                </c:pt>
                <c:pt idx="14">
                  <c:v>18.020939051164699</c:v>
                </c:pt>
                <c:pt idx="15">
                  <c:v>18.0204761197332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688000"/>
        <c:axId val="242689920"/>
      </c:barChart>
      <c:catAx>
        <c:axId val="24268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689920"/>
        <c:crosses val="autoZero"/>
        <c:auto val="1"/>
        <c:lblAlgn val="ctr"/>
        <c:lblOffset val="100"/>
        <c:noMultiLvlLbl val="1"/>
      </c:catAx>
      <c:valAx>
        <c:axId val="242689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Average Velocity 1 [m/s]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688000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CM(a)</c:v>
          </c:tx>
          <c:marker>
            <c:symbol val="none"/>
          </c:marker>
          <c:cat>
            <c:numRef>
              <c:f>'Parametric Study'!$C$3:$R$3</c:f>
              <c:numCache>
                <c:formatCode>General</c:formatCode>
                <c:ptCount val="16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</c:numCache>
            </c:numRef>
          </c:cat>
          <c:val>
            <c:numRef>
              <c:f>'Parametric Study'!$C$17:$R$17</c:f>
              <c:numCache>
                <c:formatCode>General</c:formatCode>
                <c:ptCount val="16"/>
                <c:pt idx="0">
                  <c:v>3.1922735041136685E-2</c:v>
                </c:pt>
                <c:pt idx="1">
                  <c:v>3.5404117532147145E-2</c:v>
                </c:pt>
                <c:pt idx="2">
                  <c:v>4.0622605755793552E-2</c:v>
                </c:pt>
                <c:pt idx="3">
                  <c:v>3.9265343790767231E-2</c:v>
                </c:pt>
                <c:pt idx="4">
                  <c:v>4.1715761086482145E-2</c:v>
                </c:pt>
                <c:pt idx="5">
                  <c:v>2.119560355440275E-2</c:v>
                </c:pt>
                <c:pt idx="6">
                  <c:v>1.6184088601563108E-2</c:v>
                </c:pt>
                <c:pt idx="7">
                  <c:v>3.8780251662265161E-2</c:v>
                </c:pt>
                <c:pt idx="8">
                  <c:v>4.7847795402992686E-2</c:v>
                </c:pt>
                <c:pt idx="9">
                  <c:v>3.6040915403652812E-2</c:v>
                </c:pt>
                <c:pt idx="10">
                  <c:v>3.9245146024362826E-2</c:v>
                </c:pt>
                <c:pt idx="11">
                  <c:v>7.9827477566724123E-3</c:v>
                </c:pt>
                <c:pt idx="12">
                  <c:v>3.4686514644906324E-2</c:v>
                </c:pt>
                <c:pt idx="13">
                  <c:v>-1.2423377742257621E-2</c:v>
                </c:pt>
                <c:pt idx="14">
                  <c:v>-2.5980594165051839E-2</c:v>
                </c:pt>
                <c:pt idx="15">
                  <c:v>-3.0085954773199673E-2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755840"/>
        <c:axId val="242802688"/>
      </c:lineChart>
      <c:catAx>
        <c:axId val="24275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802688"/>
        <c:crosses val="autoZero"/>
        <c:auto val="1"/>
        <c:lblAlgn val="ctr"/>
        <c:lblOffset val="100"/>
        <c:noMultiLvlLbl val="0"/>
      </c:catAx>
      <c:valAx>
        <c:axId val="24280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75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CL(a)</c:v>
          </c:tx>
          <c:marker>
            <c:symbol val="none"/>
          </c:marker>
          <c:cat>
            <c:numRef>
              <c:f>'Parametric Study'!$C$3:$R$3</c:f>
              <c:numCache>
                <c:formatCode>General</c:formatCode>
                <c:ptCount val="16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</c:numCache>
            </c:numRef>
          </c:cat>
          <c:val>
            <c:numRef>
              <c:f>'Parametric Study'!$C$15:$R$15</c:f>
              <c:numCache>
                <c:formatCode>General</c:formatCode>
                <c:ptCount val="16"/>
                <c:pt idx="0">
                  <c:v>6.989521856864063E-2</c:v>
                </c:pt>
                <c:pt idx="1">
                  <c:v>0.14951407414190332</c:v>
                </c:pt>
                <c:pt idx="2">
                  <c:v>0.22569141719831759</c:v>
                </c:pt>
                <c:pt idx="3">
                  <c:v>0.30072974770188698</c:v>
                </c:pt>
                <c:pt idx="4">
                  <c:v>0.36119718552231067</c:v>
                </c:pt>
                <c:pt idx="5">
                  <c:v>0.46984511137092916</c:v>
                </c:pt>
                <c:pt idx="6">
                  <c:v>0.54924107516275</c:v>
                </c:pt>
                <c:pt idx="7">
                  <c:v>0.60789045735520031</c:v>
                </c:pt>
                <c:pt idx="8">
                  <c:v>0.68199360588750946</c:v>
                </c:pt>
                <c:pt idx="9">
                  <c:v>0.68748925672123806</c:v>
                </c:pt>
                <c:pt idx="10">
                  <c:v>0.72881982609537821</c:v>
                </c:pt>
                <c:pt idx="11">
                  <c:v>0.84577702556236378</c:v>
                </c:pt>
                <c:pt idx="12">
                  <c:v>0.92761298046083429</c:v>
                </c:pt>
                <c:pt idx="13">
                  <c:v>0.93263211269459423</c:v>
                </c:pt>
                <c:pt idx="14">
                  <c:v>0.85387825991291422</c:v>
                </c:pt>
                <c:pt idx="15">
                  <c:v>0.88983747780883538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819072"/>
        <c:axId val="242820608"/>
      </c:lineChart>
      <c:catAx>
        <c:axId val="24281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820608"/>
        <c:crosses val="autoZero"/>
        <c:auto val="1"/>
        <c:lblAlgn val="ctr"/>
        <c:lblOffset val="100"/>
        <c:noMultiLvlLbl val="0"/>
      </c:catAx>
      <c:valAx>
        <c:axId val="24282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81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20</xdr:row>
      <xdr:rowOff>72390</xdr:rowOff>
    </xdr:from>
    <xdr:to>
      <xdr:col>8</xdr:col>
      <xdr:colOff>243840</xdr:colOff>
      <xdr:row>48</xdr:row>
      <xdr:rowOff>129540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335280</xdr:colOff>
      <xdr:row>20</xdr:row>
      <xdr:rowOff>163830</xdr:rowOff>
    </xdr:from>
    <xdr:to>
      <xdr:col>11</xdr:col>
      <xdr:colOff>792480</xdr:colOff>
      <xdr:row>35</xdr:row>
      <xdr:rowOff>163830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7"/>
  <sheetViews>
    <sheetView tabSelected="1" topLeftCell="A19" workbookViewId="0">
      <selection activeCell="B46" sqref="B46"/>
    </sheetView>
  </sheetViews>
  <sheetFormatPr defaultRowHeight="14.4" x14ac:dyDescent="0.3"/>
  <cols>
    <col min="2" max="2" width="53" customWidth="1"/>
    <col min="3" max="11" width="15" customWidth="1"/>
    <col min="12" max="18" width="16" customWidth="1"/>
  </cols>
  <sheetData>
    <row r="2" spans="2:18" x14ac:dyDescent="0.3">
      <c r="B2" s="2"/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</row>
    <row r="3" spans="2:18" x14ac:dyDescent="0.3">
      <c r="B3" s="3" t="s">
        <v>0</v>
      </c>
      <c r="C3" s="3">
        <v>-4</v>
      </c>
      <c r="D3" s="3">
        <v>-3</v>
      </c>
      <c r="E3" s="3">
        <v>-2</v>
      </c>
      <c r="F3" s="3">
        <v>-1</v>
      </c>
      <c r="G3" s="3">
        <v>0</v>
      </c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</row>
    <row r="4" spans="2:18" x14ac:dyDescent="0.3">
      <c r="B4" s="1" t="s">
        <v>1</v>
      </c>
      <c r="C4" s="1">
        <v>18.0003458374606</v>
      </c>
      <c r="D4" s="1">
        <v>17.996982001157601</v>
      </c>
      <c r="E4" s="1">
        <v>17.9964490410756</v>
      </c>
      <c r="F4" s="1">
        <v>17.9936561762865</v>
      </c>
      <c r="G4" s="1">
        <v>18.0077003422948</v>
      </c>
      <c r="H4" s="1">
        <v>18.035553550453901</v>
      </c>
      <c r="I4" s="1">
        <v>18.0391536719976</v>
      </c>
      <c r="J4" s="1">
        <v>18.040811116053799</v>
      </c>
      <c r="K4" s="1">
        <v>18.043523093912199</v>
      </c>
      <c r="L4" s="1">
        <v>18.037466207653701</v>
      </c>
      <c r="M4" s="1">
        <v>18.036415615274802</v>
      </c>
      <c r="N4" s="1">
        <v>18.041683170270002</v>
      </c>
      <c r="O4" s="1">
        <v>18.048027971395499</v>
      </c>
      <c r="P4" s="1">
        <v>18.042587910208798</v>
      </c>
      <c r="Q4" s="1">
        <v>18.020939051164699</v>
      </c>
      <c r="R4" s="1">
        <v>18.0204761197332</v>
      </c>
    </row>
    <row r="5" spans="2:18" x14ac:dyDescent="0.3">
      <c r="B5" s="1" t="s">
        <v>2</v>
      </c>
      <c r="C5" s="1">
        <v>2.19923794741102</v>
      </c>
      <c r="D5" s="1">
        <v>2.0224402709101699</v>
      </c>
      <c r="E5" s="1">
        <v>1.67734065837042</v>
      </c>
      <c r="F5" s="1">
        <v>1.6319020249058001</v>
      </c>
      <c r="G5" s="1">
        <v>1.37890710497466</v>
      </c>
      <c r="H5" s="1">
        <v>1.37830738256145</v>
      </c>
      <c r="I5" s="1">
        <v>1.0057610014166301</v>
      </c>
      <c r="J5" s="1">
        <v>0.93621077051753299</v>
      </c>
      <c r="K5" s="1">
        <v>0.39658205012091402</v>
      </c>
      <c r="L5" s="1">
        <v>0.90889088944565899</v>
      </c>
      <c r="M5" s="1">
        <v>0.73013375940632197</v>
      </c>
      <c r="N5" s="1">
        <v>-0.59343549984536603</v>
      </c>
      <c r="O5" s="1">
        <v>-1.31033488787484</v>
      </c>
      <c r="P5" s="1">
        <v>-1.28477703058293</v>
      </c>
      <c r="Q5" s="1">
        <v>0.32495997199093501</v>
      </c>
      <c r="R5" s="1">
        <v>-0.191957346333651</v>
      </c>
    </row>
    <row r="6" spans="2:18" x14ac:dyDescent="0.3">
      <c r="B6" s="1" t="s">
        <v>3</v>
      </c>
      <c r="C6" s="1">
        <v>2.9717326120266998</v>
      </c>
      <c r="D6" s="1">
        <v>6.1275990744301696</v>
      </c>
      <c r="E6" s="1">
        <v>9.1413218024455691</v>
      </c>
      <c r="F6" s="1">
        <v>12.125583356361901</v>
      </c>
      <c r="G6" s="1">
        <v>14.5272568904391</v>
      </c>
      <c r="H6" s="1">
        <v>18.875877605993701</v>
      </c>
      <c r="I6" s="1">
        <v>22.068680492884599</v>
      </c>
      <c r="J6" s="1">
        <v>24.433675041708302</v>
      </c>
      <c r="K6" s="1">
        <v>27.468800164522701</v>
      </c>
      <c r="L6" s="1">
        <v>27.6766755718605</v>
      </c>
      <c r="M6" s="1">
        <v>29.397542422051199</v>
      </c>
      <c r="N6" s="1">
        <v>34.344960127976499</v>
      </c>
      <c r="O6" s="1">
        <v>37.858689717046701</v>
      </c>
      <c r="P6" s="1">
        <v>38.180695656557198</v>
      </c>
      <c r="Q6" s="1">
        <v>34.814740574496099</v>
      </c>
      <c r="R6" s="1">
        <v>36.495488161290297</v>
      </c>
    </row>
    <row r="7" spans="2:18" x14ac:dyDescent="0.3">
      <c r="B7" s="1" t="s">
        <v>4</v>
      </c>
      <c r="C7" s="1">
        <v>2.7378503496066902</v>
      </c>
      <c r="D7" s="1">
        <v>2.63222941201647</v>
      </c>
      <c r="E7" s="1">
        <v>2.5015565872200201</v>
      </c>
      <c r="F7" s="1">
        <v>2.4560324400905502</v>
      </c>
      <c r="G7" s="1">
        <v>2.3490650417799599</v>
      </c>
      <c r="H7" s="1">
        <v>2.14135212207426</v>
      </c>
      <c r="I7" s="1">
        <v>2.0598420357282499</v>
      </c>
      <c r="J7" s="1">
        <v>1.91558899376853</v>
      </c>
      <c r="K7" s="1">
        <v>1.8436157862251199</v>
      </c>
      <c r="L7" s="1">
        <v>1.97228232033331</v>
      </c>
      <c r="M7" s="1">
        <v>2.03361950842213</v>
      </c>
      <c r="N7" s="1">
        <v>1.9931537122967899</v>
      </c>
      <c r="O7" s="1">
        <v>1.85136466056536</v>
      </c>
      <c r="P7" s="1">
        <v>2.1404357467475101</v>
      </c>
      <c r="Q7" s="1">
        <v>2.35093337070554</v>
      </c>
      <c r="R7" s="1">
        <v>2.5043028456355998</v>
      </c>
    </row>
    <row r="8" spans="2:18" x14ac:dyDescent="0.3">
      <c r="B8" s="1" t="s">
        <v>5</v>
      </c>
      <c r="C8" s="1">
        <v>-1.6063436463415901</v>
      </c>
      <c r="D8" s="1">
        <v>-2.8666180679682101</v>
      </c>
      <c r="E8" s="1">
        <v>-4.1561899513268799</v>
      </c>
      <c r="F8" s="1">
        <v>-5.3527944606971296</v>
      </c>
      <c r="G8" s="1">
        <v>-6.3170009108766498</v>
      </c>
      <c r="H8" s="1">
        <v>-7.91318033661467</v>
      </c>
      <c r="I8" s="1">
        <v>-9.1046460248493304</v>
      </c>
      <c r="J8" s="1">
        <v>-10.264266813638001</v>
      </c>
      <c r="K8" s="1">
        <v>-11.534186261290399</v>
      </c>
      <c r="L8" s="1">
        <v>-11.727788930317701</v>
      </c>
      <c r="M8" s="1">
        <v>-12.5463382840991</v>
      </c>
      <c r="N8" s="1">
        <v>-14.3543108621577</v>
      </c>
      <c r="O8" s="1">
        <v>-15.805856808013599</v>
      </c>
      <c r="P8" s="1">
        <v>-15.889935623362</v>
      </c>
      <c r="Q8" s="1">
        <v>-14.669220937032399</v>
      </c>
      <c r="R8" s="1">
        <v>-15.6235247432914</v>
      </c>
    </row>
    <row r="9" spans="2:18" x14ac:dyDescent="0.3">
      <c r="B9" s="1" t="s">
        <v>6</v>
      </c>
      <c r="C9" s="1">
        <v>0.117858381681681</v>
      </c>
      <c r="D9" s="1">
        <v>2.2712310335672101E-2</v>
      </c>
      <c r="E9" s="1">
        <v>-0.161700755820781</v>
      </c>
      <c r="F9" s="1">
        <v>-0.242193323786209</v>
      </c>
      <c r="G9" s="1">
        <v>-0.31139433921427201</v>
      </c>
      <c r="H9" s="1">
        <v>-0.33453656342077098</v>
      </c>
      <c r="I9" s="1">
        <v>-0.47538870859826099</v>
      </c>
      <c r="J9" s="1">
        <v>-0.40398109132917898</v>
      </c>
      <c r="K9" s="1">
        <v>-0.63945540614317498</v>
      </c>
      <c r="L9" s="1">
        <v>-0.45552542669490897</v>
      </c>
      <c r="M9" s="1">
        <v>-0.60411647937499002</v>
      </c>
      <c r="N9" s="1">
        <v>-1.1714266040126</v>
      </c>
      <c r="O9" s="1">
        <v>-1.3962710622446299</v>
      </c>
      <c r="P9" s="1">
        <v>-1.4642469449605799</v>
      </c>
      <c r="Q9" s="1">
        <v>-0.93783884339538803</v>
      </c>
      <c r="R9" s="1">
        <v>-1.2457042822414399</v>
      </c>
    </row>
    <row r="10" spans="2:18" x14ac:dyDescent="0.3">
      <c r="B10" s="1" t="s">
        <v>7</v>
      </c>
      <c r="C10" s="1">
        <v>-0.56492660551509899</v>
      </c>
      <c r="D10" s="1">
        <v>-0.62653553691185604</v>
      </c>
      <c r="E10" s="1">
        <v>-0.71888548231302896</v>
      </c>
      <c r="F10" s="1">
        <v>-0.69486644404111997</v>
      </c>
      <c r="G10" s="1">
        <v>-0.73823070851218897</v>
      </c>
      <c r="H10" s="1">
        <v>-0.37509193220450798</v>
      </c>
      <c r="I10" s="1">
        <v>-0.286404727704406</v>
      </c>
      <c r="J10" s="1">
        <v>-0.68628192115598396</v>
      </c>
      <c r="K10" s="1">
        <v>-0.84674739189988701</v>
      </c>
      <c r="L10" s="1">
        <v>-0.63780474863464098</v>
      </c>
      <c r="M10" s="1">
        <v>-0.69450901051923897</v>
      </c>
      <c r="N10" s="1">
        <v>-0.14126817727393701</v>
      </c>
      <c r="O10" s="1">
        <v>-0.61383634423070299</v>
      </c>
      <c r="P10" s="1">
        <v>0.21985260999477099</v>
      </c>
      <c r="Q10" s="1">
        <v>0.45977040664011698</v>
      </c>
      <c r="R10" s="1">
        <v>0.53242168259713396</v>
      </c>
    </row>
    <row r="11" spans="2:18" x14ac:dyDescent="0.3">
      <c r="B11" s="4" t="s">
        <v>24</v>
      </c>
      <c r="C11">
        <f>18^2*1.22/2</f>
        <v>197.64</v>
      </c>
      <c r="D11" t="s">
        <v>25</v>
      </c>
      <c r="E11">
        <f>0.22*1.85</f>
        <v>0.40700000000000003</v>
      </c>
    </row>
    <row r="12" spans="2:18" x14ac:dyDescent="0.3">
      <c r="B12" s="5" t="s">
        <v>26</v>
      </c>
      <c r="C12">
        <f>2*(C6*COS(C3*2*3.14/360)+C5*SIN(C3*2*3.14/360))</f>
        <v>5.6223350361477964</v>
      </c>
      <c r="D12">
        <f t="shared" ref="D12:Q12" si="0">2*(D6*COS(D3*2*3.14/360)+D5*SIN(D3*2*3.14/360))</f>
        <v>12.026834376656149</v>
      </c>
      <c r="E12">
        <f t="shared" si="0"/>
        <v>18.154500239895725</v>
      </c>
      <c r="F12">
        <f t="shared" si="0"/>
        <v>24.190544525670983</v>
      </c>
      <c r="G12">
        <f t="shared" si="0"/>
        <v>29.054513780878199</v>
      </c>
      <c r="H12">
        <f t="shared" si="0"/>
        <v>37.794096439219629</v>
      </c>
      <c r="I12">
        <f t="shared" si="0"/>
        <v>44.180666480732526</v>
      </c>
      <c r="J12">
        <f t="shared" si="0"/>
        <v>48.898392286614488</v>
      </c>
      <c r="K12">
        <f t="shared" si="0"/>
        <v>54.859211020916206</v>
      </c>
      <c r="L12">
        <f t="shared" si="0"/>
        <v>55.3012783162429</v>
      </c>
      <c r="M12">
        <f t="shared" si="0"/>
        <v>58.625887824802653</v>
      </c>
      <c r="N12">
        <f t="shared" si="0"/>
        <v>68.033864132183254</v>
      </c>
      <c r="O12">
        <f t="shared" si="0"/>
        <v>74.616705789519671</v>
      </c>
      <c r="P12">
        <f t="shared" si="0"/>
        <v>75.020442176454566</v>
      </c>
      <c r="Q12">
        <f t="shared" si="0"/>
        <v>68.685523210699671</v>
      </c>
      <c r="R12">
        <f>2*(R6*COS(R3*2*3.14/360)+R5*SIN(R3*2*3.14/360))</f>
        <v>71.578063999454258</v>
      </c>
    </row>
    <row r="13" spans="2:18" x14ac:dyDescent="0.3">
      <c r="B13" s="5" t="s">
        <v>27</v>
      </c>
      <c r="C13">
        <f>2*(C6*SIN(C3*2*3.14/360)+C5*COS(C3*2*3.14/360))</f>
        <v>3.9733869499194219</v>
      </c>
      <c r="D13">
        <f t="shared" ref="D13:Q13" si="1">2*(D6*SIN(D3*2*3.14/360)+D5*COS(D3*2*3.14/360))</f>
        <v>3.3982801365066848</v>
      </c>
      <c r="E13">
        <f t="shared" si="1"/>
        <v>2.7149080820376166</v>
      </c>
      <c r="F13">
        <f t="shared" si="1"/>
        <v>2.8402807859566002</v>
      </c>
      <c r="G13">
        <f t="shared" si="1"/>
        <v>2.7578142099493199</v>
      </c>
      <c r="H13">
        <f t="shared" si="1"/>
        <v>3.4147203410601188</v>
      </c>
      <c r="I13">
        <f t="shared" si="1"/>
        <v>3.5498889782888985</v>
      </c>
      <c r="J13">
        <f t="shared" si="1"/>
        <v>4.4260821793883469</v>
      </c>
      <c r="K13">
        <f t="shared" si="1"/>
        <v>4.6215475908192252</v>
      </c>
      <c r="L13">
        <f t="shared" si="1"/>
        <v>6.6327944709135327</v>
      </c>
      <c r="M13">
        <f t="shared" si="1"/>
        <v>7.5949317386196213</v>
      </c>
      <c r="N13">
        <f t="shared" si="1"/>
        <v>7.1889395609786408</v>
      </c>
      <c r="O13">
        <f t="shared" si="1"/>
        <v>7.9373235926209587</v>
      </c>
      <c r="P13">
        <f t="shared" si="1"/>
        <v>9.4015967768400728</v>
      </c>
      <c r="Q13">
        <f t="shared" si="1"/>
        <v>12.725021377352178</v>
      </c>
      <c r="R13">
        <f>2*(R6*SIN(R3*2*3.14/360)+R5*COS(R3*2*3.14/360))</f>
        <v>13.543492967733439</v>
      </c>
    </row>
    <row r="14" spans="2:18" x14ac:dyDescent="0.3">
      <c r="B14" s="5" t="s">
        <v>28</v>
      </c>
      <c r="C14">
        <f>C12/C13</f>
        <v>1.4149981129479006</v>
      </c>
      <c r="D14">
        <f t="shared" ref="D14:Q14" si="2">D12/D13</f>
        <v>3.539094451765628</v>
      </c>
      <c r="E14">
        <f t="shared" si="2"/>
        <v>6.6869668111453153</v>
      </c>
      <c r="F14">
        <f t="shared" si="2"/>
        <v>8.5169553113473828</v>
      </c>
      <c r="G14">
        <f t="shared" si="2"/>
        <v>10.535341240921422</v>
      </c>
      <c r="H14">
        <f t="shared" si="2"/>
        <v>11.067991713630711</v>
      </c>
      <c r="I14">
        <f t="shared" si="2"/>
        <v>12.445647385296059</v>
      </c>
      <c r="J14">
        <f t="shared" si="2"/>
        <v>11.047782283466752</v>
      </c>
      <c r="K14">
        <f t="shared" si="2"/>
        <v>11.870311825825372</v>
      </c>
      <c r="L14">
        <f t="shared" si="2"/>
        <v>8.3375534337379023</v>
      </c>
      <c r="M14">
        <f t="shared" si="2"/>
        <v>7.7190802817482478</v>
      </c>
      <c r="N14">
        <f t="shared" si="2"/>
        <v>9.4636856458592487</v>
      </c>
      <c r="O14">
        <f t="shared" si="2"/>
        <v>9.4007387904517472</v>
      </c>
      <c r="P14">
        <f t="shared" si="2"/>
        <v>7.9795426199579405</v>
      </c>
      <c r="Q14">
        <f t="shared" si="2"/>
        <v>5.3976744850853642</v>
      </c>
      <c r="R14">
        <f>R12/R13</f>
        <v>5.2850519559455389</v>
      </c>
    </row>
    <row r="15" spans="2:18" x14ac:dyDescent="0.3">
      <c r="B15" s="5" t="s">
        <v>29</v>
      </c>
      <c r="C15">
        <f>C12/($C11*$E11)</f>
        <v>6.989521856864063E-2</v>
      </c>
      <c r="D15">
        <f t="shared" ref="D15:Q15" si="3">D12/($C11*$E11)</f>
        <v>0.14951407414190332</v>
      </c>
      <c r="E15">
        <f t="shared" si="3"/>
        <v>0.22569141719831759</v>
      </c>
      <c r="F15">
        <f t="shared" si="3"/>
        <v>0.30072974770188698</v>
      </c>
      <c r="G15">
        <f t="shared" si="3"/>
        <v>0.36119718552231067</v>
      </c>
      <c r="H15">
        <f t="shared" si="3"/>
        <v>0.46984511137092916</v>
      </c>
      <c r="I15">
        <f t="shared" si="3"/>
        <v>0.54924107516275</v>
      </c>
      <c r="J15">
        <f t="shared" si="3"/>
        <v>0.60789045735520031</v>
      </c>
      <c r="K15">
        <f t="shared" si="3"/>
        <v>0.68199360588750946</v>
      </c>
      <c r="L15">
        <f t="shared" si="3"/>
        <v>0.68748925672123806</v>
      </c>
      <c r="M15">
        <f t="shared" si="3"/>
        <v>0.72881982609537821</v>
      </c>
      <c r="N15">
        <f t="shared" si="3"/>
        <v>0.84577702556236378</v>
      </c>
      <c r="O15">
        <f t="shared" si="3"/>
        <v>0.92761298046083429</v>
      </c>
      <c r="P15">
        <f t="shared" si="3"/>
        <v>0.93263211269459423</v>
      </c>
      <c r="Q15">
        <f t="shared" si="3"/>
        <v>0.85387825991291422</v>
      </c>
      <c r="R15">
        <f>R12/($C11*$E11)</f>
        <v>0.88983747780883538</v>
      </c>
    </row>
    <row r="16" spans="2:18" x14ac:dyDescent="0.3">
      <c r="B16" s="5" t="s">
        <v>30</v>
      </c>
      <c r="C16">
        <f>C10</f>
        <v>-0.56492660551509899</v>
      </c>
      <c r="D16">
        <f t="shared" ref="D16:R16" si="4">D10</f>
        <v>-0.62653553691185604</v>
      </c>
      <c r="E16">
        <f t="shared" si="4"/>
        <v>-0.71888548231302896</v>
      </c>
      <c r="F16">
        <f t="shared" si="4"/>
        <v>-0.69486644404111997</v>
      </c>
      <c r="G16">
        <f t="shared" si="4"/>
        <v>-0.73823070851218897</v>
      </c>
      <c r="H16">
        <f t="shared" si="4"/>
        <v>-0.37509193220450798</v>
      </c>
      <c r="I16">
        <f t="shared" si="4"/>
        <v>-0.286404727704406</v>
      </c>
      <c r="J16">
        <f t="shared" si="4"/>
        <v>-0.68628192115598396</v>
      </c>
      <c r="K16">
        <f t="shared" si="4"/>
        <v>-0.84674739189988701</v>
      </c>
      <c r="L16">
        <f t="shared" si="4"/>
        <v>-0.63780474863464098</v>
      </c>
      <c r="M16">
        <f t="shared" si="4"/>
        <v>-0.69450901051923897</v>
      </c>
      <c r="N16">
        <f t="shared" si="4"/>
        <v>-0.14126817727393701</v>
      </c>
      <c r="O16">
        <f t="shared" si="4"/>
        <v>-0.61383634423070299</v>
      </c>
      <c r="P16">
        <f t="shared" si="4"/>
        <v>0.21985260999477099</v>
      </c>
      <c r="Q16">
        <f t="shared" si="4"/>
        <v>0.45977040664011698</v>
      </c>
      <c r="R16">
        <f t="shared" si="4"/>
        <v>0.53242168259713396</v>
      </c>
    </row>
    <row r="17" spans="2:18" x14ac:dyDescent="0.3">
      <c r="B17" s="5" t="s">
        <v>31</v>
      </c>
      <c r="C17">
        <f>-C16/($C11*$E11*0.22)</f>
        <v>3.1922735041136685E-2</v>
      </c>
      <c r="D17">
        <f t="shared" ref="D17:Q17" si="5">-D16/($C11*$E11*0.22)</f>
        <v>3.5404117532147145E-2</v>
      </c>
      <c r="E17">
        <f t="shared" si="5"/>
        <v>4.0622605755793552E-2</v>
      </c>
      <c r="F17">
        <f t="shared" si="5"/>
        <v>3.9265343790767231E-2</v>
      </c>
      <c r="G17">
        <f t="shared" si="5"/>
        <v>4.1715761086482145E-2</v>
      </c>
      <c r="H17">
        <f t="shared" si="5"/>
        <v>2.119560355440275E-2</v>
      </c>
      <c r="I17">
        <f t="shared" si="5"/>
        <v>1.6184088601563108E-2</v>
      </c>
      <c r="J17">
        <f t="shared" si="5"/>
        <v>3.8780251662265161E-2</v>
      </c>
      <c r="K17">
        <f t="shared" si="5"/>
        <v>4.7847795402992686E-2</v>
      </c>
      <c r="L17">
        <f t="shared" si="5"/>
        <v>3.6040915403652812E-2</v>
      </c>
      <c r="M17">
        <f t="shared" si="5"/>
        <v>3.9245146024362826E-2</v>
      </c>
      <c r="N17">
        <f t="shared" si="5"/>
        <v>7.9827477566724123E-3</v>
      </c>
      <c r="O17">
        <f t="shared" si="5"/>
        <v>3.4686514644906324E-2</v>
      </c>
      <c r="P17">
        <f t="shared" si="5"/>
        <v>-1.2423377742257621E-2</v>
      </c>
      <c r="Q17">
        <f t="shared" si="5"/>
        <v>-2.5980594165051839E-2</v>
      </c>
      <c r="R17">
        <f>-R16/($C11*$E11*0.22)</f>
        <v>-3.0085954773199673E-2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7</vt:i4>
      </vt:variant>
    </vt:vector>
  </HeadingPairs>
  <TitlesOfParts>
    <vt:vector size="8" baseType="lpstr">
      <vt:lpstr>Parametric Study</vt:lpstr>
      <vt:lpstr>GG Torque (Z) 7</vt:lpstr>
      <vt:lpstr>GG Torque (Y) 6</vt:lpstr>
      <vt:lpstr>GG Torque (X) 5</vt:lpstr>
      <vt:lpstr>GG Force (Z) 4</vt:lpstr>
      <vt:lpstr>GG Force (Y) 3</vt:lpstr>
      <vt:lpstr>GG Force (X) 2</vt:lpstr>
      <vt:lpstr>GG Average Velocity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PC</cp:lastModifiedBy>
  <dcterms:created xsi:type="dcterms:W3CDTF">2012-01-01T00:00:00Z</dcterms:created>
  <dcterms:modified xsi:type="dcterms:W3CDTF">2024-07-17T13:12:14Z</dcterms:modified>
</cp:coreProperties>
</file>