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6"/>
  </bookViews>
  <sheets>
    <sheet name="GG Torque (Z) 7" sheetId="7" r:id="rId1"/>
    <sheet name="GG Torque (Y) 6" sheetId="6" r:id="rId2"/>
    <sheet name="GG Torque (X) 5" sheetId="5" r:id="rId3"/>
    <sheet name="GG Force (Z) 4" sheetId="4" r:id="rId4"/>
    <sheet name="GG Force (Y) 3" sheetId="3" r:id="rId5"/>
    <sheet name="GG Force (X) 2" sheetId="2" r:id="rId6"/>
    <sheet name="Parametric Study" sheetId="1" r:id="rId7"/>
  </sheets>
  <calcPr calcId="145621"/>
</workbook>
</file>

<file path=xl/calcChain.xml><?xml version="1.0" encoding="utf-8"?>
<calcChain xmlns="http://schemas.openxmlformats.org/spreadsheetml/2006/main">
  <c r="P11" i="1" l="1"/>
  <c r="Q11" i="1"/>
  <c r="R11" i="1"/>
  <c r="P12" i="1"/>
  <c r="Q12" i="1"/>
  <c r="R12" i="1"/>
  <c r="R13" i="1" s="1"/>
  <c r="P13" i="1"/>
  <c r="Q13" i="1"/>
  <c r="P14" i="1"/>
  <c r="Q14" i="1"/>
  <c r="R14" i="1"/>
  <c r="P15" i="1"/>
  <c r="Q15" i="1"/>
  <c r="R15" i="1"/>
  <c r="D12" i="1"/>
  <c r="E12" i="1"/>
  <c r="F12" i="1"/>
  <c r="G12" i="1"/>
  <c r="H12" i="1"/>
  <c r="I12" i="1"/>
  <c r="J12" i="1"/>
  <c r="K12" i="1"/>
  <c r="L12" i="1"/>
  <c r="M12" i="1"/>
  <c r="N12" i="1"/>
  <c r="O12" i="1"/>
  <c r="C12" i="1"/>
  <c r="D11" i="1"/>
  <c r="E11" i="1"/>
  <c r="F11" i="1"/>
  <c r="G11" i="1"/>
  <c r="H11" i="1"/>
  <c r="I11" i="1"/>
  <c r="J11" i="1"/>
  <c r="K11" i="1"/>
  <c r="L11" i="1"/>
  <c r="M11" i="1"/>
  <c r="N11" i="1"/>
  <c r="O11" i="1"/>
  <c r="C11" i="1"/>
  <c r="E10" i="1"/>
  <c r="C10" i="1"/>
  <c r="K15" i="1" s="1"/>
  <c r="H13" i="1" l="1"/>
  <c r="O14" i="1"/>
  <c r="E14" i="1"/>
  <c r="F14" i="1"/>
  <c r="N14" i="1"/>
  <c r="M14" i="1"/>
  <c r="L14" i="1"/>
  <c r="K14" i="1"/>
  <c r="J14" i="1"/>
  <c r="I13" i="1"/>
  <c r="G13" i="1"/>
  <c r="C14" i="1"/>
  <c r="D14" i="1"/>
  <c r="L15" i="1"/>
  <c r="I14" i="1"/>
  <c r="J15" i="1"/>
  <c r="H14" i="1"/>
  <c r="I15" i="1"/>
  <c r="F13" i="1"/>
  <c r="G14" i="1"/>
  <c r="H15" i="1"/>
  <c r="E13" i="1"/>
  <c r="G15" i="1"/>
  <c r="C13" i="1"/>
  <c r="D13" i="1"/>
  <c r="F15" i="1"/>
  <c r="O13" i="1"/>
  <c r="E15" i="1"/>
  <c r="N13" i="1"/>
  <c r="C15" i="1"/>
  <c r="D15" i="1"/>
  <c r="M13" i="1"/>
  <c r="O15" i="1"/>
  <c r="L13" i="1"/>
  <c r="N15" i="1"/>
  <c r="K13" i="1"/>
  <c r="M15" i="1"/>
  <c r="J13" i="1"/>
</calcChain>
</file>

<file path=xl/sharedStrings.xml><?xml version="1.0" encoding="utf-8"?>
<sst xmlns="http://schemas.openxmlformats.org/spreadsheetml/2006/main" count="30" uniqueCount="30">
  <si>
    <t>Angle of attack (Initial and Ambient Conditions) [°]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</si>
  <si>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</si>
  <si>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</si>
  <si>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</si>
  <si>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</si>
  <si>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</si>
  <si>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</si>
  <si>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</si>
  <si>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</si>
  <si>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</si>
  <si>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</si>
  <si>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</si>
  <si>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</si>
  <si>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</si>
  <si>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</si>
  <si>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</si>
  <si>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</si>
  <si>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</si>
  <si>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</si>
  <si>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</si>
  <si>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q</t>
  </si>
  <si>
    <t>S</t>
  </si>
  <si>
    <t>Lift</t>
  </si>
  <si>
    <t>Drag</t>
  </si>
  <si>
    <t>L/D</t>
  </si>
  <si>
    <t>CL</t>
  </si>
  <si>
    <t>CM</t>
  </si>
  <si>
    <t>Design Point 14</t>
  </si>
  <si>
    <t>Design Point 15</t>
  </si>
  <si>
    <t>Design Point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</si>
</sst>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Study'!$C$9:$O$9</c:f>
              <c:numCache>
                <c:formatCode>General</c:formatCode>
                <c:ptCount val="13"/>
                <c:pt idx="0">
                  <c:v>0.19586976027811001</c:v>
                </c:pt>
                <c:pt idx="1">
                  <c:v>-3.0581236345217401E-2</c:v>
                </c:pt>
                <c:pt idx="2">
                  <c:v>6.2760012946187202E-2</c:v>
                </c:pt>
                <c:pt idx="3">
                  <c:v>5.9982416729760103E-2</c:v>
                </c:pt>
                <c:pt idx="4">
                  <c:v>-8.4015123552552903E-2</c:v>
                </c:pt>
                <c:pt idx="5">
                  <c:v>0.10644540434785101</c:v>
                </c:pt>
                <c:pt idx="6">
                  <c:v>3.04418661957883E-2</c:v>
                </c:pt>
                <c:pt idx="7">
                  <c:v>-7.8555925360400305E-2</c:v>
                </c:pt>
                <c:pt idx="8">
                  <c:v>-0.161514286241005</c:v>
                </c:pt>
                <c:pt idx="9">
                  <c:v>-0.57680599914947694</c:v>
                </c:pt>
                <c:pt idx="10">
                  <c:v>-4.8603384849172301E-2</c:v>
                </c:pt>
                <c:pt idx="11">
                  <c:v>0.314529567384565</c:v>
                </c:pt>
                <c:pt idx="12">
                  <c:v>0.2002505819016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900992"/>
        <c:axId val="182903168"/>
      </c:barChart>
      <c:catAx>
        <c:axId val="18290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903168"/>
        <c:crosses val="autoZero"/>
        <c:auto val="1"/>
        <c:lblAlgn val="ctr"/>
        <c:lblOffset val="100"/>
        <c:noMultiLvlLbl val="1"/>
      </c:catAx>
      <c:valAx>
        <c:axId val="182903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90099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Study'!$C$8:$O$8</c:f>
              <c:numCache>
                <c:formatCode>General</c:formatCode>
                <c:ptCount val="13"/>
                <c:pt idx="0">
                  <c:v>-0.118376973434521</c:v>
                </c:pt>
                <c:pt idx="1">
                  <c:v>2.47456718917618E-2</c:v>
                </c:pt>
                <c:pt idx="2">
                  <c:v>-0.25525743859251998</c:v>
                </c:pt>
                <c:pt idx="3">
                  <c:v>-0.37752385242422098</c:v>
                </c:pt>
                <c:pt idx="4">
                  <c:v>-0.37822692568974903</c:v>
                </c:pt>
                <c:pt idx="5">
                  <c:v>-0.460977278924668</c:v>
                </c:pt>
                <c:pt idx="6">
                  <c:v>-0.56605638765778898</c:v>
                </c:pt>
                <c:pt idx="7">
                  <c:v>-0.63631235986037404</c:v>
                </c:pt>
                <c:pt idx="8">
                  <c:v>-0.755666339574941</c:v>
                </c:pt>
                <c:pt idx="9">
                  <c:v>-0.85926262735672299</c:v>
                </c:pt>
                <c:pt idx="10">
                  <c:v>-1.07657689231211</c:v>
                </c:pt>
                <c:pt idx="11">
                  <c:v>-1.24343643384328</c:v>
                </c:pt>
                <c:pt idx="12">
                  <c:v>-1.59367752155933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955648"/>
        <c:axId val="184957568"/>
      </c:barChart>
      <c:catAx>
        <c:axId val="18495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957568"/>
        <c:crosses val="autoZero"/>
        <c:auto val="1"/>
        <c:lblAlgn val="ctr"/>
        <c:lblOffset val="100"/>
        <c:noMultiLvlLbl val="1"/>
      </c:catAx>
      <c:valAx>
        <c:axId val="184957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95564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Study'!$C$7:$O$7</c:f>
              <c:numCache>
                <c:formatCode>General</c:formatCode>
                <c:ptCount val="13"/>
                <c:pt idx="0">
                  <c:v>-1.43198797478217</c:v>
                </c:pt>
                <c:pt idx="1">
                  <c:v>-2.4835847569888001</c:v>
                </c:pt>
                <c:pt idx="2">
                  <c:v>-3.9850970669480699</c:v>
                </c:pt>
                <c:pt idx="3">
                  <c:v>-5.3234950765524403</c:v>
                </c:pt>
                <c:pt idx="4">
                  <c:v>-6.3972401183371099</c:v>
                </c:pt>
                <c:pt idx="5">
                  <c:v>-8.0363373620309808</c:v>
                </c:pt>
                <c:pt idx="6">
                  <c:v>-9.3453501964033308</c:v>
                </c:pt>
                <c:pt idx="7">
                  <c:v>-10.526657977743399</c:v>
                </c:pt>
                <c:pt idx="8">
                  <c:v>-11.8770591607214</c:v>
                </c:pt>
                <c:pt idx="9">
                  <c:v>-13.018076732916599</c:v>
                </c:pt>
                <c:pt idx="10">
                  <c:v>-14.5260225787762</c:v>
                </c:pt>
                <c:pt idx="11">
                  <c:v>-15.1506144273031</c:v>
                </c:pt>
                <c:pt idx="12">
                  <c:v>-16.134436569962901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478144"/>
        <c:axId val="185521280"/>
      </c:barChart>
      <c:catAx>
        <c:axId val="1854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521280"/>
        <c:crosses val="autoZero"/>
        <c:auto val="1"/>
        <c:lblAlgn val="ctr"/>
        <c:lblOffset val="100"/>
        <c:noMultiLvlLbl val="1"/>
      </c:catAx>
      <c:valAx>
        <c:axId val="18552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47814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Study'!$C$6:$O$6</c:f>
              <c:numCache>
                <c:formatCode>General</c:formatCode>
                <c:ptCount val="13"/>
                <c:pt idx="0">
                  <c:v>2.9000244597346798</c:v>
                </c:pt>
                <c:pt idx="1">
                  <c:v>2.7836190855907401</c:v>
                </c:pt>
                <c:pt idx="2">
                  <c:v>2.6781516562692</c:v>
                </c:pt>
                <c:pt idx="3">
                  <c:v>2.6123082323124001</c:v>
                </c:pt>
                <c:pt idx="4">
                  <c:v>2.4821853496397801</c:v>
                </c:pt>
                <c:pt idx="5">
                  <c:v>2.2603920903115702</c:v>
                </c:pt>
                <c:pt idx="6">
                  <c:v>2.1276286530592001</c:v>
                </c:pt>
                <c:pt idx="7">
                  <c:v>2.0318425861410598</c:v>
                </c:pt>
                <c:pt idx="8">
                  <c:v>1.9504643765087899</c:v>
                </c:pt>
                <c:pt idx="9">
                  <c:v>1.88867525680614</c:v>
                </c:pt>
                <c:pt idx="10">
                  <c:v>1.8978649743861999</c:v>
                </c:pt>
                <c:pt idx="11">
                  <c:v>1.9622721184408101</c:v>
                </c:pt>
                <c:pt idx="12">
                  <c:v>2.0465270246206102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478400"/>
        <c:axId val="189480320"/>
      </c:barChart>
      <c:catAx>
        <c:axId val="18947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480320"/>
        <c:crosses val="autoZero"/>
        <c:auto val="1"/>
        <c:lblAlgn val="ctr"/>
        <c:lblOffset val="100"/>
        <c:noMultiLvlLbl val="1"/>
      </c:catAx>
      <c:valAx>
        <c:axId val="189480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47840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Study'!$C$5:$O$5</c:f>
              <c:numCache>
                <c:formatCode>General</c:formatCode>
                <c:ptCount val="13"/>
                <c:pt idx="0">
                  <c:v>3.1203980312423498</c:v>
                </c:pt>
                <c:pt idx="1">
                  <c:v>5.6611844706697498</c:v>
                </c:pt>
                <c:pt idx="2">
                  <c:v>9.4234162456420201</c:v>
                </c:pt>
                <c:pt idx="3">
                  <c:v>12.724999010960101</c:v>
                </c:pt>
                <c:pt idx="4">
                  <c:v>15.3491783000752</c:v>
                </c:pt>
                <c:pt idx="5">
                  <c:v>19.689276773285101</c:v>
                </c:pt>
                <c:pt idx="6">
                  <c:v>22.9486492961924</c:v>
                </c:pt>
                <c:pt idx="7">
                  <c:v>25.826468145257099</c:v>
                </c:pt>
                <c:pt idx="8">
                  <c:v>29.050212133189898</c:v>
                </c:pt>
                <c:pt idx="9">
                  <c:v>31.551925414904801</c:v>
                </c:pt>
                <c:pt idx="10">
                  <c:v>35.500736254471498</c:v>
                </c:pt>
                <c:pt idx="11">
                  <c:v>37.250012670709701</c:v>
                </c:pt>
                <c:pt idx="12">
                  <c:v>39.470571129245698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446464"/>
        <c:axId val="192448384"/>
      </c:barChart>
      <c:catAx>
        <c:axId val="19244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448384"/>
        <c:crosses val="autoZero"/>
        <c:auto val="1"/>
        <c:lblAlgn val="ctr"/>
        <c:lblOffset val="100"/>
        <c:noMultiLvlLbl val="1"/>
      </c:catAx>
      <c:valAx>
        <c:axId val="192448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44646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Study'!$C$4:$O$4</c:f>
              <c:numCache>
                <c:formatCode>General</c:formatCode>
                <c:ptCount val="13"/>
                <c:pt idx="0">
                  <c:v>1.9655358518483499</c:v>
                </c:pt>
                <c:pt idx="1">
                  <c:v>2.2462966712353798</c:v>
                </c:pt>
                <c:pt idx="2">
                  <c:v>1.7900715600949999</c:v>
                </c:pt>
                <c:pt idx="3">
                  <c:v>1.5589840462856499</c:v>
                </c:pt>
                <c:pt idx="4">
                  <c:v>1.5021670016117401</c:v>
                </c:pt>
                <c:pt idx="5">
                  <c:v>1.41717638817847</c:v>
                </c:pt>
                <c:pt idx="6">
                  <c:v>1.0378863044408499</c:v>
                </c:pt>
                <c:pt idx="7">
                  <c:v>0.733563673242414</c:v>
                </c:pt>
                <c:pt idx="8">
                  <c:v>0.37157244193827699</c:v>
                </c:pt>
                <c:pt idx="9">
                  <c:v>0.196829774336095</c:v>
                </c:pt>
                <c:pt idx="10">
                  <c:v>-0.385539024038069</c:v>
                </c:pt>
                <c:pt idx="11">
                  <c:v>-0.64086725696320701</c:v>
                </c:pt>
                <c:pt idx="12">
                  <c:v>-1.5327269728098201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048576"/>
        <c:axId val="197067136"/>
      </c:barChart>
      <c:catAx>
        <c:axId val="19704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067136"/>
        <c:crosses val="autoZero"/>
        <c:auto val="1"/>
        <c:lblAlgn val="ctr"/>
        <c:lblOffset val="100"/>
        <c:noMultiLvlLbl val="1"/>
      </c:catAx>
      <c:valAx>
        <c:axId val="197067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04857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CM(a)</c:v>
          </c:tx>
          <c:marker>
            <c:symbol val="none"/>
          </c:marker>
          <c:cat>
            <c:numRef>
              <c:f>'Parametric Study'!$C$3:$R$3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cat>
          <c:val>
            <c:numRef>
              <c:f>'Parametric Study'!$C$15:$R$15</c:f>
              <c:numCache>
                <c:formatCode>General</c:formatCode>
                <c:ptCount val="16"/>
                <c:pt idx="0">
                  <c:v>-2.213632142259565E-2</c:v>
                </c:pt>
                <c:pt idx="1">
                  <c:v>3.4561541111650194E-3</c:v>
                </c:pt>
                <c:pt idx="2">
                  <c:v>-7.0928550537381072E-3</c:v>
                </c:pt>
                <c:pt idx="3">
                  <c:v>-6.778943592664617E-3</c:v>
                </c:pt>
                <c:pt idx="4">
                  <c:v>9.4950122810062119E-3</c:v>
                </c:pt>
                <c:pt idx="5">
                  <c:v>-1.2029981969940292E-2</c:v>
                </c:pt>
                <c:pt idx="6">
                  <c:v>-3.4404031222420878E-3</c:v>
                </c:pt>
                <c:pt idx="7">
                  <c:v>8.8780381972091201E-3</c:v>
                </c:pt>
                <c:pt idx="8">
                  <c:v>1.8253619902814454E-2</c:v>
                </c:pt>
                <c:pt idx="9">
                  <c:v>6.518802584699554E-2</c:v>
                </c:pt>
                <c:pt idx="10">
                  <c:v>5.4929364681906645E-3</c:v>
                </c:pt>
                <c:pt idx="11">
                  <c:v>-3.5546720385264116E-2</c:v>
                </c:pt>
                <c:pt idx="12">
                  <c:v>-2.2631422225368573E-2</c:v>
                </c:pt>
                <c:pt idx="13">
                  <c:v>-8.1481761626227445E-2</c:v>
                </c:pt>
                <c:pt idx="14">
                  <c:v>-6.6143961387452002E-2</c:v>
                </c:pt>
                <c:pt idx="15">
                  <c:v>-0.11646437978299506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49440"/>
        <c:axId val="197150976"/>
      </c:lineChart>
      <c:catAx>
        <c:axId val="19714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150976"/>
        <c:crosses val="autoZero"/>
        <c:auto val="1"/>
        <c:lblAlgn val="ctr"/>
        <c:lblOffset val="100"/>
        <c:noMultiLvlLbl val="0"/>
      </c:catAx>
      <c:valAx>
        <c:axId val="19715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149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CL(a)</c:v>
          </c:tx>
          <c:marker>
            <c:symbol val="none"/>
          </c:marker>
          <c:cat>
            <c:numRef>
              <c:f>'Parametric Study'!$C$3:$R$3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cat>
          <c:val>
            <c:numRef>
              <c:f>'Parametric Study'!$C$14:$R$14</c:f>
              <c:numCache>
                <c:formatCode>General</c:formatCode>
                <c:ptCount val="16"/>
                <c:pt idx="0">
                  <c:v>7.5691311604755646E-2</c:v>
                </c:pt>
                <c:pt idx="1">
                  <c:v>0.13910290337155168</c:v>
                </c:pt>
                <c:pt idx="2">
                  <c:v>0.23337945755418163</c:v>
                </c:pt>
                <c:pt idx="3">
                  <c:v>0.31600069470430803</c:v>
                </c:pt>
                <c:pt idx="4">
                  <c:v>0.38163295685340581</c:v>
                </c:pt>
                <c:pt idx="5">
                  <c:v>0.4897754520837157</c:v>
                </c:pt>
                <c:pt idx="6">
                  <c:v>0.57068458039282732</c:v>
                </c:pt>
                <c:pt idx="7">
                  <c:v>0.64173204235767423</c:v>
                </c:pt>
                <c:pt idx="8">
                  <c:v>0.72085180587898845</c:v>
                </c:pt>
                <c:pt idx="9">
                  <c:v>0.78171951199581824</c:v>
                </c:pt>
                <c:pt idx="10">
                  <c:v>0.8773382606793404</c:v>
                </c:pt>
                <c:pt idx="11">
                  <c:v>0.91829550578832586</c:v>
                </c:pt>
                <c:pt idx="12">
                  <c:v>0.96918158892922079</c:v>
                </c:pt>
                <c:pt idx="13">
                  <c:v>1.0096597835347776</c:v>
                </c:pt>
                <c:pt idx="14">
                  <c:v>0.99089125413217105</c:v>
                </c:pt>
                <c:pt idx="15">
                  <c:v>0.98233050626644203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63264"/>
        <c:axId val="197177344"/>
      </c:lineChart>
      <c:catAx>
        <c:axId val="19716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177344"/>
        <c:crosses val="autoZero"/>
        <c:auto val="1"/>
        <c:lblAlgn val="ctr"/>
        <c:lblOffset val="100"/>
        <c:noMultiLvlLbl val="0"/>
      </c:catAx>
      <c:valAx>
        <c:axId val="19717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16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</c:v>
          </c:tx>
          <c:marker>
            <c:symbol val="none"/>
          </c:marker>
          <c:cat>
            <c:numRef>
              <c:f>'Parametric Study'!$C$14:$R$14</c:f>
              <c:numCache>
                <c:formatCode>General</c:formatCode>
                <c:ptCount val="16"/>
                <c:pt idx="0">
                  <c:v>7.5691311604755646E-2</c:v>
                </c:pt>
                <c:pt idx="1">
                  <c:v>0.13910290337155168</c:v>
                </c:pt>
                <c:pt idx="2">
                  <c:v>0.23337945755418163</c:v>
                </c:pt>
                <c:pt idx="3">
                  <c:v>0.31600069470430803</c:v>
                </c:pt>
                <c:pt idx="4">
                  <c:v>0.38163295685340581</c:v>
                </c:pt>
                <c:pt idx="5">
                  <c:v>0.4897754520837157</c:v>
                </c:pt>
                <c:pt idx="6">
                  <c:v>0.57068458039282732</c:v>
                </c:pt>
                <c:pt idx="7">
                  <c:v>0.64173204235767423</c:v>
                </c:pt>
                <c:pt idx="8">
                  <c:v>0.72085180587898845</c:v>
                </c:pt>
                <c:pt idx="9">
                  <c:v>0.78171951199581824</c:v>
                </c:pt>
                <c:pt idx="10">
                  <c:v>0.8773382606793404</c:v>
                </c:pt>
                <c:pt idx="11">
                  <c:v>0.91829550578832586</c:v>
                </c:pt>
                <c:pt idx="12">
                  <c:v>0.96918158892922079</c:v>
                </c:pt>
                <c:pt idx="13">
                  <c:v>1.0096597835347776</c:v>
                </c:pt>
                <c:pt idx="14">
                  <c:v>0.99089125413217105</c:v>
                </c:pt>
                <c:pt idx="15">
                  <c:v>0.98233050626644203</c:v>
                </c:pt>
              </c:numCache>
            </c:numRef>
          </c:cat>
          <c:val>
            <c:numRef>
              <c:f>'Parametric Study'!$C$15:$R$15</c:f>
              <c:numCache>
                <c:formatCode>General</c:formatCode>
                <c:ptCount val="16"/>
                <c:pt idx="0">
                  <c:v>-2.213632142259565E-2</c:v>
                </c:pt>
                <c:pt idx="1">
                  <c:v>3.4561541111650194E-3</c:v>
                </c:pt>
                <c:pt idx="2">
                  <c:v>-7.0928550537381072E-3</c:v>
                </c:pt>
                <c:pt idx="3">
                  <c:v>-6.778943592664617E-3</c:v>
                </c:pt>
                <c:pt idx="4">
                  <c:v>9.4950122810062119E-3</c:v>
                </c:pt>
                <c:pt idx="5">
                  <c:v>-1.2029981969940292E-2</c:v>
                </c:pt>
                <c:pt idx="6">
                  <c:v>-3.4404031222420878E-3</c:v>
                </c:pt>
                <c:pt idx="7">
                  <c:v>8.8780381972091201E-3</c:v>
                </c:pt>
                <c:pt idx="8">
                  <c:v>1.8253619902814454E-2</c:v>
                </c:pt>
                <c:pt idx="9">
                  <c:v>6.518802584699554E-2</c:v>
                </c:pt>
                <c:pt idx="10">
                  <c:v>5.4929364681906645E-3</c:v>
                </c:pt>
                <c:pt idx="11">
                  <c:v>-3.5546720385264116E-2</c:v>
                </c:pt>
                <c:pt idx="12">
                  <c:v>-2.2631422225368573E-2</c:v>
                </c:pt>
                <c:pt idx="13">
                  <c:v>-8.1481761626227445E-2</c:v>
                </c:pt>
                <c:pt idx="14">
                  <c:v>-6.6143961387452002E-2</c:v>
                </c:pt>
                <c:pt idx="15">
                  <c:v>-0.11646437978299506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00992"/>
        <c:axId val="197302912"/>
      </c:lineChart>
      <c:catAx>
        <c:axId val="1973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302912"/>
        <c:crosses val="autoZero"/>
        <c:auto val="1"/>
        <c:lblAlgn val="ctr"/>
        <c:lblOffset val="100"/>
        <c:noMultiLvlLbl val="0"/>
      </c:catAx>
      <c:valAx>
        <c:axId val="19730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300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171450</xdr:rowOff>
    </xdr:from>
    <xdr:to>
      <xdr:col>2</xdr:col>
      <xdr:colOff>449580</xdr:colOff>
      <xdr:row>33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266700</xdr:colOff>
      <xdr:row>18</xdr:row>
      <xdr:rowOff>3810</xdr:rowOff>
    </xdr:from>
    <xdr:to>
      <xdr:col>6</xdr:col>
      <xdr:colOff>723900</xdr:colOff>
      <xdr:row>33</xdr:row>
      <xdr:rowOff>3810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990600</xdr:colOff>
      <xdr:row>18</xdr:row>
      <xdr:rowOff>110490</xdr:rowOff>
    </xdr:from>
    <xdr:to>
      <xdr:col>11</xdr:col>
      <xdr:colOff>419100</xdr:colOff>
      <xdr:row>33</xdr:row>
      <xdr:rowOff>110490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tabSelected="1" workbookViewId="0">
      <selection activeCell="D39" sqref="D39"/>
    </sheetView>
  </sheetViews>
  <sheetFormatPr defaultRowHeight="14.4" x14ac:dyDescent="0.3"/>
  <cols>
    <col min="2" max="2" width="53" customWidth="1"/>
    <col min="3" max="11" width="15" customWidth="1"/>
    <col min="12" max="15" width="16" customWidth="1"/>
    <col min="16" max="16" width="15.21875" customWidth="1"/>
    <col min="17" max="17" width="15.44140625" customWidth="1"/>
    <col min="18" max="18" width="15.109375" customWidth="1"/>
  </cols>
  <sheetData>
    <row r="2" spans="2:18" x14ac:dyDescent="0.3">
      <c r="B2" s="2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27</v>
      </c>
      <c r="Q2" s="2" t="s">
        <v>28</v>
      </c>
      <c r="R2" s="2" t="s">
        <v>29</v>
      </c>
    </row>
    <row r="3" spans="2:18" x14ac:dyDescent="0.3">
      <c r="B3" s="3" t="s">
        <v>0</v>
      </c>
      <c r="C3" s="3">
        <v>-4</v>
      </c>
      <c r="D3" s="3">
        <v>-3</v>
      </c>
      <c r="E3" s="3">
        <v>-2</v>
      </c>
      <c r="F3" s="3">
        <v>-1</v>
      </c>
      <c r="G3" s="3">
        <v>0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</row>
    <row r="4" spans="2:18" x14ac:dyDescent="0.3">
      <c r="B4" s="1" t="s">
        <v>1</v>
      </c>
      <c r="C4" s="1">
        <v>1.9655358518483499</v>
      </c>
      <c r="D4" s="1">
        <v>2.2462966712353798</v>
      </c>
      <c r="E4" s="1">
        <v>1.7900715600949999</v>
      </c>
      <c r="F4" s="1">
        <v>1.5589840462856499</v>
      </c>
      <c r="G4" s="1">
        <v>1.5021670016117401</v>
      </c>
      <c r="H4" s="1">
        <v>1.41717638817847</v>
      </c>
      <c r="I4" s="1">
        <v>1.0378863044408499</v>
      </c>
      <c r="J4" s="1">
        <v>0.733563673242414</v>
      </c>
      <c r="K4" s="1">
        <v>0.37157244193827699</v>
      </c>
      <c r="L4" s="1">
        <v>0.196829774336095</v>
      </c>
      <c r="M4" s="1">
        <v>-0.385539024038069</v>
      </c>
      <c r="N4" s="1">
        <v>-0.64086725696320701</v>
      </c>
      <c r="O4" s="1">
        <v>-1.5327269728098201</v>
      </c>
      <c r="P4" s="1">
        <v>-1.4012521382722101</v>
      </c>
      <c r="Q4" s="1">
        <v>-1.15540863558379</v>
      </c>
      <c r="R4" s="1">
        <v>-0.70157561358738296</v>
      </c>
    </row>
    <row r="5" spans="2:18" x14ac:dyDescent="0.3">
      <c r="B5" s="1" t="s">
        <v>2</v>
      </c>
      <c r="C5" s="1">
        <v>3.1203980312423498</v>
      </c>
      <c r="D5" s="1">
        <v>5.6611844706697498</v>
      </c>
      <c r="E5" s="1">
        <v>9.4234162456420201</v>
      </c>
      <c r="F5" s="1">
        <v>12.724999010960101</v>
      </c>
      <c r="G5" s="1">
        <v>15.3491783000752</v>
      </c>
      <c r="H5" s="1">
        <v>19.689276773285101</v>
      </c>
      <c r="I5" s="1">
        <v>22.9486492961924</v>
      </c>
      <c r="J5" s="1">
        <v>25.826468145257099</v>
      </c>
      <c r="K5" s="1">
        <v>29.050212133189898</v>
      </c>
      <c r="L5" s="1">
        <v>31.551925414904801</v>
      </c>
      <c r="M5" s="1">
        <v>35.500736254471498</v>
      </c>
      <c r="N5" s="1">
        <v>37.250012670709701</v>
      </c>
      <c r="O5" s="1">
        <v>39.470571129245698</v>
      </c>
      <c r="P5" s="1">
        <v>41.224833630206099</v>
      </c>
      <c r="Q5" s="1">
        <v>40.569372323809297</v>
      </c>
      <c r="R5" s="1">
        <v>40.315946470219302</v>
      </c>
    </row>
    <row r="6" spans="2:18" x14ac:dyDescent="0.3">
      <c r="B6" s="1" t="s">
        <v>3</v>
      </c>
      <c r="C6" s="1">
        <v>2.9000244597346798</v>
      </c>
      <c r="D6" s="1">
        <v>2.7836190855907401</v>
      </c>
      <c r="E6" s="1">
        <v>2.6781516562692</v>
      </c>
      <c r="F6" s="1">
        <v>2.6123082323124001</v>
      </c>
      <c r="G6" s="1">
        <v>2.4821853496397801</v>
      </c>
      <c r="H6" s="1">
        <v>2.2603920903115702</v>
      </c>
      <c r="I6" s="1">
        <v>2.1276286530592001</v>
      </c>
      <c r="J6" s="1">
        <v>2.0318425861410598</v>
      </c>
      <c r="K6" s="1">
        <v>1.9504643765087899</v>
      </c>
      <c r="L6" s="1">
        <v>1.88867525680614</v>
      </c>
      <c r="M6" s="1">
        <v>1.8978649743861999</v>
      </c>
      <c r="N6" s="1">
        <v>1.9622721184408101</v>
      </c>
      <c r="O6" s="1">
        <v>2.0465270246206102</v>
      </c>
      <c r="P6" s="1">
        <v>2.30236915551701</v>
      </c>
      <c r="Q6" s="1">
        <v>2.50475431083462</v>
      </c>
      <c r="R6" s="1">
        <v>2.6934470473445198</v>
      </c>
    </row>
    <row r="7" spans="2:18" x14ac:dyDescent="0.3">
      <c r="B7" s="1" t="s">
        <v>4</v>
      </c>
      <c r="C7" s="1">
        <v>-1.43198797478217</v>
      </c>
      <c r="D7" s="1">
        <v>-2.4835847569888001</v>
      </c>
      <c r="E7" s="1">
        <v>-3.9850970669480699</v>
      </c>
      <c r="F7" s="1">
        <v>-5.3234950765524403</v>
      </c>
      <c r="G7" s="1">
        <v>-6.3972401183371099</v>
      </c>
      <c r="H7" s="1">
        <v>-8.0363373620309808</v>
      </c>
      <c r="I7" s="1">
        <v>-9.3453501964033308</v>
      </c>
      <c r="J7" s="1">
        <v>-10.526657977743399</v>
      </c>
      <c r="K7" s="1">
        <v>-11.8770591607214</v>
      </c>
      <c r="L7" s="1">
        <v>-13.018076732916599</v>
      </c>
      <c r="M7" s="1">
        <v>-14.5260225787762</v>
      </c>
      <c r="N7" s="1">
        <v>-15.1506144273031</v>
      </c>
      <c r="O7" s="1">
        <v>-16.134436569962901</v>
      </c>
      <c r="P7" s="1">
        <v>-17.112551374492298</v>
      </c>
      <c r="Q7" s="1">
        <v>-17.144814466638099</v>
      </c>
      <c r="R7" s="1">
        <v>-17.122891749964001</v>
      </c>
    </row>
    <row r="8" spans="2:18" x14ac:dyDescent="0.3">
      <c r="B8" s="1" t="s">
        <v>5</v>
      </c>
      <c r="C8" s="1">
        <v>-0.118376973434521</v>
      </c>
      <c r="D8" s="1">
        <v>2.47456718917618E-2</v>
      </c>
      <c r="E8" s="1">
        <v>-0.25525743859251998</v>
      </c>
      <c r="F8" s="1">
        <v>-0.37752385242422098</v>
      </c>
      <c r="G8" s="1">
        <v>-0.37822692568974903</v>
      </c>
      <c r="H8" s="1">
        <v>-0.460977278924668</v>
      </c>
      <c r="I8" s="1">
        <v>-0.56605638765778898</v>
      </c>
      <c r="J8" s="1">
        <v>-0.63631235986037404</v>
      </c>
      <c r="K8" s="1">
        <v>-0.755666339574941</v>
      </c>
      <c r="L8" s="1">
        <v>-0.85926262735672299</v>
      </c>
      <c r="M8" s="1">
        <v>-1.07657689231211</v>
      </c>
      <c r="N8" s="1">
        <v>-1.24343643384328</v>
      </c>
      <c r="O8" s="1">
        <v>-1.59367752155933</v>
      </c>
      <c r="P8" s="1">
        <v>-1.6722843878928</v>
      </c>
      <c r="Q8" s="1">
        <v>-1.7319931997913101</v>
      </c>
      <c r="R8" s="1">
        <v>-1.6676223527765699</v>
      </c>
    </row>
    <row r="9" spans="2:18" x14ac:dyDescent="0.3">
      <c r="B9" s="1" t="s">
        <v>6</v>
      </c>
      <c r="C9" s="1">
        <v>0.19586976027811001</v>
      </c>
      <c r="D9" s="1">
        <v>-3.0581236345217401E-2</v>
      </c>
      <c r="E9" s="1">
        <v>6.2760012946187202E-2</v>
      </c>
      <c r="F9" s="1">
        <v>5.9982416729760103E-2</v>
      </c>
      <c r="G9" s="1">
        <v>-8.4015123552552903E-2</v>
      </c>
      <c r="H9" s="1">
        <v>0.10644540434785101</v>
      </c>
      <c r="I9" s="1">
        <v>3.04418661957883E-2</v>
      </c>
      <c r="J9" s="1">
        <v>-7.8555925360400305E-2</v>
      </c>
      <c r="K9" s="1">
        <v>-0.161514286241005</v>
      </c>
      <c r="L9" s="1">
        <v>-0.57680599914947694</v>
      </c>
      <c r="M9" s="1">
        <v>-4.8603384849172301E-2</v>
      </c>
      <c r="N9" s="1">
        <v>0.314529567384565</v>
      </c>
      <c r="O9" s="1">
        <v>0.2002505819016</v>
      </c>
      <c r="P9" s="1">
        <v>0.720978558816746</v>
      </c>
      <c r="Q9" s="1">
        <v>0.58526444450613901</v>
      </c>
      <c r="R9" s="1">
        <v>1.03051675630933</v>
      </c>
    </row>
    <row r="10" spans="2:18" x14ac:dyDescent="0.3">
      <c r="B10" s="4" t="s">
        <v>20</v>
      </c>
      <c r="C10">
        <f>1.22*0.5*18^2</f>
        <v>197.64</v>
      </c>
      <c r="D10" t="s">
        <v>21</v>
      </c>
      <c r="E10">
        <f>1.85*0.22</f>
        <v>0.40700000000000003</v>
      </c>
    </row>
    <row r="11" spans="2:18" x14ac:dyDescent="0.3">
      <c r="B11" s="4" t="s">
        <v>22</v>
      </c>
      <c r="C11">
        <f>2*C5*COS(C3*2*3.14/360)+C4*SIN(C3*2*3.14/360)</f>
        <v>6.0885697460045094</v>
      </c>
      <c r="D11">
        <f t="shared" ref="D11:O11" si="0">2*D5*COS(D3*2*3.14/360)+D4*SIN(D3*2*3.14/360)</f>
        <v>11.189365213697865</v>
      </c>
      <c r="E11">
        <f t="shared" si="0"/>
        <v>18.772922208340443</v>
      </c>
      <c r="F11">
        <f t="shared" si="0"/>
        <v>25.418931561653292</v>
      </c>
      <c r="G11">
        <f t="shared" si="0"/>
        <v>30.698356600150401</v>
      </c>
      <c r="H11">
        <f t="shared" si="0"/>
        <v>39.397282682379007</v>
      </c>
      <c r="I11">
        <f t="shared" si="0"/>
        <v>45.905570890817231</v>
      </c>
      <c r="J11">
        <f t="shared" si="0"/>
        <v>51.620591786589294</v>
      </c>
      <c r="K11">
        <f t="shared" si="0"/>
        <v>57.984944421966773</v>
      </c>
      <c r="L11">
        <f t="shared" si="0"/>
        <v>62.881111050797379</v>
      </c>
      <c r="M11">
        <f t="shared" si="0"/>
        <v>70.572633473150589</v>
      </c>
      <c r="N11">
        <f t="shared" si="0"/>
        <v>73.867212971949925</v>
      </c>
      <c r="O11">
        <f t="shared" si="0"/>
        <v>77.960463039040278</v>
      </c>
      <c r="P11">
        <f>2*P5*COS(P3*2*3.14/360)+P4*SIN(P3*2*3.14/360)</f>
        <v>81.216507964450074</v>
      </c>
      <c r="Q11">
        <f t="shared" ref="Q11:R11" si="1">2*Q5*COS(Q3*2*3.14/360)+Q4*SIN(Q3*2*3.14/360)</f>
        <v>79.706777218939692</v>
      </c>
      <c r="R11">
        <f t="shared" si="1"/>
        <v>79.018155112209342</v>
      </c>
    </row>
    <row r="12" spans="2:18" x14ac:dyDescent="0.3">
      <c r="B12" s="4" t="s">
        <v>23</v>
      </c>
      <c r="C12">
        <f>2*C4*COS(C3*2*3.14/360)+C5*SIN(C3*2*3.14/360)</f>
        <v>3.7039477191876649</v>
      </c>
      <c r="D12">
        <f t="shared" ref="D12:O12" si="2">2*D4*COS(D3*2*3.14/360)+D5*SIN(D3*2*3.14/360)</f>
        <v>4.1903092022264508</v>
      </c>
      <c r="E12">
        <f t="shared" si="2"/>
        <v>3.2492585766948019</v>
      </c>
      <c r="F12">
        <f t="shared" si="2"/>
        <v>2.8955244122429269</v>
      </c>
      <c r="G12">
        <f t="shared" si="2"/>
        <v>3.0043340032234802</v>
      </c>
      <c r="H12">
        <f t="shared" si="2"/>
        <v>3.1773726032870675</v>
      </c>
      <c r="I12">
        <f t="shared" si="2"/>
        <v>2.874999840876364</v>
      </c>
      <c r="J12">
        <f t="shared" si="2"/>
        <v>2.8160870392661543</v>
      </c>
      <c r="K12">
        <f t="shared" si="2"/>
        <v>2.7667511638443978</v>
      </c>
      <c r="L12">
        <f t="shared" si="2"/>
        <v>3.1407040073066925</v>
      </c>
      <c r="M12">
        <f t="shared" si="2"/>
        <v>2.9421047659464286</v>
      </c>
      <c r="N12">
        <f t="shared" si="2"/>
        <v>3.2651543063554684</v>
      </c>
      <c r="O12">
        <f t="shared" si="2"/>
        <v>2.4548236986577816</v>
      </c>
      <c r="P12">
        <f>2*P4*COS(P3*2*3.14/360)+P5*SIN(P3*2*3.14/360)</f>
        <v>3.677706646904142</v>
      </c>
      <c r="Q12">
        <f t="shared" ref="Q12:R12" si="3">2*Q4*COS(Q3*2*3.14/360)+Q5*SIN(Q3*2*3.14/360)</f>
        <v>4.7655162109435221</v>
      </c>
      <c r="R12">
        <f t="shared" si="3"/>
        <v>6.3113959576704621</v>
      </c>
    </row>
    <row r="13" spans="2:18" x14ac:dyDescent="0.3">
      <c r="B13" s="4" t="s">
        <v>24</v>
      </c>
      <c r="C13">
        <f>C11/C12</f>
        <v>1.6438055306406512</v>
      </c>
      <c r="D13">
        <f t="shared" ref="D13:O13" si="4">D11/D12</f>
        <v>2.6702958358663804</v>
      </c>
      <c r="E13">
        <f t="shared" si="4"/>
        <v>5.7776018021429865</v>
      </c>
      <c r="F13">
        <f t="shared" si="4"/>
        <v>8.7786970312446151</v>
      </c>
      <c r="G13">
        <f t="shared" si="4"/>
        <v>10.218023883899994</v>
      </c>
      <c r="H13">
        <f t="shared" si="4"/>
        <v>12.399327243402798</v>
      </c>
      <c r="I13">
        <f t="shared" si="4"/>
        <v>15.967155976197963</v>
      </c>
      <c r="J13">
        <f t="shared" si="4"/>
        <v>18.33060948288059</v>
      </c>
      <c r="K13">
        <f t="shared" si="4"/>
        <v>20.957773572017498</v>
      </c>
      <c r="L13">
        <f t="shared" si="4"/>
        <v>20.021342636716987</v>
      </c>
      <c r="M13">
        <f t="shared" si="4"/>
        <v>23.987124554501882</v>
      </c>
      <c r="N13">
        <f t="shared" si="4"/>
        <v>22.622885793841622</v>
      </c>
      <c r="O13">
        <f t="shared" si="4"/>
        <v>31.758070073083676</v>
      </c>
      <c r="P13">
        <f>P11/P12</f>
        <v>22.083465529480812</v>
      </c>
      <c r="Q13">
        <f t="shared" ref="Q13" si="5">Q11/Q12</f>
        <v>16.725738344127588</v>
      </c>
      <c r="R13">
        <f t="shared" ref="R13" si="6">R11/R12</f>
        <v>12.519917248445772</v>
      </c>
    </row>
    <row r="14" spans="2:18" x14ac:dyDescent="0.3">
      <c r="B14" s="4" t="s">
        <v>25</v>
      </c>
      <c r="C14">
        <f>C11/($C10*$E10)</f>
        <v>7.5691311604755646E-2</v>
      </c>
      <c r="D14">
        <f t="shared" ref="D14:O14" si="7">D11/($C10*$E10)</f>
        <v>0.13910290337155168</v>
      </c>
      <c r="E14">
        <f t="shared" si="7"/>
        <v>0.23337945755418163</v>
      </c>
      <c r="F14">
        <f t="shared" si="7"/>
        <v>0.31600069470430803</v>
      </c>
      <c r="G14">
        <f t="shared" si="7"/>
        <v>0.38163295685340581</v>
      </c>
      <c r="H14">
        <f t="shared" si="7"/>
        <v>0.4897754520837157</v>
      </c>
      <c r="I14">
        <f t="shared" si="7"/>
        <v>0.57068458039282732</v>
      </c>
      <c r="J14">
        <f t="shared" si="7"/>
        <v>0.64173204235767423</v>
      </c>
      <c r="K14">
        <f t="shared" si="7"/>
        <v>0.72085180587898845</v>
      </c>
      <c r="L14">
        <f t="shared" si="7"/>
        <v>0.78171951199581824</v>
      </c>
      <c r="M14">
        <f t="shared" si="7"/>
        <v>0.8773382606793404</v>
      </c>
      <c r="N14">
        <f t="shared" si="7"/>
        <v>0.91829550578832586</v>
      </c>
      <c r="O14">
        <f t="shared" si="7"/>
        <v>0.96918158892922079</v>
      </c>
      <c r="P14">
        <f>P11/($C10*$E10)</f>
        <v>1.0096597835347776</v>
      </c>
      <c r="Q14">
        <f t="shared" ref="Q14:R14" si="8">Q11/($C10*$E10)</f>
        <v>0.99089125413217105</v>
      </c>
      <c r="R14">
        <f t="shared" si="8"/>
        <v>0.98233050626644203</v>
      </c>
    </row>
    <row r="15" spans="2:18" x14ac:dyDescent="0.3">
      <c r="B15" s="4" t="s">
        <v>26</v>
      </c>
      <c r="C15">
        <f>-2*C9/($C10*$E10*0.22)</f>
        <v>-2.213632142259565E-2</v>
      </c>
      <c r="D15">
        <f t="shared" ref="D15:O15" si="9">-2*D9/($C10*$E10*0.22)</f>
        <v>3.4561541111650194E-3</v>
      </c>
      <c r="E15">
        <f t="shared" si="9"/>
        <v>-7.0928550537381072E-3</v>
      </c>
      <c r="F15">
        <f t="shared" si="9"/>
        <v>-6.778943592664617E-3</v>
      </c>
      <c r="G15">
        <f t="shared" si="9"/>
        <v>9.4950122810062119E-3</v>
      </c>
      <c r="H15">
        <f t="shared" si="9"/>
        <v>-1.2029981969940292E-2</v>
      </c>
      <c r="I15">
        <f t="shared" si="9"/>
        <v>-3.4404031222420878E-3</v>
      </c>
      <c r="J15">
        <f t="shared" si="9"/>
        <v>8.8780381972091201E-3</v>
      </c>
      <c r="K15">
        <f t="shared" si="9"/>
        <v>1.8253619902814454E-2</v>
      </c>
      <c r="L15">
        <f t="shared" si="9"/>
        <v>6.518802584699554E-2</v>
      </c>
      <c r="M15">
        <f t="shared" si="9"/>
        <v>5.4929364681906645E-3</v>
      </c>
      <c r="N15">
        <f t="shared" si="9"/>
        <v>-3.5546720385264116E-2</v>
      </c>
      <c r="O15">
        <f t="shared" si="9"/>
        <v>-2.2631422225368573E-2</v>
      </c>
      <c r="P15">
        <f>-2*P9/($C10*$E10*0.22)</f>
        <v>-8.1481761626227445E-2</v>
      </c>
      <c r="Q15">
        <f t="shared" ref="Q15:R15" si="10">-2*Q9/($C10*$E10*0.22)</f>
        <v>-6.6143961387452002E-2</v>
      </c>
      <c r="R15">
        <f t="shared" si="10"/>
        <v>-0.11646437978299506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6</vt:i4>
      </vt:variant>
    </vt:vector>
  </HeadingPairs>
  <TitlesOfParts>
    <vt:vector size="7" baseType="lpstr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PC</cp:lastModifiedBy>
  <dcterms:created xsi:type="dcterms:W3CDTF">2012-01-01T00:00:00Z</dcterms:created>
  <dcterms:modified xsi:type="dcterms:W3CDTF">2024-07-17T15:28:18Z</dcterms:modified>
</cp:coreProperties>
</file>