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<sst xmlns="http://schemas.openxmlformats.org/spreadsheetml/2006/main" count="55" uniqueCount="42">
  <si>
    <t xml:space="preserve">ФАКИшники</t>
  </si>
  <si>
    <t xml:space="preserve"> Планируемые сроки реализации</t>
  </si>
  <si>
    <t xml:space="preserve">Старт</t>
  </si>
  <si>
    <t xml:space="preserve">Прогресс</t>
  </si>
  <si>
    <t xml:space="preserve">Текущая дата</t>
  </si>
  <si>
    <t xml:space="preserve">Прогресс (недели)</t>
  </si>
  <si>
    <t xml:space="preserve">Нед 6</t>
  </si>
  <si>
    <t xml:space="preserve">Задачи</t>
  </si>
  <si>
    <t xml:space="preserve">Ответственный</t>
  </si>
  <si>
    <t xml:space="preserve">Начало</t>
  </si>
  <si>
    <t xml:space="preserve">Конец</t>
  </si>
  <si>
    <t xml:space="preserve">Дни</t>
  </si>
  <si>
    <t xml:space="preserve">Концептуальный дизайн</t>
  </si>
  <si>
    <t xml:space="preserve">Оценка веса</t>
  </si>
  <si>
    <t xml:space="preserve">Д</t>
  </si>
  <si>
    <t xml:space="preserve">Аэродинамическая конфигурация</t>
  </si>
  <si>
    <t xml:space="preserve">М</t>
  </si>
  <si>
    <t xml:space="preserve">Выбор БРЭО</t>
  </si>
  <si>
    <t xml:space="preserve">А/М/Д</t>
  </si>
  <si>
    <t xml:space="preserve">Эскиз</t>
  </si>
  <si>
    <t xml:space="preserve">А</t>
  </si>
  <si>
    <t xml:space="preserve">Анализ полетного задания</t>
  </si>
  <si>
    <t xml:space="preserve">Промежуточный дизайн</t>
  </si>
  <si>
    <t xml:space="preserve">Детализированная модель</t>
  </si>
  <si>
    <t xml:space="preserve">А/М</t>
  </si>
  <si>
    <t xml:space="preserve">Уточнение аэродинамики</t>
  </si>
  <si>
    <t xml:space="preserve">А/Д</t>
  </si>
  <si>
    <t xml:space="preserve">Уточнение силовой установки</t>
  </si>
  <si>
    <t xml:space="preserve">Уточнение аэрод-й конфигурации</t>
  </si>
  <si>
    <t xml:space="preserve">Дизайн отдельных узлов конструкции</t>
  </si>
  <si>
    <t xml:space="preserve">Дизайн полётного контроллера</t>
  </si>
  <si>
    <t xml:space="preserve">Промежуточные прочностные расчеты</t>
  </si>
  <si>
    <t xml:space="preserve">Производство</t>
  </si>
  <si>
    <t xml:space="preserve">Выбор материалов конструкции</t>
  </si>
  <si>
    <t xml:space="preserve">М/Д</t>
  </si>
  <si>
    <t xml:space="preserve">Разработка ПО для ПК</t>
  </si>
  <si>
    <t xml:space="preserve">Разработка с-мы контроля/сброса груза</t>
  </si>
  <si>
    <t xml:space="preserve">Изготовление прототипа</t>
  </si>
  <si>
    <t xml:space="preserve">Изготовление конкурсного образца</t>
  </si>
  <si>
    <t xml:space="preserve">Испытания</t>
  </si>
  <si>
    <t xml:space="preserve">Испытание прототипа</t>
  </si>
  <si>
    <t xml:space="preserve">Испытание конкурсного образца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</si>
</sst>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&quot;Нед 1&quot;"/>
    <numFmt numFmtId="167" formatCode="[$-419]d\ mmm;@"/>
    <numFmt numFmtId="168" formatCode="&quot;Нед &quot;#"/>
    <numFmt numFmtId="169" formatCode="General"/>
    <numFmt numFmtId="170" formatCode="0%"/>
  </numFmts>
  <fonts count="7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3999"/>
        <bgColor rgb="FF8EB4E3"/>
      </patternFill>
    </fill>
    <fill>
      <patternFill patternType="solid">
        <fgColor rgb="FF2D7BB5"/>
        <bgColor rgb="FF3278CC"/>
      </patternFill>
    </fill>
    <fill>
      <patternFill patternType="solid">
        <fgColor rgb="FFF59200"/>
        <bgColor rgb="FFFF6600"/>
      </patternFill>
    </fill>
    <fill>
      <patternFill patternType="solid">
        <fgColor theme="0"/>
        <bgColor rgb="FFFFFFCC"/>
      </patternFill>
    </fill>
    <fill>
      <patternFill patternType="solid">
        <fgColor theme="9" tint="0.3999"/>
        <bgColor rgb="FFC0C0C0"/>
      </patternFill>
    </fill>
    <fill>
      <patternFill patternType="solid">
        <fgColor rgb="FF7030A0"/>
        <bgColor rgb="FF9933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theme="8"/>
      </bottom>
      <diagonal/>
    </border>
    <border diagonalUp="false" diagonalDown="false">
      <left/>
      <right/>
      <top style="thin">
        <color theme="8"/>
      </top>
      <bottom style="thin">
        <color theme="8"/>
      </bottom>
      <diagonal/>
    </border>
    <border diagonalUp="false" diagonalDown="false">
      <left style="thin">
        <color theme="8"/>
      </left>
      <right/>
      <top/>
      <bottom style="thin">
        <color theme="8"/>
      </bottom>
      <diagonal/>
    </border>
    <border diagonalUp="false" diagonalDown="false">
      <left/>
      <right style="thin">
        <color theme="8"/>
      </right>
      <top/>
      <bottom style="thin">
        <color theme="8"/>
      </bottom>
      <diagonal/>
    </border>
    <border diagonalUp="false" diagonalDown="false">
      <left style="thin">
        <color theme="8"/>
      </left>
      <right style="thin">
        <color theme="8"/>
      </right>
      <top/>
      <bottom style="thin">
        <color theme="8"/>
      </bottom>
      <diagonal/>
    </border>
    <border diagonalUp="false" diagonalDown="false"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 diagonalUp="false" diagonalDown="false">
      <left style="thin">
        <color theme="8"/>
      </left>
      <right/>
      <top style="thin">
        <color theme="8"/>
      </top>
      <bottom style="thin">
        <color theme="8"/>
      </bottom>
      <diagonal/>
    </border>
    <border diagonalUp="false" diagonalDown="false"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6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7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Стиль 1" xfId="20"/>
  </cellStyles>
  <dxfs count="3">
    <dxf>
      <border diagonalUp="false" diagonalDown="false">
        <left style="thin">
          <color rgb="FFFF0000"/>
        </left>
        <right style="thin">
          <color rgb="FFFF0000"/>
        </right>
        <top/>
        <bottom/>
        <diagonal/>
      </border>
    </dxf>
    <dxf>
      <fill>
        <patternFill>
          <bgColor rgb="FF3278CC"/>
        </patternFill>
      </fill>
    </dxf>
    <dxf>
      <fill>
        <patternFill>
          <bgColor theme="3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7030A0"/>
      <rgbColor rgb="FFFFFFCC"/>
      <rgbColor rgb="FFCCFFFF"/>
      <rgbColor rgb="FF660066"/>
      <rgbColor rgb="FFFF8080"/>
      <rgbColor rgb="FF2D7B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278CC"/>
      <rgbColor rgb="FF4BACC6"/>
      <rgbColor rgb="FF99CC00"/>
      <rgbColor rgb="FFFFCC00"/>
      <rgbColor rgb="FFF592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8" topLeftCell="G9" activePane="bottomLeft" state="frozen"/>
      <selection pane="topLeft" activeCell="A1" activeCellId="0" sqref="A1"/>
      <selection pane="bottomLeft" activeCell="L39" activeCellId="0" sqref="L39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36.11"/>
    <col collapsed="false" customWidth="true" hidden="false" outlineLevel="0" max="2" min="2" style="0" width="14.33"/>
    <col collapsed="false" customWidth="true" hidden="false" outlineLevel="0" max="3" min="3" style="0" width="11"/>
    <col collapsed="false" customWidth="true" hidden="false" outlineLevel="0" max="4" min="4" style="0" width="10.78"/>
    <col collapsed="false" customWidth="true" hidden="false" outlineLevel="0" max="5" min="5" style="1" width="8.88"/>
    <col collapsed="false" customWidth="true" hidden="false" outlineLevel="0" max="6" min="6" style="0" width="10"/>
    <col collapsed="false" customWidth="true" hidden="false" outlineLevel="0" max="7" min="7" style="0" width="9.78"/>
    <col collapsed="false" customWidth="true" hidden="false" outlineLevel="0" max="8" min="8" style="0" width="9.56"/>
    <col collapsed="false" customWidth="true" hidden="false" outlineLevel="0" max="9" min="9" style="0" width="11.33"/>
    <col collapsed="false" customWidth="true" hidden="false" outlineLevel="0" max="10" min="10" style="0" width="11.44"/>
    <col collapsed="false" customWidth="true" hidden="false" outlineLevel="0" max="11" min="11" style="0" width="11.22"/>
    <col collapsed="false" customWidth="true" hidden="false" outlineLevel="0" max="13" min="12" style="0" width="12"/>
    <col collapsed="false" customWidth="true" hidden="false" outlineLevel="0" max="14" min="14" style="0" width="11.22"/>
    <col collapsed="false" customWidth="true" hidden="false" outlineLevel="0" max="15" min="15" style="0" width="11.56"/>
    <col collapsed="false" customWidth="true" hidden="false" outlineLevel="0" max="16" min="16" style="0" width="11.89"/>
    <col collapsed="false" customWidth="true" hidden="false" outlineLevel="0" max="17" min="17" style="0" width="11.22"/>
    <col collapsed="false" customWidth="true" hidden="false" outlineLevel="0" max="18" min="18" style="0" width="11.33"/>
    <col collapsed="false" customWidth="true" hidden="false" outlineLevel="0" max="19" min="19" style="0" width="12.56"/>
    <col collapsed="false" customWidth="true" hidden="false" outlineLevel="0" max="20" min="20" style="0" width="13"/>
    <col collapsed="false" customWidth="true" hidden="false" outlineLevel="0" max="21" min="21" style="0" width="11.89"/>
    <col collapsed="false" customWidth="true" hidden="false" outlineLevel="0" max="22" min="22" style="0" width="11.33"/>
    <col collapsed="false" customWidth="true" hidden="false" outlineLevel="0" max="23" min="23" style="0" width="10.56"/>
  </cols>
  <sheetData>
    <row r="1" customFormat="false" ht="14.25" hidden="false" customHeight="false" outlineLevel="0" collapsed="false"/>
    <row r="2" customFormat="false" ht="14.25" hidden="false" customHeight="false" outlineLevel="0" collapsed="false">
      <c r="A2" s="2" t="s">
        <v>0</v>
      </c>
      <c r="B2" s="2"/>
      <c r="D2" s="3"/>
      <c r="E2" s="4" t="s">
        <v>1</v>
      </c>
      <c r="F2" s="4"/>
      <c r="G2" s="4"/>
      <c r="H2" s="4"/>
    </row>
    <row r="3" customFormat="false" ht="14.25" hidden="false" customHeight="false" outlineLevel="0" collapsed="false">
      <c r="A3" s="5" t="s">
        <v>2</v>
      </c>
      <c r="B3" s="6" t="n">
        <v>45383</v>
      </c>
      <c r="D3" s="7"/>
      <c r="E3" s="4" t="s">
        <v>3</v>
      </c>
      <c r="F3" s="4"/>
      <c r="G3" s="4"/>
      <c r="H3" s="4"/>
    </row>
    <row r="4" customFormat="false" ht="14.25" hidden="false" customHeight="false" outlineLevel="0" collapsed="false">
      <c r="A4" s="5" t="s">
        <v>4</v>
      </c>
      <c r="B4" s="6" t="n">
        <f aca="true">TODAY()</f>
        <v>45419</v>
      </c>
    </row>
    <row r="5" customFormat="false" ht="14.25" hidden="false" customHeight="false" outlineLevel="0" collapsed="false">
      <c r="A5" s="5" t="s">
        <v>5</v>
      </c>
      <c r="B5" s="8" t="s">
        <v>6</v>
      </c>
      <c r="H5" s="9"/>
    </row>
    <row r="6" customFormat="false" ht="14.25" hidden="false" customHeight="false" outlineLevel="0" collapsed="false"/>
    <row r="7" s="13" customFormat="true" ht="14.25" hidden="false" customHeight="false" outlineLevel="0" collapsed="false">
      <c r="A7" s="10" t="s">
        <v>7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3</v>
      </c>
      <c r="G7" s="11" t="n">
        <f aca="false">B3</f>
        <v>45383</v>
      </c>
      <c r="H7" s="11" t="n">
        <f aca="false">G7+7</f>
        <v>45390</v>
      </c>
      <c r="I7" s="11" t="n">
        <f aca="false">H7+7</f>
        <v>45397</v>
      </c>
      <c r="J7" s="11" t="n">
        <f aca="false">I7+7</f>
        <v>45404</v>
      </c>
      <c r="K7" s="11" t="n">
        <f aca="false">J7+7</f>
        <v>45411</v>
      </c>
      <c r="L7" s="11" t="n">
        <f aca="false">K7+7</f>
        <v>45418</v>
      </c>
      <c r="M7" s="11" t="n">
        <f aca="false">L7+7</f>
        <v>45425</v>
      </c>
      <c r="N7" s="11" t="n">
        <f aca="false">M7+7</f>
        <v>45432</v>
      </c>
      <c r="O7" s="11" t="n">
        <f aca="false">N7+7</f>
        <v>45439</v>
      </c>
      <c r="P7" s="11" t="n">
        <f aca="false">O7+7</f>
        <v>45446</v>
      </c>
      <c r="Q7" s="11" t="n">
        <f aca="false">P7+7</f>
        <v>45453</v>
      </c>
      <c r="R7" s="11" t="n">
        <f aca="false">Q7+7</f>
        <v>45460</v>
      </c>
      <c r="S7" s="11" t="n">
        <f aca="false">R7+7</f>
        <v>45467</v>
      </c>
      <c r="T7" s="11" t="n">
        <f aca="false">S7+7</f>
        <v>45474</v>
      </c>
      <c r="U7" s="11" t="n">
        <f aca="false">T7+7</f>
        <v>45481</v>
      </c>
      <c r="V7" s="11" t="n">
        <f aca="false">U7+7</f>
        <v>45488</v>
      </c>
      <c r="W7" s="11" t="n">
        <f aca="false">V7+7</f>
        <v>45495</v>
      </c>
      <c r="X7" s="12"/>
      <c r="Y7" s="12"/>
    </row>
    <row r="8" s="13" customFormat="true" ht="14.25" hidden="false" customHeight="false" outlineLevel="0" collapsed="false">
      <c r="A8" s="10"/>
      <c r="B8" s="10"/>
      <c r="C8" s="10"/>
      <c r="D8" s="10"/>
      <c r="E8" s="10"/>
      <c r="F8" s="10"/>
      <c r="G8" s="14" t="n">
        <v>1</v>
      </c>
      <c r="H8" s="14" t="n">
        <v>2</v>
      </c>
      <c r="I8" s="14" t="n">
        <v>3</v>
      </c>
      <c r="J8" s="14" t="n">
        <v>4</v>
      </c>
      <c r="K8" s="14" t="n">
        <v>5</v>
      </c>
      <c r="L8" s="14" t="n">
        <v>6</v>
      </c>
      <c r="M8" s="14" t="n">
        <v>7</v>
      </c>
      <c r="N8" s="14" t="n">
        <v>8</v>
      </c>
      <c r="O8" s="14" t="n">
        <v>9</v>
      </c>
      <c r="P8" s="14" t="n">
        <v>10</v>
      </c>
      <c r="Q8" s="14" t="n">
        <v>11</v>
      </c>
      <c r="R8" s="14" t="n">
        <v>12</v>
      </c>
      <c r="S8" s="14" t="n">
        <v>13</v>
      </c>
      <c r="T8" s="14" t="n">
        <v>14</v>
      </c>
      <c r="U8" s="14" t="n">
        <v>15</v>
      </c>
      <c r="V8" s="14" t="n">
        <v>16</v>
      </c>
      <c r="W8" s="14" t="n">
        <v>17</v>
      </c>
      <c r="X8" s="15"/>
      <c r="Y8" s="15"/>
      <c r="Z8" s="16"/>
      <c r="AA8" s="16"/>
      <c r="AB8" s="16"/>
      <c r="AC8" s="16"/>
      <c r="AD8" s="16"/>
    </row>
    <row r="9" s="12" customFormat="true" ht="18" hidden="false" customHeight="true" outlineLevel="0" collapsed="false">
      <c r="A9" s="17" t="s">
        <v>12</v>
      </c>
      <c r="B9" s="17"/>
      <c r="C9" s="18" t="n">
        <v>45383</v>
      </c>
      <c r="D9" s="18" t="n">
        <v>45387</v>
      </c>
      <c r="E9" s="19" t="n">
        <f aca="false">D9-C9</f>
        <v>4</v>
      </c>
      <c r="F9" s="20"/>
      <c r="G9" s="21"/>
      <c r="H9" s="22"/>
      <c r="I9" s="2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customFormat="false" ht="14.25" hidden="false" customHeight="false" outlineLevel="0" collapsed="false">
      <c r="A10" s="25" t="s">
        <v>13</v>
      </c>
      <c r="B10" s="26" t="s">
        <v>14</v>
      </c>
      <c r="C10" s="27" t="n">
        <v>45383</v>
      </c>
      <c r="D10" s="27" t="n">
        <v>45387</v>
      </c>
      <c r="E10" s="28" t="n">
        <f aca="false">IF(C10="","",D10-C10)</f>
        <v>4</v>
      </c>
      <c r="F10" s="29" t="n">
        <v>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customFormat="false" ht="14.25" hidden="false" customHeight="false" outlineLevel="0" collapsed="false">
      <c r="A11" s="25" t="s">
        <v>15</v>
      </c>
      <c r="B11" s="28" t="s">
        <v>16</v>
      </c>
      <c r="C11" s="27" t="n">
        <v>45383</v>
      </c>
      <c r="D11" s="27" t="n">
        <v>45387</v>
      </c>
      <c r="E11" s="28" t="n">
        <f aca="false">IF(C11="","",D11-C11)</f>
        <v>4</v>
      </c>
      <c r="F11" s="29" t="n">
        <v>1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customFormat="false" ht="14.25" hidden="false" customHeight="false" outlineLevel="0" collapsed="false">
      <c r="A12" s="25" t="s">
        <v>17</v>
      </c>
      <c r="B12" s="28" t="s">
        <v>18</v>
      </c>
      <c r="C12" s="27" t="n">
        <v>45383</v>
      </c>
      <c r="D12" s="27" t="n">
        <v>45387</v>
      </c>
      <c r="E12" s="28" t="n">
        <f aca="false">IF(C12="","",D12-C12)</f>
        <v>4</v>
      </c>
      <c r="F12" s="29" t="n">
        <v>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customFormat="false" ht="14.25" hidden="false" customHeight="false" outlineLevel="0" collapsed="false">
      <c r="A13" s="25" t="s">
        <v>19</v>
      </c>
      <c r="B13" s="28" t="s">
        <v>20</v>
      </c>
      <c r="C13" s="27" t="n">
        <v>45383</v>
      </c>
      <c r="D13" s="27" t="n">
        <v>45387</v>
      </c>
      <c r="E13" s="28" t="n">
        <f aca="false">IF(C13="","",D13-C13)</f>
        <v>4</v>
      </c>
      <c r="F13" s="29" t="n">
        <v>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customFormat="false" ht="14.25" hidden="false" customHeight="false" outlineLevel="0" collapsed="false">
      <c r="A14" s="25" t="s">
        <v>21</v>
      </c>
      <c r="B14" s="28" t="s">
        <v>14</v>
      </c>
      <c r="C14" s="27" t="n">
        <v>45383</v>
      </c>
      <c r="D14" s="27" t="n">
        <v>45387</v>
      </c>
      <c r="E14" s="28" t="n">
        <f aca="false">IF(C14="","",D14-C14)</f>
        <v>4</v>
      </c>
      <c r="F14" s="29" t="n">
        <v>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="12" customFormat="true" ht="18" hidden="false" customHeight="true" outlineLevel="0" collapsed="false">
      <c r="A15" s="31" t="s">
        <v>22</v>
      </c>
      <c r="B15" s="31"/>
      <c r="C15" s="32" t="n">
        <v>45387</v>
      </c>
      <c r="D15" s="32" t="n">
        <v>45418</v>
      </c>
      <c r="E15" s="33" t="n">
        <f aca="false">IF(C15="","",D15-C15)</f>
        <v>31</v>
      </c>
      <c r="F15" s="34"/>
      <c r="G15" s="35"/>
      <c r="H15" s="36"/>
      <c r="I15" s="36"/>
      <c r="J15" s="36"/>
      <c r="K15" s="36"/>
      <c r="L15" s="36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customFormat="false" ht="14.25" hidden="false" customHeight="false" outlineLevel="0" collapsed="false">
      <c r="A16" s="37" t="s">
        <v>23</v>
      </c>
      <c r="B16" s="26" t="s">
        <v>24</v>
      </c>
      <c r="C16" s="27" t="n">
        <v>45387</v>
      </c>
      <c r="D16" s="27" t="n">
        <v>45418</v>
      </c>
      <c r="E16" s="28" t="n">
        <f aca="false">IF(C16="","",D16-C16)</f>
        <v>31</v>
      </c>
      <c r="F16" s="29" t="n">
        <v>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customFormat="false" ht="14.25" hidden="false" customHeight="false" outlineLevel="0" collapsed="false">
      <c r="A17" s="37" t="s">
        <v>25</v>
      </c>
      <c r="B17" s="26" t="s">
        <v>26</v>
      </c>
      <c r="C17" s="27" t="n">
        <v>45388</v>
      </c>
      <c r="D17" s="27" t="n">
        <v>45403</v>
      </c>
      <c r="E17" s="28" t="n">
        <f aca="false">IF(C17="","",D17-C17)</f>
        <v>15</v>
      </c>
      <c r="F17" s="29" t="n">
        <v>1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customFormat="false" ht="14.25" hidden="false" customHeight="false" outlineLevel="0" collapsed="false">
      <c r="A18" s="37" t="s">
        <v>27</v>
      </c>
      <c r="B18" s="26" t="s">
        <v>16</v>
      </c>
      <c r="C18" s="27" t="n">
        <v>45389</v>
      </c>
      <c r="D18" s="27" t="n">
        <v>45404</v>
      </c>
      <c r="E18" s="28" t="n">
        <f aca="false">IF(C18="","",D18-C18)</f>
        <v>15</v>
      </c>
      <c r="F18" s="29" t="n">
        <v>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customFormat="false" ht="13.8" hidden="false" customHeight="false" outlineLevel="0" collapsed="false">
      <c r="A19" s="37" t="s">
        <v>28</v>
      </c>
      <c r="B19" s="26" t="s">
        <v>18</v>
      </c>
      <c r="C19" s="27" t="n">
        <v>45390</v>
      </c>
      <c r="D19" s="27" t="n">
        <v>45405</v>
      </c>
      <c r="E19" s="28" t="n">
        <f aca="false">IF(C19="","",D19-C19)</f>
        <v>15</v>
      </c>
      <c r="F19" s="29" t="n">
        <v>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customFormat="false" ht="13.8" hidden="false" customHeight="false" outlineLevel="0" collapsed="false">
      <c r="A20" s="37" t="s">
        <v>29</v>
      </c>
      <c r="B20" s="26" t="s">
        <v>18</v>
      </c>
      <c r="C20" s="27" t="n">
        <v>45391</v>
      </c>
      <c r="D20" s="27" t="n">
        <v>45417</v>
      </c>
      <c r="E20" s="28" t="n">
        <f aca="false">IF(C20="","",D20-C20)</f>
        <v>26</v>
      </c>
      <c r="F20" s="29" t="n">
        <v>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customFormat="false" ht="13.8" hidden="false" customHeight="false" outlineLevel="0" collapsed="false">
      <c r="A21" s="37" t="s">
        <v>30</v>
      </c>
      <c r="B21" s="26" t="s">
        <v>14</v>
      </c>
      <c r="C21" s="27" t="n">
        <v>45392</v>
      </c>
      <c r="D21" s="27" t="n">
        <v>45417</v>
      </c>
      <c r="E21" s="28" t="n">
        <f aca="false">IF(C21="","",D21-C21)</f>
        <v>25</v>
      </c>
      <c r="F21" s="29" t="n">
        <f aca="false">100%</f>
        <v>1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customFormat="false" ht="13.8" hidden="false" customHeight="false" outlineLevel="0" collapsed="false">
      <c r="A22" s="37" t="s">
        <v>31</v>
      </c>
      <c r="B22" s="26" t="s">
        <v>14</v>
      </c>
      <c r="C22" s="27" t="n">
        <v>45396</v>
      </c>
      <c r="D22" s="27" t="n">
        <v>45418</v>
      </c>
      <c r="E22" s="28" t="n">
        <f aca="false">IF(C22="","",D22-C22)</f>
        <v>22</v>
      </c>
      <c r="F22" s="29" t="n">
        <v>1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="12" customFormat="true" ht="18" hidden="false" customHeight="true" outlineLevel="0" collapsed="false">
      <c r="A23" s="31" t="s">
        <v>32</v>
      </c>
      <c r="B23" s="31"/>
      <c r="C23" s="32" t="n">
        <v>45418</v>
      </c>
      <c r="D23" s="32" t="n">
        <v>45487</v>
      </c>
      <c r="E23" s="33" t="n">
        <f aca="false">IF(C23="","",D23-C23)</f>
        <v>69</v>
      </c>
      <c r="F23" s="34"/>
      <c r="G23" s="35"/>
      <c r="H23" s="35"/>
      <c r="I23" s="35"/>
      <c r="J23" s="35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5"/>
      <c r="W23" s="35"/>
    </row>
    <row r="24" customFormat="false" ht="13.8" hidden="false" customHeight="false" outlineLevel="0" collapsed="false">
      <c r="A24" s="37" t="s">
        <v>33</v>
      </c>
      <c r="B24" s="26" t="s">
        <v>34</v>
      </c>
      <c r="C24" s="27" t="n">
        <v>45418</v>
      </c>
      <c r="D24" s="27" t="n">
        <v>45424</v>
      </c>
      <c r="E24" s="28" t="n">
        <f aca="false">IF(C24="","",D24-C24)</f>
        <v>6</v>
      </c>
      <c r="F24" s="29" t="n">
        <v>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customFormat="false" ht="13.8" hidden="false" customHeight="false" outlineLevel="0" collapsed="false">
      <c r="A25" s="37" t="s">
        <v>35</v>
      </c>
      <c r="B25" s="26" t="s">
        <v>14</v>
      </c>
      <c r="C25" s="27" t="n">
        <v>45453</v>
      </c>
      <c r="D25" s="27" t="n">
        <v>45483</v>
      </c>
      <c r="E25" s="28" t="n">
        <f aca="false">IF(C25="","",D25-C25)</f>
        <v>30</v>
      </c>
      <c r="F25" s="29" t="n">
        <f aca="false">0</f>
        <v>0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customFormat="false" ht="13.8" hidden="false" customHeight="false" outlineLevel="0" collapsed="false">
      <c r="A26" s="37" t="s">
        <v>36</v>
      </c>
      <c r="B26" s="26" t="s">
        <v>24</v>
      </c>
      <c r="C26" s="27" t="n">
        <v>45444</v>
      </c>
      <c r="D26" s="27" t="n">
        <v>45453</v>
      </c>
      <c r="E26" s="28" t="n">
        <f aca="false">IF(C26="","",D26-C26)</f>
        <v>9</v>
      </c>
      <c r="F26" s="29" t="n">
        <v>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customFormat="false" ht="13.8" hidden="false" customHeight="false" outlineLevel="0" collapsed="false">
      <c r="A27" s="37" t="s">
        <v>37</v>
      </c>
      <c r="B27" s="26" t="s">
        <v>18</v>
      </c>
      <c r="C27" s="27" t="n">
        <v>45418</v>
      </c>
      <c r="D27" s="27" t="n">
        <v>45446</v>
      </c>
      <c r="E27" s="28" t="n">
        <f aca="false">IF(C27="","",D27-C27)</f>
        <v>28</v>
      </c>
      <c r="F27" s="29" t="n">
        <v>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customFormat="false" ht="13.8" hidden="false" customHeight="false" outlineLevel="0" collapsed="false">
      <c r="A28" s="37" t="s">
        <v>38</v>
      </c>
      <c r="B28" s="26" t="s">
        <v>18</v>
      </c>
      <c r="C28" s="27" t="n">
        <v>45446</v>
      </c>
      <c r="D28" s="27" t="n">
        <v>45481</v>
      </c>
      <c r="E28" s="28" t="n">
        <f aca="false">IF(C28="","",D28-C28)</f>
        <v>35</v>
      </c>
      <c r="F28" s="29" t="n">
        <v>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="12" customFormat="true" ht="18" hidden="false" customHeight="true" outlineLevel="0" collapsed="false">
      <c r="A29" s="31" t="s">
        <v>39</v>
      </c>
      <c r="B29" s="31"/>
      <c r="C29" s="32" t="n">
        <v>45453</v>
      </c>
      <c r="D29" s="32" t="n">
        <v>45501</v>
      </c>
      <c r="E29" s="33" t="n">
        <f aca="false">IF(C29="","",D29-C29)</f>
        <v>48</v>
      </c>
      <c r="F29" s="34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  <c r="R29" s="39"/>
      <c r="S29" s="39"/>
      <c r="T29" s="39"/>
      <c r="U29" s="39"/>
      <c r="V29" s="39"/>
      <c r="W29" s="40"/>
    </row>
    <row r="30" customFormat="false" ht="13.8" hidden="false" customHeight="false" outlineLevel="0" collapsed="false">
      <c r="A30" s="37" t="s">
        <v>40</v>
      </c>
      <c r="B30" s="26" t="s">
        <v>18</v>
      </c>
      <c r="C30" s="41" t="n">
        <v>45453</v>
      </c>
      <c r="D30" s="27" t="n">
        <v>45460</v>
      </c>
      <c r="E30" s="28" t="n">
        <f aca="false">IF(C30="","",D30-C30)</f>
        <v>7</v>
      </c>
      <c r="F30" s="29" t="n"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customFormat="false" ht="13.8" hidden="false" customHeight="false" outlineLevel="0" collapsed="false">
      <c r="A31" s="37" t="s">
        <v>41</v>
      </c>
      <c r="B31" s="26" t="s">
        <v>18</v>
      </c>
      <c r="C31" s="27" t="n">
        <v>45481</v>
      </c>
      <c r="D31" s="27" t="n">
        <v>45495</v>
      </c>
      <c r="E31" s="28" t="n">
        <f aca="false">IF(C31="","",D31-C31)</f>
        <v>14</v>
      </c>
      <c r="F31" s="29" t="n">
        <v>0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</sheetData>
  <mergeCells count="15">
    <mergeCell ref="A2:B2"/>
    <mergeCell ref="E2:H2"/>
    <mergeCell ref="E3:H3"/>
    <mergeCell ref="A7:A8"/>
    <mergeCell ref="B7:B8"/>
    <mergeCell ref="C7:C8"/>
    <mergeCell ref="D7:D8"/>
    <mergeCell ref="E7:E8"/>
    <mergeCell ref="F7:F8"/>
    <mergeCell ref="A9:B9"/>
    <mergeCell ref="A15:B15"/>
    <mergeCell ref="H15:L15"/>
    <mergeCell ref="A23:B23"/>
    <mergeCell ref="L23:U23"/>
    <mergeCell ref="A29:B29"/>
  </mergeCells>
  <conditionalFormatting sqref="G7:W14 G16:W22 G15 M15:W15 G23:K23 V23:W23 G30:W31 G29:O29 G24:W28">
    <cfRule type="expression" priority="2" aboveAverage="0" equalAverage="0" bottom="0" percent="0" rank="0" text="" dxfId="0">
      <formula>G$8=$B$5</formula>
    </cfRule>
  </conditionalFormatting>
  <conditionalFormatting sqref="G10:W14 G16:W22 G15 M15:W15 G23:K23 V23:W23 G24:W28 G29:O29 G30:W31">
    <cfRule type="expression" priority="3" aboveAverage="0" equalAverage="0" bottom="0" percent="0" rank="0" text="" dxfId="1">
      <formula>AND(G$7&gt;=$C10, G$7&lt;=$C10+$E10*$F10 - 1)</formula>
    </cfRule>
    <cfRule type="expression" priority="4" aboveAverage="0" equalAverage="0" bottom="0" percent="0" rank="0" text="" dxfId="2">
      <formula>AND(G$7 &gt;= $C10, G$7 &lt;= $D10)</formula>
    </cfRule>
  </conditionalFormatting>
  <conditionalFormatting sqref="F10:F31">
    <cfRule type="dataBar" priority="5">
      <dataBar showValue="1" minLength="10" maxLength="9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{EC4CD7BE-BE2F-4EA2-BBC1-7DD1381BCF9B}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4CD7BE-BE2F-4EA2-BBC1-7DD1381BCF9B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2024-05-07T23:36:07Z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