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activeTab="3"/>
  </bookViews>
  <sheets>
    <sheet name="GG Torque (Z) 7" sheetId="4" r:id="rId1"/>
    <sheet name="GG Force (Y) 3" sheetId="3" r:id="rId2"/>
    <sheet name="GG Force (X) 2" sheetId="2" r:id="rId3"/>
    <sheet name="Parametric Study" sheetId="1" r:id="rId4"/>
  </sheets>
  <calcPr calcId="145621"/>
</workbook>
</file>

<file path=xl/calcChain.xml><?xml version="1.0" encoding="utf-8"?>
<calcChain xmlns="http://schemas.openxmlformats.org/spreadsheetml/2006/main">
  <c r="S8" i="1" l="1"/>
  <c r="T8" i="1"/>
  <c r="U8" i="1"/>
  <c r="U10" i="1" s="1"/>
  <c r="V8" i="1"/>
  <c r="V10" i="1" s="1"/>
  <c r="W8" i="1"/>
  <c r="W10" i="1" s="1"/>
  <c r="S9" i="1"/>
  <c r="T9" i="1"/>
  <c r="U9" i="1"/>
  <c r="V9" i="1"/>
  <c r="W9" i="1"/>
  <c r="S10" i="1"/>
  <c r="T10" i="1"/>
  <c r="S11" i="1"/>
  <c r="T11" i="1"/>
  <c r="U11" i="1"/>
  <c r="V11" i="1"/>
  <c r="W11" i="1"/>
  <c r="S12" i="1"/>
  <c r="T12" i="1"/>
  <c r="U12" i="1"/>
  <c r="V12" i="1"/>
  <c r="W12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8" i="1"/>
  <c r="R11" i="1" s="1"/>
  <c r="Q8" i="1"/>
  <c r="Q11" i="1" s="1"/>
  <c r="P8" i="1"/>
  <c r="P11" i="1" s="1"/>
  <c r="O8" i="1"/>
  <c r="O11" i="1" s="1"/>
  <c r="N8" i="1"/>
  <c r="N10" i="1" s="1"/>
  <c r="M8" i="1"/>
  <c r="M10" i="1" s="1"/>
  <c r="L8" i="1"/>
  <c r="L10" i="1" s="1"/>
  <c r="K8" i="1"/>
  <c r="K10" i="1" s="1"/>
  <c r="J8" i="1"/>
  <c r="J11" i="1" s="1"/>
  <c r="I8" i="1"/>
  <c r="I11" i="1" s="1"/>
  <c r="H8" i="1"/>
  <c r="H11" i="1" s="1"/>
  <c r="G8" i="1"/>
  <c r="G11" i="1" s="1"/>
  <c r="F8" i="1"/>
  <c r="F11" i="1" s="1"/>
  <c r="E8" i="1"/>
  <c r="E11" i="1" s="1"/>
  <c r="D8" i="1"/>
  <c r="D11" i="1" s="1"/>
  <c r="C8" i="1"/>
  <c r="C11" i="1" s="1"/>
  <c r="E7" i="1"/>
  <c r="C7" i="1"/>
  <c r="R12" i="1" s="1"/>
  <c r="C10" i="1" l="1"/>
  <c r="O10" i="1"/>
  <c r="K11" i="1"/>
  <c r="G12" i="1"/>
  <c r="D10" i="1"/>
  <c r="P10" i="1"/>
  <c r="L11" i="1"/>
  <c r="H12" i="1"/>
  <c r="E10" i="1"/>
  <c r="Q10" i="1"/>
  <c r="M11" i="1"/>
  <c r="I12" i="1"/>
  <c r="F10" i="1"/>
  <c r="R10" i="1"/>
  <c r="N11" i="1"/>
  <c r="J12" i="1"/>
  <c r="G10" i="1"/>
  <c r="K12" i="1"/>
  <c r="H10" i="1"/>
  <c r="L12" i="1"/>
  <c r="I10" i="1"/>
  <c r="M12" i="1"/>
  <c r="J10" i="1"/>
  <c r="N12" i="1"/>
  <c r="C12" i="1"/>
  <c r="O12" i="1"/>
  <c r="D12" i="1"/>
  <c r="P12" i="1"/>
  <c r="E12" i="1"/>
  <c r="Q12" i="1"/>
  <c r="F12" i="1"/>
</calcChain>
</file>

<file path=xl/sharedStrings.xml><?xml version="1.0" encoding="utf-8"?>
<sst xmlns="http://schemas.openxmlformats.org/spreadsheetml/2006/main" count="32" uniqueCount="32">
  <si>
    <t>Angle of attack (Initial and Ambient Conditions) [°]</t>
  </si>
  <si>
    <t>GG Force (X) 2 [N]</t>
  </si>
  <si>
    <t>GG Force (Y) 3 [N]</t>
  </si>
  <si>
    <t>GG Torque (Z) 7 [N*m]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</si>
  <si>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</si>
  <si>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</si>
  <si>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</si>
  <si>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</si>
  <si>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</si>
  <si>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</si>
  <si>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</si>
  <si>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</si>
  <si>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</si>
  <si>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</si>
  <si>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</si>
  <si>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</si>
  <si>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</si>
  <si>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</si>
  <si>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</si>
  <si>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Design Point 16</t>
  </si>
  <si>
    <t>Design Point 17</t>
  </si>
  <si>
    <t>Design Point 18</t>
  </si>
  <si>
    <t>Design Point 19</t>
  </si>
  <si>
    <t>Design Point 20</t>
  </si>
  <si>
    <t>Design Point 21</t>
  </si>
  <si>
    <t>q</t>
  </si>
  <si>
    <t>S</t>
  </si>
  <si>
    <t>Lift</t>
  </si>
  <si>
    <t>Drag</t>
  </si>
  <si>
    <t>L/D</t>
  </si>
  <si>
    <t>CL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</si>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</sst>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(Z)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Study'!$C$6:$W$6</c:f>
              <c:numCache>
                <c:formatCode>General</c:formatCode>
                <c:ptCount val="21"/>
                <c:pt idx="0">
                  <c:v>2.7468539016238702E-2</c:v>
                </c:pt>
                <c:pt idx="1">
                  <c:v>-0.37118380079922703</c:v>
                </c:pt>
                <c:pt idx="2">
                  <c:v>0.26099755036927702</c:v>
                </c:pt>
                <c:pt idx="3">
                  <c:v>0.308201214414978</c:v>
                </c:pt>
                <c:pt idx="4">
                  <c:v>0.29591288102440799</c:v>
                </c:pt>
                <c:pt idx="5">
                  <c:v>0.72720148065327905</c:v>
                </c:pt>
                <c:pt idx="6">
                  <c:v>0.405161529930049</c:v>
                </c:pt>
                <c:pt idx="7">
                  <c:v>0.43362881149798999</c:v>
                </c:pt>
                <c:pt idx="8">
                  <c:v>0.55564872094853301</c:v>
                </c:pt>
                <c:pt idx="9">
                  <c:v>0.30977893717279398</c:v>
                </c:pt>
                <c:pt idx="10">
                  <c:v>0.73873173506102596</c:v>
                </c:pt>
                <c:pt idx="11">
                  <c:v>0.46585006011966001</c:v>
                </c:pt>
                <c:pt idx="12">
                  <c:v>0.73131678429578395</c:v>
                </c:pt>
                <c:pt idx="13">
                  <c:v>0.36827684137241501</c:v>
                </c:pt>
                <c:pt idx="14">
                  <c:v>-7.6156878702368105E-2</c:v>
                </c:pt>
                <c:pt idx="15">
                  <c:v>0.515332859163118</c:v>
                </c:pt>
                <c:pt idx="16">
                  <c:v>0.92834449501237404</c:v>
                </c:pt>
                <c:pt idx="17">
                  <c:v>0.60387815929734501</c:v>
                </c:pt>
                <c:pt idx="18">
                  <c:v>1.2123554166283801</c:v>
                </c:pt>
                <c:pt idx="19">
                  <c:v>1.16617466618009</c:v>
                </c:pt>
                <c:pt idx="20">
                  <c:v>1.5309596919739901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96512"/>
        <c:axId val="149698432"/>
      </c:barChart>
      <c:catAx>
        <c:axId val="1496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98432"/>
        <c:crosses val="autoZero"/>
        <c:auto val="1"/>
        <c:lblAlgn val="ctr"/>
        <c:lblOffset val="100"/>
        <c:noMultiLvlLbl val="1"/>
      </c:catAx>
      <c:valAx>
        <c:axId val="14969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(Z) 7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9651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Study'!$C$5:$W$5</c:f>
              <c:numCache>
                <c:formatCode>General</c:formatCode>
                <c:ptCount val="21"/>
                <c:pt idx="0">
                  <c:v>-10.693035491556101</c:v>
                </c:pt>
                <c:pt idx="1">
                  <c:v>-7.9512197932689999</c:v>
                </c:pt>
                <c:pt idx="2">
                  <c:v>-7.1685133377563099</c:v>
                </c:pt>
                <c:pt idx="3">
                  <c:v>-3.5555538628966001</c:v>
                </c:pt>
                <c:pt idx="4">
                  <c:v>-0.736182232999537</c:v>
                </c:pt>
                <c:pt idx="5">
                  <c:v>3.78764616385015</c:v>
                </c:pt>
                <c:pt idx="6">
                  <c:v>6.13277980087366</c:v>
                </c:pt>
                <c:pt idx="7">
                  <c:v>10.0438959403202</c:v>
                </c:pt>
                <c:pt idx="8">
                  <c:v>13.3899842412293</c:v>
                </c:pt>
                <c:pt idx="9">
                  <c:v>15.7299099611303</c:v>
                </c:pt>
                <c:pt idx="10">
                  <c:v>20.460443566322098</c:v>
                </c:pt>
                <c:pt idx="11">
                  <c:v>23.432130172013299</c:v>
                </c:pt>
                <c:pt idx="12">
                  <c:v>26.802769478892099</c:v>
                </c:pt>
                <c:pt idx="13">
                  <c:v>29.684383349253899</c:v>
                </c:pt>
                <c:pt idx="14">
                  <c:v>32.167442056840898</c:v>
                </c:pt>
                <c:pt idx="15">
                  <c:v>36.2057679940486</c:v>
                </c:pt>
                <c:pt idx="16">
                  <c:v>38.006028896055497</c:v>
                </c:pt>
                <c:pt idx="17">
                  <c:v>39.962076318096599</c:v>
                </c:pt>
                <c:pt idx="18">
                  <c:v>41.961853873549302</c:v>
                </c:pt>
                <c:pt idx="19">
                  <c:v>41.507407368311497</c:v>
                </c:pt>
                <c:pt idx="20">
                  <c:v>40.668875451680897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68448"/>
        <c:axId val="149782912"/>
      </c:barChart>
      <c:catAx>
        <c:axId val="14976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82912"/>
        <c:crosses val="autoZero"/>
        <c:auto val="1"/>
        <c:lblAlgn val="ctr"/>
        <c:lblOffset val="100"/>
        <c:noMultiLvlLbl val="1"/>
      </c:catAx>
      <c:valAx>
        <c:axId val="14978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6844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Study'!$C$4:$W$4</c:f>
              <c:numCache>
                <c:formatCode>General</c:formatCode>
                <c:ptCount val="21"/>
                <c:pt idx="0">
                  <c:v>2.5966039276108401</c:v>
                </c:pt>
                <c:pt idx="1">
                  <c:v>3.0918251294932499</c:v>
                </c:pt>
                <c:pt idx="2">
                  <c:v>1.7899628228887501</c:v>
                </c:pt>
                <c:pt idx="3">
                  <c:v>1.7813696775869501</c:v>
                </c:pt>
                <c:pt idx="4">
                  <c:v>1.8662621556463701</c:v>
                </c:pt>
                <c:pt idx="5">
                  <c:v>2.0117154973321099</c:v>
                </c:pt>
                <c:pt idx="6">
                  <c:v>2.3133112038275598</c:v>
                </c:pt>
                <c:pt idx="7">
                  <c:v>1.83919930351724</c:v>
                </c:pt>
                <c:pt idx="8">
                  <c:v>1.60201484506174</c:v>
                </c:pt>
                <c:pt idx="9">
                  <c:v>1.5406191044011199</c:v>
                </c:pt>
                <c:pt idx="10">
                  <c:v>1.4501100999525001</c:v>
                </c:pt>
                <c:pt idx="11">
                  <c:v>1.07008003213736</c:v>
                </c:pt>
                <c:pt idx="12">
                  <c:v>0.77749917702520999</c:v>
                </c:pt>
                <c:pt idx="13">
                  <c:v>0.40346171848248102</c:v>
                </c:pt>
                <c:pt idx="14">
                  <c:v>0.20707588320701401</c:v>
                </c:pt>
                <c:pt idx="15">
                  <c:v>-0.350681474883561</c:v>
                </c:pt>
                <c:pt idx="16">
                  <c:v>-0.60622753295532505</c:v>
                </c:pt>
                <c:pt idx="17">
                  <c:v>-1.5269018623097099</c:v>
                </c:pt>
                <c:pt idx="18">
                  <c:v>-1.43224752272639</c:v>
                </c:pt>
                <c:pt idx="19">
                  <c:v>-1.17276677399678</c:v>
                </c:pt>
                <c:pt idx="20">
                  <c:v>-0.67974000293099202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11968"/>
        <c:axId val="149813888"/>
      </c:barChart>
      <c:catAx>
        <c:axId val="1498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13888"/>
        <c:crosses val="autoZero"/>
        <c:auto val="1"/>
        <c:lblAlgn val="ctr"/>
        <c:lblOffset val="100"/>
        <c:noMultiLvlLbl val="1"/>
      </c:catAx>
      <c:valAx>
        <c:axId val="14981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1196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CM(a)</c:v>
          </c:tx>
          <c:marker>
            <c:symbol val="none"/>
          </c:marker>
          <c:cat>
            <c:numRef>
              <c:f>'Parametric Study'!$C$3:$W$3</c:f>
              <c:numCache>
                <c:formatCode>General</c:formatCode>
                <c:ptCount val="21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</c:numCache>
            </c:numRef>
          </c:cat>
          <c:val>
            <c:numRef>
              <c:f>'Parametric Study'!$C$12:$W$12</c:f>
              <c:numCache>
                <c:formatCode>General</c:formatCode>
                <c:ptCount val="21"/>
                <c:pt idx="0">
                  <c:v>-3.1043710259777342E-3</c:v>
                </c:pt>
                <c:pt idx="1">
                  <c:v>4.1949527633493924E-2</c:v>
                </c:pt>
                <c:pt idx="2">
                  <c:v>-2.9496772024844808E-2</c:v>
                </c:pt>
                <c:pt idx="3">
                  <c:v>-3.4831518328491747E-2</c:v>
                </c:pt>
                <c:pt idx="4">
                  <c:v>-3.3442746027471715E-2</c:v>
                </c:pt>
                <c:pt idx="5">
                  <c:v>-8.218504832942039E-2</c:v>
                </c:pt>
                <c:pt idx="6">
                  <c:v>-4.5789538118940078E-2</c:v>
                </c:pt>
                <c:pt idx="7">
                  <c:v>-4.9006782546669639E-2</c:v>
                </c:pt>
                <c:pt idx="8">
                  <c:v>-6.2796925199206002E-2</c:v>
                </c:pt>
                <c:pt idx="9">
                  <c:v>-3.5009825475205814E-2</c:v>
                </c:pt>
                <c:pt idx="10">
                  <c:v>-8.3488145945365716E-2</c:v>
                </c:pt>
                <c:pt idx="11">
                  <c:v>-5.2648283486446748E-2</c:v>
                </c:pt>
                <c:pt idx="12">
                  <c:v>-8.2650141481383818E-2</c:v>
                </c:pt>
                <c:pt idx="13">
                  <c:v>-4.1620996122846296E-2</c:v>
                </c:pt>
                <c:pt idx="14">
                  <c:v>8.6069087086418136E-3</c:v>
                </c:pt>
                <c:pt idx="15">
                  <c:v>-5.8240607400870358E-2</c:v>
                </c:pt>
                <c:pt idx="16">
                  <c:v>-0.10491732926671579</c:v>
                </c:pt>
                <c:pt idx="17">
                  <c:v>-6.8247599911855236E-2</c:v>
                </c:pt>
                <c:pt idx="18">
                  <c:v>-0.13701496924693965</c:v>
                </c:pt>
                <c:pt idx="19">
                  <c:v>-0.13179582804817302</c:v>
                </c:pt>
                <c:pt idx="20">
                  <c:v>-0.17302219484240483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69856"/>
        <c:axId val="151771392"/>
      </c:lineChart>
      <c:catAx>
        <c:axId val="1517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771392"/>
        <c:crosses val="autoZero"/>
        <c:auto val="1"/>
        <c:lblAlgn val="ctr"/>
        <c:lblOffset val="100"/>
        <c:noMultiLvlLbl val="0"/>
      </c:catAx>
      <c:valAx>
        <c:axId val="1517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6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2103120</xdr:colOff>
      <xdr:row>13</xdr:row>
      <xdr:rowOff>118110</xdr:rowOff>
    </xdr:from>
    <xdr:to>
      <xdr:col>4</xdr:col>
      <xdr:colOff>982980</xdr:colOff>
      <xdr:row>28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"/>
  <sheetViews>
    <sheetView tabSelected="1" workbookViewId="0">
      <selection activeCell="B15" sqref="B15"/>
    </sheetView>
  </sheetViews>
  <sheetFormatPr defaultRowHeight="14.4" x14ac:dyDescent="0.3"/>
  <cols>
    <col min="2" max="2" width="53" customWidth="1"/>
    <col min="3" max="11" width="15" customWidth="1"/>
    <col min="12" max="23" width="16" customWidth="1"/>
  </cols>
  <sheetData>
    <row r="2" spans="2:23" x14ac:dyDescent="0.3">
      <c r="B2" s="2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</row>
    <row r="3" spans="2:23" x14ac:dyDescent="0.3">
      <c r="B3" s="3" t="s">
        <v>0</v>
      </c>
      <c r="C3" s="3">
        <v>-9</v>
      </c>
      <c r="D3" s="3">
        <v>-8</v>
      </c>
      <c r="E3" s="3">
        <v>-7</v>
      </c>
      <c r="F3" s="3">
        <v>-6</v>
      </c>
      <c r="G3" s="3">
        <v>-5</v>
      </c>
      <c r="H3" s="3">
        <v>-4</v>
      </c>
      <c r="I3" s="3">
        <v>-3</v>
      </c>
      <c r="J3" s="3">
        <v>-2</v>
      </c>
      <c r="K3" s="3">
        <v>-1</v>
      </c>
      <c r="L3" s="3">
        <v>0</v>
      </c>
      <c r="M3" s="3">
        <v>1</v>
      </c>
      <c r="N3" s="3">
        <v>2</v>
      </c>
      <c r="O3" s="3">
        <v>3</v>
      </c>
      <c r="P3" s="3">
        <v>4</v>
      </c>
      <c r="Q3" s="3">
        <v>5</v>
      </c>
      <c r="R3" s="3">
        <v>6</v>
      </c>
      <c r="S3" s="3">
        <v>7</v>
      </c>
      <c r="T3" s="3">
        <v>8</v>
      </c>
      <c r="U3" s="3">
        <v>9</v>
      </c>
      <c r="V3" s="3">
        <v>10</v>
      </c>
      <c r="W3" s="3">
        <v>11</v>
      </c>
    </row>
    <row r="4" spans="2:23" x14ac:dyDescent="0.3">
      <c r="B4" s="1" t="s">
        <v>1</v>
      </c>
      <c r="C4" s="1">
        <v>2.5966039276108401</v>
      </c>
      <c r="D4" s="1">
        <v>3.0918251294932499</v>
      </c>
      <c r="E4" s="1">
        <v>1.7899628228887501</v>
      </c>
      <c r="F4" s="1">
        <v>1.7813696775869501</v>
      </c>
      <c r="G4" s="1">
        <v>1.8662621556463701</v>
      </c>
      <c r="H4" s="1">
        <v>2.0117154973321099</v>
      </c>
      <c r="I4" s="1">
        <v>2.3133112038275598</v>
      </c>
      <c r="J4" s="1">
        <v>1.83919930351724</v>
      </c>
      <c r="K4" s="1">
        <v>1.60201484506174</v>
      </c>
      <c r="L4" s="1">
        <v>1.5406191044011199</v>
      </c>
      <c r="M4" s="1">
        <v>1.4501100999525001</v>
      </c>
      <c r="N4" s="1">
        <v>1.07008003213736</v>
      </c>
      <c r="O4" s="1">
        <v>0.77749917702520999</v>
      </c>
      <c r="P4" s="1">
        <v>0.40346171848248102</v>
      </c>
      <c r="Q4" s="1">
        <v>0.20707588320701401</v>
      </c>
      <c r="R4" s="1">
        <v>-0.350681474883561</v>
      </c>
      <c r="S4" s="1">
        <v>-0.60622753295532505</v>
      </c>
      <c r="T4" s="1">
        <v>-1.5269018623097099</v>
      </c>
      <c r="U4" s="1">
        <v>-1.43224752272639</v>
      </c>
      <c r="V4" s="1">
        <v>-1.17276677399678</v>
      </c>
      <c r="W4" s="1">
        <v>-0.67974000293099202</v>
      </c>
    </row>
    <row r="5" spans="2:23" x14ac:dyDescent="0.3">
      <c r="B5" s="1" t="s">
        <v>2</v>
      </c>
      <c r="C5" s="1">
        <v>-10.693035491556101</v>
      </c>
      <c r="D5" s="1">
        <v>-7.9512197932689999</v>
      </c>
      <c r="E5" s="1">
        <v>-7.1685133377563099</v>
      </c>
      <c r="F5" s="1">
        <v>-3.5555538628966001</v>
      </c>
      <c r="G5" s="1">
        <v>-0.736182232999537</v>
      </c>
      <c r="H5" s="1">
        <v>3.78764616385015</v>
      </c>
      <c r="I5" s="1">
        <v>6.13277980087366</v>
      </c>
      <c r="J5" s="1">
        <v>10.0438959403202</v>
      </c>
      <c r="K5" s="1">
        <v>13.3899842412293</v>
      </c>
      <c r="L5" s="1">
        <v>15.7299099611303</v>
      </c>
      <c r="M5" s="1">
        <v>20.460443566322098</v>
      </c>
      <c r="N5" s="1">
        <v>23.432130172013299</v>
      </c>
      <c r="O5" s="1">
        <v>26.802769478892099</v>
      </c>
      <c r="P5" s="1">
        <v>29.684383349253899</v>
      </c>
      <c r="Q5" s="1">
        <v>32.167442056840898</v>
      </c>
      <c r="R5" s="1">
        <v>36.2057679940486</v>
      </c>
      <c r="S5" s="1">
        <v>38.006028896055497</v>
      </c>
      <c r="T5" s="1">
        <v>39.962076318096599</v>
      </c>
      <c r="U5" s="1">
        <v>41.961853873549302</v>
      </c>
      <c r="V5" s="1">
        <v>41.507407368311497</v>
      </c>
      <c r="W5" s="1">
        <v>40.668875451680897</v>
      </c>
    </row>
    <row r="6" spans="2:23" x14ac:dyDescent="0.3">
      <c r="B6" s="1" t="s">
        <v>3</v>
      </c>
      <c r="C6" s="1">
        <v>2.7468539016238702E-2</v>
      </c>
      <c r="D6" s="1">
        <v>-0.37118380079922703</v>
      </c>
      <c r="E6" s="1">
        <v>0.26099755036927702</v>
      </c>
      <c r="F6" s="1">
        <v>0.308201214414978</v>
      </c>
      <c r="G6" s="1">
        <v>0.29591288102440799</v>
      </c>
      <c r="H6" s="1">
        <v>0.72720148065327905</v>
      </c>
      <c r="I6" s="1">
        <v>0.405161529930049</v>
      </c>
      <c r="J6" s="1">
        <v>0.43362881149798999</v>
      </c>
      <c r="K6" s="1">
        <v>0.55564872094853301</v>
      </c>
      <c r="L6" s="1">
        <v>0.30977893717279398</v>
      </c>
      <c r="M6" s="1">
        <v>0.73873173506102596</v>
      </c>
      <c r="N6" s="1">
        <v>0.46585006011966001</v>
      </c>
      <c r="O6" s="1">
        <v>0.73131678429578395</v>
      </c>
      <c r="P6" s="1">
        <v>0.36827684137241501</v>
      </c>
      <c r="Q6" s="1">
        <v>-7.6156878702368105E-2</v>
      </c>
      <c r="R6" s="1">
        <v>0.515332859163118</v>
      </c>
      <c r="S6" s="1">
        <v>0.92834449501237404</v>
      </c>
      <c r="T6" s="1">
        <v>0.60387815929734501</v>
      </c>
      <c r="U6" s="1">
        <v>1.2123554166283801</v>
      </c>
      <c r="V6" s="1">
        <v>1.16617466618009</v>
      </c>
      <c r="W6" s="1">
        <v>1.5309596919739901</v>
      </c>
    </row>
    <row r="7" spans="2:23" x14ac:dyDescent="0.3">
      <c r="B7" s="4" t="s">
        <v>25</v>
      </c>
      <c r="C7">
        <f>1.22*18^2/2</f>
        <v>197.64</v>
      </c>
      <c r="D7" t="s">
        <v>26</v>
      </c>
      <c r="E7">
        <f>0.22*1.85</f>
        <v>0.40700000000000003</v>
      </c>
    </row>
    <row r="8" spans="2:23" x14ac:dyDescent="0.3">
      <c r="B8" s="4" t="s">
        <v>27</v>
      </c>
      <c r="C8">
        <f>2*(C5*COS(C3*2*3.14/360)+C4*SIN(C3*2*3.14/360))</f>
        <v>-21.935027539311719</v>
      </c>
      <c r="D8">
        <f t="shared" ref="D8:R8" si="0">2*(D5*COS(D3*2*3.14/360)+D4*SIN(D3*2*3.14/360))</f>
        <v>-16.607999090237989</v>
      </c>
      <c r="E8">
        <f t="shared" si="0"/>
        <v>-14.666331955308888</v>
      </c>
      <c r="F8">
        <f t="shared" si="0"/>
        <v>-7.4444113501081812</v>
      </c>
      <c r="G8">
        <f t="shared" si="0"/>
        <v>-1.7919137788333959</v>
      </c>
      <c r="H8">
        <f t="shared" si="0"/>
        <v>7.2763396870356596</v>
      </c>
      <c r="I8">
        <f t="shared" si="0"/>
        <v>12.006751047823707</v>
      </c>
      <c r="J8">
        <f t="shared" si="0"/>
        <v>19.947258137199078</v>
      </c>
      <c r="K8">
        <f t="shared" si="0"/>
        <v>26.720004214659124</v>
      </c>
      <c r="L8">
        <f t="shared" si="0"/>
        <v>31.4598199222606</v>
      </c>
      <c r="M8">
        <f t="shared" si="0"/>
        <v>40.965251164964968</v>
      </c>
      <c r="N8">
        <f t="shared" si="0"/>
        <v>46.910393497838015</v>
      </c>
      <c r="O8">
        <f t="shared" si="0"/>
        <v>53.613489986698411</v>
      </c>
      <c r="P8">
        <f t="shared" si="0"/>
        <v>59.280553545916085</v>
      </c>
      <c r="Q8">
        <f t="shared" si="0"/>
        <v>64.126395908582182</v>
      </c>
      <c r="R8">
        <f t="shared" si="0"/>
        <v>71.941984385034743</v>
      </c>
      <c r="S8">
        <f>2*(S5*COS(S3*2*3.14/360)+S4*SIN(S3*2*3.14/360))</f>
        <v>75.298362479672136</v>
      </c>
      <c r="T8">
        <f t="shared" ref="T8:W8" si="1">2*(T5*COS(T3*2*3.14/360)+T4*SIN(T3*2*3.14/360))</f>
        <v>78.722330161996652</v>
      </c>
      <c r="U8">
        <f t="shared" si="1"/>
        <v>82.443632391349098</v>
      </c>
      <c r="V8">
        <f t="shared" si="1"/>
        <v>81.347815087405394</v>
      </c>
      <c r="W8">
        <f t="shared" si="1"/>
        <v>79.585586362674903</v>
      </c>
    </row>
    <row r="9" spans="2:23" x14ac:dyDescent="0.3">
      <c r="B9" s="4" t="s">
        <v>28</v>
      </c>
      <c r="C9">
        <f>2*(C4*COS(C3*2*3.14/360)+C5*SIN(C3*2*3.14/360))</f>
        <v>8.4731720258922429</v>
      </c>
      <c r="D9">
        <f t="shared" ref="D9:R9" si="2">2*(D4*COS(D3*2*3.14/360)+D5*SIN(D3*2*3.14/360))</f>
        <v>8.3356094328565185</v>
      </c>
      <c r="E9">
        <f t="shared" si="2"/>
        <v>5.2996310951545835</v>
      </c>
      <c r="F9">
        <f t="shared" si="2"/>
        <v>4.2861797737985539</v>
      </c>
      <c r="G9">
        <f t="shared" si="2"/>
        <v>3.8465954460615532</v>
      </c>
      <c r="H9">
        <f t="shared" si="2"/>
        <v>3.4854818235886587</v>
      </c>
      <c r="I9">
        <f t="shared" si="2"/>
        <v>3.9786835514089387</v>
      </c>
      <c r="J9">
        <f t="shared" si="2"/>
        <v>2.975461530807173</v>
      </c>
      <c r="K9">
        <f t="shared" si="2"/>
        <v>2.7364042163031033</v>
      </c>
      <c r="L9">
        <f t="shared" si="2"/>
        <v>3.0812382088022399</v>
      </c>
      <c r="M9">
        <f t="shared" si="2"/>
        <v>3.613584868091638</v>
      </c>
      <c r="N9">
        <f t="shared" si="2"/>
        <v>3.7735679452439266</v>
      </c>
      <c r="O9">
        <f t="shared" si="2"/>
        <v>4.356945615310635</v>
      </c>
      <c r="P9">
        <f t="shared" si="2"/>
        <v>4.9442195376140283</v>
      </c>
      <c r="Q9">
        <f t="shared" si="2"/>
        <v>6.0168966255064023</v>
      </c>
      <c r="R9">
        <f t="shared" si="2"/>
        <v>6.8677187104150725</v>
      </c>
      <c r="S9">
        <f>2*(S4*COS(S3*2*3.14/360)+S5*SIN(S3*2*3.14/360))</f>
        <v>8.0554399661852667</v>
      </c>
      <c r="T9">
        <f t="shared" ref="T9:W9" si="3">2*(T4*COS(T3*2*3.14/360)+T5*SIN(T3*2*3.14/360))</f>
        <v>8.0935754009577181</v>
      </c>
      <c r="U9">
        <f t="shared" si="3"/>
        <v>10.29269546097091</v>
      </c>
      <c r="V9">
        <f t="shared" si="3"/>
        <v>12.098201966794498</v>
      </c>
      <c r="W9">
        <f t="shared" si="3"/>
        <v>14.177675632959032</v>
      </c>
    </row>
    <row r="10" spans="2:23" x14ac:dyDescent="0.3">
      <c r="B10" s="4" t="s">
        <v>29</v>
      </c>
      <c r="C10">
        <f>C8/C9</f>
        <v>-2.5887622099826202</v>
      </c>
      <c r="D10">
        <f t="shared" ref="D10:R10" si="4">D8/D9</f>
        <v>-1.992415698458009</v>
      </c>
      <c r="E10">
        <f t="shared" si="4"/>
        <v>-2.7674250701559613</v>
      </c>
      <c r="F10">
        <f t="shared" si="4"/>
        <v>-1.7368406700101378</v>
      </c>
      <c r="G10">
        <f t="shared" si="4"/>
        <v>-0.46584409615211758</v>
      </c>
      <c r="H10">
        <f t="shared" si="4"/>
        <v>2.0876137232424088</v>
      </c>
      <c r="I10">
        <f t="shared" si="4"/>
        <v>3.0177697956329941</v>
      </c>
      <c r="J10">
        <f t="shared" si="4"/>
        <v>6.7039206962248494</v>
      </c>
      <c r="K10">
        <f t="shared" si="4"/>
        <v>9.7646407849634116</v>
      </c>
      <c r="L10">
        <f t="shared" si="4"/>
        <v>10.210122616417209</v>
      </c>
      <c r="M10">
        <f t="shared" si="4"/>
        <v>11.336457468231272</v>
      </c>
      <c r="N10">
        <f t="shared" si="4"/>
        <v>12.431310149579323</v>
      </c>
      <c r="O10">
        <f t="shared" si="4"/>
        <v>12.305292450357097</v>
      </c>
      <c r="P10">
        <f t="shared" si="4"/>
        <v>11.989870816805109</v>
      </c>
      <c r="Q10">
        <f t="shared" si="4"/>
        <v>10.657719402514264</v>
      </c>
      <c r="R10">
        <f t="shared" si="4"/>
        <v>10.475383081128944</v>
      </c>
      <c r="S10">
        <f>S8/S9</f>
        <v>9.3475170562695435</v>
      </c>
      <c r="T10">
        <f t="shared" ref="T10:W10" si="5">T8/T9</f>
        <v>9.7265208837964732</v>
      </c>
      <c r="U10">
        <f t="shared" si="5"/>
        <v>8.0099166155230037</v>
      </c>
      <c r="V10">
        <f t="shared" si="5"/>
        <v>6.7239590900100552</v>
      </c>
      <c r="W10">
        <f t="shared" si="5"/>
        <v>5.613443869294148</v>
      </c>
    </row>
    <row r="11" spans="2:23" x14ac:dyDescent="0.3">
      <c r="B11" s="4" t="s">
        <v>30</v>
      </c>
      <c r="C11">
        <f>C8/($C7*$E7)</f>
        <v>-0.27268982270039188</v>
      </c>
      <c r="D11">
        <f t="shared" ref="D11:R11" si="6">D8/($C7*$E7)</f>
        <v>-0.2064657689263778</v>
      </c>
      <c r="E11">
        <f t="shared" si="6"/>
        <v>-0.18232753313806713</v>
      </c>
      <c r="F11">
        <f t="shared" si="6"/>
        <v>-9.2546736380048469E-2</v>
      </c>
      <c r="G11">
        <f t="shared" si="6"/>
        <v>-2.2276546029802727E-2</v>
      </c>
      <c r="H11">
        <f t="shared" si="6"/>
        <v>9.0457318807079051E-2</v>
      </c>
      <c r="I11">
        <f t="shared" si="6"/>
        <v>0.14926440409390646</v>
      </c>
      <c r="J11">
        <f t="shared" si="6"/>
        <v>0.2479784570611232</v>
      </c>
      <c r="K11">
        <f t="shared" si="6"/>
        <v>0.33217524795857856</v>
      </c>
      <c r="L11">
        <f t="shared" si="6"/>
        <v>0.3910992453240697</v>
      </c>
      <c r="M11">
        <f t="shared" si="6"/>
        <v>0.50926797593625628</v>
      </c>
      <c r="N11">
        <f t="shared" si="6"/>
        <v>0.58317624004826996</v>
      </c>
      <c r="O11">
        <f t="shared" si="6"/>
        <v>0.66650716770792662</v>
      </c>
      <c r="P11">
        <f t="shared" si="6"/>
        <v>0.73695843814400697</v>
      </c>
      <c r="Q11">
        <f t="shared" si="6"/>
        <v>0.79720052775803851</v>
      </c>
      <c r="R11">
        <f t="shared" si="6"/>
        <v>0.89436162920290807</v>
      </c>
      <c r="S11">
        <f>S8/($C7*$E7)</f>
        <v>0.93608713631256857</v>
      </c>
      <c r="T11">
        <f t="shared" ref="T11:W11" si="7">T8/($C7*$E7)</f>
        <v>0.97865289733345673</v>
      </c>
      <c r="U11">
        <f t="shared" si="7"/>
        <v>1.024915034151751</v>
      </c>
      <c r="V11">
        <f t="shared" si="7"/>
        <v>1.0112921551383149</v>
      </c>
      <c r="W11">
        <f t="shared" si="7"/>
        <v>0.98938464498620449</v>
      </c>
    </row>
    <row r="12" spans="2:23" x14ac:dyDescent="0.3">
      <c r="B12" s="4" t="s">
        <v>31</v>
      </c>
      <c r="C12">
        <f>-2*C6/($C7*$E7*0.22)</f>
        <v>-3.1043710259777342E-3</v>
      </c>
      <c r="D12">
        <f t="shared" ref="D12:R12" si="8">-2*D6/($C7*$E7*0.22)</f>
        <v>4.1949527633493924E-2</v>
      </c>
      <c r="E12">
        <f t="shared" si="8"/>
        <v>-2.9496772024844808E-2</v>
      </c>
      <c r="F12">
        <f t="shared" si="8"/>
        <v>-3.4831518328491747E-2</v>
      </c>
      <c r="G12">
        <f t="shared" si="8"/>
        <v>-3.3442746027471715E-2</v>
      </c>
      <c r="H12">
        <f t="shared" si="8"/>
        <v>-8.218504832942039E-2</v>
      </c>
      <c r="I12">
        <f t="shared" si="8"/>
        <v>-4.5789538118940078E-2</v>
      </c>
      <c r="J12">
        <f t="shared" si="8"/>
        <v>-4.9006782546669639E-2</v>
      </c>
      <c r="K12">
        <f t="shared" si="8"/>
        <v>-6.2796925199206002E-2</v>
      </c>
      <c r="L12">
        <f t="shared" si="8"/>
        <v>-3.5009825475205814E-2</v>
      </c>
      <c r="M12">
        <f t="shared" si="8"/>
        <v>-8.3488145945365716E-2</v>
      </c>
      <c r="N12">
        <f t="shared" si="8"/>
        <v>-5.2648283486446748E-2</v>
      </c>
      <c r="O12">
        <f t="shared" si="8"/>
        <v>-8.2650141481383818E-2</v>
      </c>
      <c r="P12">
        <f t="shared" si="8"/>
        <v>-4.1620996122846296E-2</v>
      </c>
      <c r="Q12">
        <f t="shared" si="8"/>
        <v>8.6069087086418136E-3</v>
      </c>
      <c r="R12">
        <f t="shared" si="8"/>
        <v>-5.8240607400870358E-2</v>
      </c>
      <c r="S12">
        <f>-2*S6/($C7*$E7*0.22)</f>
        <v>-0.10491732926671579</v>
      </c>
      <c r="T12">
        <f t="shared" ref="T12:W12" si="9">-2*T6/($C7*$E7*0.22)</f>
        <v>-6.8247599911855236E-2</v>
      </c>
      <c r="U12">
        <f t="shared" si="9"/>
        <v>-0.13701496924693965</v>
      </c>
      <c r="V12">
        <f t="shared" si="9"/>
        <v>-0.13179582804817302</v>
      </c>
      <c r="W12">
        <f t="shared" si="9"/>
        <v>-0.17302219484240483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Parametric Study</vt:lpstr>
      <vt:lpstr>GG Torque (Z) 7</vt:lpstr>
      <vt:lpstr>GG Force (Y) 3</vt:lpstr>
      <vt:lpstr>GG Force (X)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2024-07-16T15:52:16Z</dcterms:modified>
</cp:coreProperties>
</file>