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firstSheet="1" activeTab="7"/>
  </bookViews>
  <sheets>
    <sheet name="GG Torque (Z) 7" sheetId="8" r:id="rId1"/>
    <sheet name="GG Torque (Y) 6" sheetId="7" r:id="rId2"/>
    <sheet name="GG Torque (X) 5" sheetId="6" r:id="rId3"/>
    <sheet name="GG Force (Z) 4" sheetId="5" r:id="rId4"/>
    <sheet name="GG Force (Y) 3" sheetId="4" r:id="rId5"/>
    <sheet name="GG Force (X) 2" sheetId="3" r:id="rId6"/>
    <sheet name="GG Average Velocity 1" sheetId="2" r:id="rId7"/>
    <sheet name="Parametric Study" sheetId="1" r:id="rId8"/>
  </sheets>
  <calcPr calcId="145621"/>
</workbook>
</file>

<file path=xl/calcChain.xml><?xml version="1.0" encoding="utf-8"?>
<calcChain xmlns="http://schemas.openxmlformats.org/spreadsheetml/2006/main">
  <c r="P17" i="1" l="1"/>
  <c r="O17" i="1"/>
  <c r="J17" i="1"/>
  <c r="I17" i="1"/>
  <c r="D17" i="1"/>
  <c r="C17" i="1"/>
  <c r="R16" i="1"/>
  <c r="Q16" i="1"/>
  <c r="P16" i="1"/>
  <c r="O16" i="1"/>
  <c r="N16" i="1"/>
  <c r="N17" i="1" s="1"/>
  <c r="M16" i="1"/>
  <c r="M17" i="1" s="1"/>
  <c r="L16" i="1"/>
  <c r="K16" i="1"/>
  <c r="J16" i="1"/>
  <c r="I16" i="1"/>
  <c r="H16" i="1"/>
  <c r="H17" i="1" s="1"/>
  <c r="G16" i="1"/>
  <c r="G17" i="1" s="1"/>
  <c r="F16" i="1"/>
  <c r="E16" i="1"/>
  <c r="D16" i="1"/>
  <c r="C16" i="1"/>
  <c r="N15" i="1"/>
  <c r="M15" i="1"/>
  <c r="I15" i="1"/>
  <c r="H15" i="1"/>
  <c r="G15" i="1"/>
  <c r="R14" i="1"/>
  <c r="O14" i="1"/>
  <c r="N14" i="1"/>
  <c r="M14" i="1"/>
  <c r="L14" i="1"/>
  <c r="I14" i="1"/>
  <c r="H14" i="1"/>
  <c r="G14" i="1"/>
  <c r="F14" i="1"/>
  <c r="C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R12" i="1"/>
  <c r="R15" i="1" s="1"/>
  <c r="Q12" i="1"/>
  <c r="Q15" i="1" s="1"/>
  <c r="P12" i="1"/>
  <c r="P14" i="1" s="1"/>
  <c r="O12" i="1"/>
  <c r="N12" i="1"/>
  <c r="M12" i="1"/>
  <c r="L12" i="1"/>
  <c r="L15" i="1" s="1"/>
  <c r="K12" i="1"/>
  <c r="K15" i="1" s="1"/>
  <c r="J12" i="1"/>
  <c r="J14" i="1" s="1"/>
  <c r="I12" i="1"/>
  <c r="H12" i="1"/>
  <c r="G12" i="1"/>
  <c r="F12" i="1"/>
  <c r="F15" i="1" s="1"/>
  <c r="E12" i="1"/>
  <c r="E15" i="1" s="1"/>
  <c r="D12" i="1"/>
  <c r="D14" i="1" s="1"/>
  <c r="C12" i="1"/>
  <c r="E11" i="1"/>
  <c r="C11" i="1"/>
  <c r="L17" i="1" s="1"/>
  <c r="C15" i="1" l="1"/>
  <c r="O15" i="1"/>
  <c r="E17" i="1"/>
  <c r="Q17" i="1"/>
  <c r="D15" i="1"/>
  <c r="P15" i="1"/>
  <c r="F17" i="1"/>
  <c r="R17" i="1"/>
  <c r="K14" i="1"/>
  <c r="K17" i="1"/>
  <c r="J15" i="1"/>
  <c r="E14" i="1"/>
  <c r="Q14" i="1"/>
</calcChain>
</file>

<file path=xl/sharedStrings.xml><?xml version="1.0" encoding="utf-8"?>
<sst xmlns="http://schemas.openxmlformats.org/spreadsheetml/2006/main" count="32" uniqueCount="32">
  <si>
    <t>Angle of attack (Initial and Ambient Conditions) [°]</t>
  </si>
  <si>
    <t>GG Average Velocity 1 [m/s]</t>
  </si>
  <si>
    <t>GG Force (X) 2 [N]</t>
  </si>
  <si>
    <t>GG Force (Y) 3 [N]</t>
  </si>
  <si>
    <t>GG Force (Z) 4 [N]</t>
  </si>
  <si>
    <t>GG Torque (X) 5 [N*m]</t>
  </si>
  <si>
    <t>GG Torque (Y) 6 [N*m]</t>
  </si>
  <si>
    <t>GG Torque (Z) 7 [N*m]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</si>
  <si>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</si>
  <si>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</si>
  <si>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</si>
  <si>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</si>
  <si>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</si>
  <si>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</si>
  <si>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</si>
  <si>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</si>
  <si>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</si>
  <si>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</si>
  <si>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</si>
  <si>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</si>
  <si>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</si>
  <si>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</si>
  <si>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</si>
  <si>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Design Point 16</t>
  </si>
  <si>
    <t>q</t>
  </si>
  <si>
    <t>S</t>
  </si>
  <si>
    <t>Lift</t>
  </si>
  <si>
    <t>Drag</t>
  </si>
  <si>
    <t>L/D</t>
  </si>
  <si>
    <t>CL</t>
  </si>
  <si>
    <t>PitchMoment(AboutCG)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</si>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</sst>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(Z)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Study'!$C$10:$R$10</c:f>
              <c:numCache>
                <c:formatCode>General</c:formatCode>
                <c:ptCount val="16"/>
                <c:pt idx="0">
                  <c:v>-0.73491312709364498</c:v>
                </c:pt>
                <c:pt idx="1">
                  <c:v>-0.83200365377108099</c:v>
                </c:pt>
                <c:pt idx="2">
                  <c:v>-0.83914770345762002</c:v>
                </c:pt>
                <c:pt idx="3">
                  <c:v>-0.82387273885019097</c:v>
                </c:pt>
                <c:pt idx="4">
                  <c:v>-0.90392319483984396</c:v>
                </c:pt>
                <c:pt idx="5">
                  <c:v>-0.51253179630618195</c:v>
                </c:pt>
                <c:pt idx="6">
                  <c:v>-0.40505912115334203</c:v>
                </c:pt>
                <c:pt idx="7">
                  <c:v>-0.78424686764229901</c:v>
                </c:pt>
                <c:pt idx="8">
                  <c:v>-1.00844128232306</c:v>
                </c:pt>
                <c:pt idx="9">
                  <c:v>-0.78250287279445496</c:v>
                </c:pt>
                <c:pt idx="10">
                  <c:v>-0.87822990121158795</c:v>
                </c:pt>
                <c:pt idx="11">
                  <c:v>-0.47170668345088201</c:v>
                </c:pt>
                <c:pt idx="12">
                  <c:v>-0.65720455087723995</c:v>
                </c:pt>
                <c:pt idx="13">
                  <c:v>7.1414036684890894E-2</c:v>
                </c:pt>
                <c:pt idx="14">
                  <c:v>0.32445228003835502</c:v>
                </c:pt>
                <c:pt idx="15">
                  <c:v>0.47843514242159502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55808"/>
        <c:axId val="192457728"/>
      </c:barChart>
      <c:catAx>
        <c:axId val="1924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57728"/>
        <c:crosses val="autoZero"/>
        <c:auto val="1"/>
        <c:lblAlgn val="ctr"/>
        <c:lblOffset val="100"/>
        <c:noMultiLvlLbl val="1"/>
      </c:catAx>
      <c:valAx>
        <c:axId val="19245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(Z) 7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5580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(Y) 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Study'!$C$9:$R$9</c:f>
              <c:numCache>
                <c:formatCode>General</c:formatCode>
                <c:ptCount val="16"/>
                <c:pt idx="0">
                  <c:v>0.14638528711434301</c:v>
                </c:pt>
                <c:pt idx="1">
                  <c:v>5.91365261777324E-2</c:v>
                </c:pt>
                <c:pt idx="2">
                  <c:v>-0.13464576920958199</c:v>
                </c:pt>
                <c:pt idx="3">
                  <c:v>-0.215735839658903</c:v>
                </c:pt>
                <c:pt idx="4">
                  <c:v>-0.28122962710781502</c:v>
                </c:pt>
                <c:pt idx="5">
                  <c:v>-0.307036820148058</c:v>
                </c:pt>
                <c:pt idx="6">
                  <c:v>-0.44528996498630202</c:v>
                </c:pt>
                <c:pt idx="7">
                  <c:v>-0.38451287344986601</c:v>
                </c:pt>
                <c:pt idx="8">
                  <c:v>-0.60633548678057603</c:v>
                </c:pt>
                <c:pt idx="9">
                  <c:v>-0.42629133468320901</c:v>
                </c:pt>
                <c:pt idx="10">
                  <c:v>-0.56934859927077996</c:v>
                </c:pt>
                <c:pt idx="11">
                  <c:v>-1.1337494490973501</c:v>
                </c:pt>
                <c:pt idx="12">
                  <c:v>-1.3864869160423401</c:v>
                </c:pt>
                <c:pt idx="13">
                  <c:v>-1.43679235470539</c:v>
                </c:pt>
                <c:pt idx="14">
                  <c:v>-0.91102481886988995</c:v>
                </c:pt>
                <c:pt idx="15">
                  <c:v>-1.23223146792272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94784"/>
        <c:axId val="197096960"/>
      </c:barChart>
      <c:catAx>
        <c:axId val="19709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96960"/>
        <c:crosses val="autoZero"/>
        <c:auto val="1"/>
        <c:lblAlgn val="ctr"/>
        <c:lblOffset val="100"/>
        <c:noMultiLvlLbl val="1"/>
      </c:catAx>
      <c:valAx>
        <c:axId val="19709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(Y) 6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9478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(X)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Study'!$C$8:$R$8</c:f>
              <c:numCache>
                <c:formatCode>General</c:formatCode>
                <c:ptCount val="16"/>
                <c:pt idx="0">
                  <c:v>-1.58438816042652</c:v>
                </c:pt>
                <c:pt idx="1">
                  <c:v>-2.8415594729635001</c:v>
                </c:pt>
                <c:pt idx="2">
                  <c:v>-4.1405871120576698</c:v>
                </c:pt>
                <c:pt idx="3">
                  <c:v>-5.3363255328484103</c:v>
                </c:pt>
                <c:pt idx="4">
                  <c:v>-6.3001881036924097</c:v>
                </c:pt>
                <c:pt idx="5">
                  <c:v>-7.8953999316107302</c:v>
                </c:pt>
                <c:pt idx="6">
                  <c:v>-9.0886949722288293</c:v>
                </c:pt>
                <c:pt idx="7">
                  <c:v>-10.243617792513801</c:v>
                </c:pt>
                <c:pt idx="8">
                  <c:v>-11.5125289250014</c:v>
                </c:pt>
                <c:pt idx="9">
                  <c:v>-11.7091898745339</c:v>
                </c:pt>
                <c:pt idx="10">
                  <c:v>-12.532761741255699</c:v>
                </c:pt>
                <c:pt idx="11">
                  <c:v>-14.398705901539399</c:v>
                </c:pt>
                <c:pt idx="12">
                  <c:v>-15.813068166222401</c:v>
                </c:pt>
                <c:pt idx="13">
                  <c:v>-15.881540447194601</c:v>
                </c:pt>
                <c:pt idx="14">
                  <c:v>-14.6557442000748</c:v>
                </c:pt>
                <c:pt idx="15">
                  <c:v>-15.6176628533727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21920"/>
        <c:axId val="197144576"/>
      </c:barChart>
      <c:catAx>
        <c:axId val="19712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144576"/>
        <c:crosses val="autoZero"/>
        <c:auto val="1"/>
        <c:lblAlgn val="ctr"/>
        <c:lblOffset val="100"/>
        <c:noMultiLvlLbl val="1"/>
      </c:catAx>
      <c:valAx>
        <c:axId val="19714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(X) 5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12192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(Z) 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Study'!$C$7:$R$7</c:f>
              <c:numCache>
                <c:formatCode>General</c:formatCode>
                <c:ptCount val="16"/>
                <c:pt idx="0">
                  <c:v>2.7056892943297401</c:v>
                </c:pt>
                <c:pt idx="1">
                  <c:v>2.5888983506110499</c:v>
                </c:pt>
                <c:pt idx="2">
                  <c:v>2.47173591875351</c:v>
                </c:pt>
                <c:pt idx="3">
                  <c:v>2.4276573388676299</c:v>
                </c:pt>
                <c:pt idx="4">
                  <c:v>2.3147643954064301</c:v>
                </c:pt>
                <c:pt idx="5">
                  <c:v>2.1120501740822299</c:v>
                </c:pt>
                <c:pt idx="6">
                  <c:v>2.0315985266741801</c:v>
                </c:pt>
                <c:pt idx="7">
                  <c:v>1.8898180148866099</c:v>
                </c:pt>
                <c:pt idx="8">
                  <c:v>1.8093384970614901</c:v>
                </c:pt>
                <c:pt idx="9">
                  <c:v>1.9379159337308101</c:v>
                </c:pt>
                <c:pt idx="10">
                  <c:v>1.9928650575623399</c:v>
                </c:pt>
                <c:pt idx="11">
                  <c:v>1.8674955606725201</c:v>
                </c:pt>
                <c:pt idx="12">
                  <c:v>1.8394328961654001</c:v>
                </c:pt>
                <c:pt idx="13">
                  <c:v>2.10604422171324</c:v>
                </c:pt>
                <c:pt idx="14">
                  <c:v>2.3175886520543698</c:v>
                </c:pt>
                <c:pt idx="15">
                  <c:v>2.4903685355513101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71936"/>
        <c:axId val="197273856"/>
      </c:barChart>
      <c:catAx>
        <c:axId val="1972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73856"/>
        <c:crosses val="autoZero"/>
        <c:auto val="1"/>
        <c:lblAlgn val="ctr"/>
        <c:lblOffset val="100"/>
        <c:noMultiLvlLbl val="1"/>
      </c:catAx>
      <c:valAx>
        <c:axId val="19727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(Z) 4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71936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Study'!$C$6:$R$6</c:f>
              <c:numCache>
                <c:formatCode>General</c:formatCode>
                <c:ptCount val="16"/>
                <c:pt idx="0">
                  <c:v>2.77091679025065</c:v>
                </c:pt>
                <c:pt idx="1">
                  <c:v>5.8935454528711002</c:v>
                </c:pt>
                <c:pt idx="2">
                  <c:v>8.9930306386452497</c:v>
                </c:pt>
                <c:pt idx="3">
                  <c:v>11.967872217960201</c:v>
                </c:pt>
                <c:pt idx="4">
                  <c:v>14.334392407247799</c:v>
                </c:pt>
                <c:pt idx="5">
                  <c:v>18.696783694531302</c:v>
                </c:pt>
                <c:pt idx="6">
                  <c:v>21.920535846090701</c:v>
                </c:pt>
                <c:pt idx="7">
                  <c:v>24.299368746348598</c:v>
                </c:pt>
                <c:pt idx="8">
                  <c:v>27.260804704999501</c:v>
                </c:pt>
                <c:pt idx="9">
                  <c:v>27.506888932647598</c:v>
                </c:pt>
                <c:pt idx="10">
                  <c:v>29.205898773233901</c:v>
                </c:pt>
                <c:pt idx="11">
                  <c:v>34.4803054299135</c:v>
                </c:pt>
                <c:pt idx="12">
                  <c:v>37.837394930636798</c:v>
                </c:pt>
                <c:pt idx="13">
                  <c:v>38.034717218607497</c:v>
                </c:pt>
                <c:pt idx="14">
                  <c:v>34.659116112797598</c:v>
                </c:pt>
                <c:pt idx="15">
                  <c:v>36.432623963647302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02912"/>
        <c:axId val="197317376"/>
      </c:barChart>
      <c:catAx>
        <c:axId val="1973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17376"/>
        <c:crosses val="autoZero"/>
        <c:auto val="1"/>
        <c:lblAlgn val="ctr"/>
        <c:lblOffset val="100"/>
        <c:noMultiLvlLbl val="1"/>
      </c:catAx>
      <c:valAx>
        <c:axId val="197317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0291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Study'!$C$5:$R$5</c:f>
              <c:numCache>
                <c:formatCode>General</c:formatCode>
                <c:ptCount val="16"/>
                <c:pt idx="0">
                  <c:v>2.19083327526748</c:v>
                </c:pt>
                <c:pt idx="1">
                  <c:v>2.01727248410177</c:v>
                </c:pt>
                <c:pt idx="2">
                  <c:v>1.67535375491739</c:v>
                </c:pt>
                <c:pt idx="3">
                  <c:v>1.63083843769918</c:v>
                </c:pt>
                <c:pt idx="4">
                  <c:v>1.37556759681369</c:v>
                </c:pt>
                <c:pt idx="5">
                  <c:v>1.3757448239594401</c:v>
                </c:pt>
                <c:pt idx="6">
                  <c:v>1.00504258014426</c:v>
                </c:pt>
                <c:pt idx="7">
                  <c:v>0.93511693017823805</c:v>
                </c:pt>
                <c:pt idx="8">
                  <c:v>0.40314913689568799</c:v>
                </c:pt>
                <c:pt idx="9">
                  <c:v>0.90821012146464297</c:v>
                </c:pt>
                <c:pt idx="10">
                  <c:v>0.72590347122786303</c:v>
                </c:pt>
                <c:pt idx="11">
                  <c:v>-0.672731575765108</c:v>
                </c:pt>
                <c:pt idx="12">
                  <c:v>-1.3138159804810201</c:v>
                </c:pt>
                <c:pt idx="13">
                  <c:v>-1.2881817176500701</c:v>
                </c:pt>
                <c:pt idx="14">
                  <c:v>0.32132972840430901</c:v>
                </c:pt>
                <c:pt idx="15">
                  <c:v>-0.19647543373992801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05184"/>
        <c:axId val="197807104"/>
      </c:barChart>
      <c:catAx>
        <c:axId val="1978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807104"/>
        <c:crosses val="autoZero"/>
        <c:auto val="1"/>
        <c:lblAlgn val="ctr"/>
        <c:lblOffset val="100"/>
        <c:noMultiLvlLbl val="1"/>
      </c:catAx>
      <c:valAx>
        <c:axId val="19780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80518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Average Velocity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Study'!$C$4:$R$4</c:f>
              <c:numCache>
                <c:formatCode>General</c:formatCode>
                <c:ptCount val="16"/>
                <c:pt idx="0">
                  <c:v>18.000442869802701</c:v>
                </c:pt>
                <c:pt idx="1">
                  <c:v>17.996919934186099</c:v>
                </c:pt>
                <c:pt idx="2">
                  <c:v>17.996403931952901</c:v>
                </c:pt>
                <c:pt idx="3">
                  <c:v>17.993632287882601</c:v>
                </c:pt>
                <c:pt idx="4">
                  <c:v>18.007736697397998</c:v>
                </c:pt>
                <c:pt idx="5">
                  <c:v>18.035543504729802</c:v>
                </c:pt>
                <c:pt idx="6">
                  <c:v>18.038956541298301</c:v>
                </c:pt>
                <c:pt idx="7">
                  <c:v>18.040816582820401</c:v>
                </c:pt>
                <c:pt idx="8">
                  <c:v>18.0435521715339</c:v>
                </c:pt>
                <c:pt idx="9">
                  <c:v>18.037549085883001</c:v>
                </c:pt>
                <c:pt idx="10">
                  <c:v>18.0365319810141</c:v>
                </c:pt>
                <c:pt idx="11">
                  <c:v>18.043355194645599</c:v>
                </c:pt>
                <c:pt idx="12">
                  <c:v>18.048073634162598</c:v>
                </c:pt>
                <c:pt idx="13">
                  <c:v>18.042655479091898</c:v>
                </c:pt>
                <c:pt idx="14">
                  <c:v>18.021019536765799</c:v>
                </c:pt>
                <c:pt idx="15">
                  <c:v>18.0206651808281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99904"/>
        <c:axId val="219563520"/>
      </c:barChart>
      <c:catAx>
        <c:axId val="21949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63520"/>
        <c:crosses val="autoZero"/>
        <c:auto val="1"/>
        <c:lblAlgn val="ctr"/>
        <c:lblOffset val="100"/>
        <c:noMultiLvlLbl val="1"/>
      </c:catAx>
      <c:valAx>
        <c:axId val="21956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Average Velocity 1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9990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CM(a)</c:v>
          </c:tx>
          <c:marker>
            <c:symbol val="none"/>
          </c:marker>
          <c:cat>
            <c:numRef>
              <c:f>'Parametric Study'!$C$3:$R$3</c:f>
              <c:numCache>
                <c:formatCode>General</c:formatCode>
                <c:ptCount val="1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cat>
          <c:val>
            <c:numRef>
              <c:f>'Parametric Study'!$C$17:$R$17</c:f>
              <c:numCache>
                <c:formatCode>General</c:formatCode>
                <c:ptCount val="16"/>
                <c:pt idx="0">
                  <c:v>4.1528292003653211E-2</c:v>
                </c:pt>
                <c:pt idx="1">
                  <c:v>4.7014659839528419E-2</c:v>
                </c:pt>
                <c:pt idx="2">
                  <c:v>4.7418354059339786E-2</c:v>
                </c:pt>
                <c:pt idx="3">
                  <c:v>4.6555200079397403E-2</c:v>
                </c:pt>
                <c:pt idx="4">
                  <c:v>5.1078671750818913E-2</c:v>
                </c:pt>
                <c:pt idx="5">
                  <c:v>2.8962021922691664E-2</c:v>
                </c:pt>
                <c:pt idx="6">
                  <c:v>2.2888982169256712E-2</c:v>
                </c:pt>
                <c:pt idx="7">
                  <c:v>4.4316030999742621E-2</c:v>
                </c:pt>
                <c:pt idx="8">
                  <c:v>5.6984754383784718E-2</c:v>
                </c:pt>
                <c:pt idx="9">
                  <c:v>4.4217481763616506E-2</c:v>
                </c:pt>
                <c:pt idx="10">
                  <c:v>4.96268013718675E-2</c:v>
                </c:pt>
                <c:pt idx="11">
                  <c:v>2.6655086388090769E-2</c:v>
                </c:pt>
                <c:pt idx="12">
                  <c:v>3.7137154704112496E-2</c:v>
                </c:pt>
                <c:pt idx="13">
                  <c:v>-4.0354469926781591E-3</c:v>
                </c:pt>
                <c:pt idx="14">
                  <c:v>-1.8334070422675926E-2</c:v>
                </c:pt>
                <c:pt idx="15">
                  <c:v>-2.7035296508946E-2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13760"/>
        <c:axId val="232615296"/>
      </c:lineChart>
      <c:catAx>
        <c:axId val="2326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615296"/>
        <c:crosses val="autoZero"/>
        <c:auto val="1"/>
        <c:lblAlgn val="ctr"/>
        <c:lblOffset val="100"/>
        <c:noMultiLvlLbl val="0"/>
      </c:catAx>
      <c:valAx>
        <c:axId val="2326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1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CL(a)</c:v>
          </c:tx>
          <c:marker>
            <c:symbol val="none"/>
          </c:marker>
          <c:cat>
            <c:numRef>
              <c:f>'Parametric Study'!$C$3:$R$3</c:f>
              <c:numCache>
                <c:formatCode>General</c:formatCode>
                <c:ptCount val="1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cat>
          <c:val>
            <c:numRef>
              <c:f>'Parametric Study'!$C$15:$R$15</c:f>
              <c:numCache>
                <c:formatCode>General</c:formatCode>
                <c:ptCount val="16"/>
                <c:pt idx="0">
                  <c:v>6.4928971729923346E-2</c:v>
                </c:pt>
                <c:pt idx="1">
                  <c:v>0.14370939066565702</c:v>
                </c:pt>
                <c:pt idx="2">
                  <c:v>0.22200835973454217</c:v>
                </c:pt>
                <c:pt idx="3">
                  <c:v>0.29680956846074563</c:v>
                </c:pt>
                <c:pt idx="4">
                  <c:v>0.35640191625425222</c:v>
                </c:pt>
                <c:pt idx="5">
                  <c:v>0.46539179162333966</c:v>
                </c:pt>
                <c:pt idx="6">
                  <c:v>0.54555931211848174</c:v>
                </c:pt>
                <c:pt idx="7">
                  <c:v>0.60455429362147561</c:v>
                </c:pt>
                <c:pt idx="8">
                  <c:v>0.67684609768735993</c:v>
                </c:pt>
                <c:pt idx="9">
                  <c:v>0.68328235465958498</c:v>
                </c:pt>
                <c:pt idx="10">
                  <c:v>0.72406999851716614</c:v>
                </c:pt>
                <c:pt idx="11">
                  <c:v>0.84887696091645048</c:v>
                </c:pt>
                <c:pt idx="12">
                  <c:v>0.92707662723769158</c:v>
                </c:pt>
                <c:pt idx="13">
                  <c:v>0.92903399490983152</c:v>
                </c:pt>
                <c:pt idx="14">
                  <c:v>0.85005196377602865</c:v>
                </c:pt>
                <c:pt idx="15">
                  <c:v>0.88828172353249368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35776"/>
        <c:axId val="237573248"/>
      </c:lineChart>
      <c:catAx>
        <c:axId val="2326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573248"/>
        <c:crosses val="autoZero"/>
        <c:auto val="1"/>
        <c:lblAlgn val="ctr"/>
        <c:lblOffset val="100"/>
        <c:noMultiLvlLbl val="0"/>
      </c:catAx>
      <c:valAx>
        <c:axId val="2375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3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24</xdr:row>
      <xdr:rowOff>110490</xdr:rowOff>
    </xdr:from>
    <xdr:to>
      <xdr:col>9</xdr:col>
      <xdr:colOff>76200</xdr:colOff>
      <xdr:row>54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883920</xdr:colOff>
      <xdr:row>24</xdr:row>
      <xdr:rowOff>95250</xdr:rowOff>
    </xdr:from>
    <xdr:to>
      <xdr:col>9</xdr:col>
      <xdr:colOff>312420</xdr:colOff>
      <xdr:row>39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"/>
  <sheetViews>
    <sheetView tabSelected="1" topLeftCell="A25" workbookViewId="0">
      <selection activeCell="G24" sqref="G24"/>
    </sheetView>
  </sheetViews>
  <sheetFormatPr defaultRowHeight="14.4" x14ac:dyDescent="0.3"/>
  <cols>
    <col min="2" max="2" width="53" customWidth="1"/>
    <col min="3" max="11" width="15" customWidth="1"/>
    <col min="12" max="18" width="16" customWidth="1"/>
  </cols>
  <sheetData>
    <row r="2" spans="2:18" x14ac:dyDescent="0.3"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</row>
    <row r="3" spans="2:18" x14ac:dyDescent="0.3">
      <c r="B3" s="3" t="s">
        <v>0</v>
      </c>
      <c r="C3" s="3">
        <v>-4</v>
      </c>
      <c r="D3" s="3">
        <v>-3</v>
      </c>
      <c r="E3" s="3">
        <v>-2</v>
      </c>
      <c r="F3" s="3">
        <v>-1</v>
      </c>
      <c r="G3" s="3">
        <v>0</v>
      </c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</row>
    <row r="4" spans="2:18" x14ac:dyDescent="0.3">
      <c r="B4" s="1" t="s">
        <v>1</v>
      </c>
      <c r="C4" s="1">
        <v>18.000442869802701</v>
      </c>
      <c r="D4" s="1">
        <v>17.996919934186099</v>
      </c>
      <c r="E4" s="1">
        <v>17.996403931952901</v>
      </c>
      <c r="F4" s="1">
        <v>17.993632287882601</v>
      </c>
      <c r="G4" s="1">
        <v>18.007736697397998</v>
      </c>
      <c r="H4" s="1">
        <v>18.035543504729802</v>
      </c>
      <c r="I4" s="1">
        <v>18.038956541298301</v>
      </c>
      <c r="J4" s="1">
        <v>18.040816582820401</v>
      </c>
      <c r="K4" s="1">
        <v>18.0435521715339</v>
      </c>
      <c r="L4" s="1">
        <v>18.037549085883001</v>
      </c>
      <c r="M4" s="1">
        <v>18.0365319810141</v>
      </c>
      <c r="N4" s="1">
        <v>18.043355194645599</v>
      </c>
      <c r="O4" s="1">
        <v>18.048073634162598</v>
      </c>
      <c r="P4" s="1">
        <v>18.042655479091898</v>
      </c>
      <c r="Q4" s="1">
        <v>18.021019536765799</v>
      </c>
      <c r="R4" s="1">
        <v>18.0206651808281</v>
      </c>
    </row>
    <row r="5" spans="2:18" x14ac:dyDescent="0.3">
      <c r="B5" s="1" t="s">
        <v>2</v>
      </c>
      <c r="C5" s="1">
        <v>2.19083327526748</v>
      </c>
      <c r="D5" s="1">
        <v>2.01727248410177</v>
      </c>
      <c r="E5" s="1">
        <v>1.67535375491739</v>
      </c>
      <c r="F5" s="1">
        <v>1.63083843769918</v>
      </c>
      <c r="G5" s="1">
        <v>1.37556759681369</v>
      </c>
      <c r="H5" s="1">
        <v>1.3757448239594401</v>
      </c>
      <c r="I5" s="1">
        <v>1.00504258014426</v>
      </c>
      <c r="J5" s="1">
        <v>0.93511693017823805</v>
      </c>
      <c r="K5" s="1">
        <v>0.40314913689568799</v>
      </c>
      <c r="L5" s="1">
        <v>0.90821012146464297</v>
      </c>
      <c r="M5" s="1">
        <v>0.72590347122786303</v>
      </c>
      <c r="N5" s="1">
        <v>-0.672731575765108</v>
      </c>
      <c r="O5" s="1">
        <v>-1.3138159804810201</v>
      </c>
      <c r="P5" s="1">
        <v>-1.2881817176500701</v>
      </c>
      <c r="Q5" s="1">
        <v>0.32132972840430901</v>
      </c>
      <c r="R5" s="1">
        <v>-0.19647543373992801</v>
      </c>
    </row>
    <row r="6" spans="2:18" x14ac:dyDescent="0.3">
      <c r="B6" s="1" t="s">
        <v>3</v>
      </c>
      <c r="C6" s="1">
        <v>2.77091679025065</v>
      </c>
      <c r="D6" s="1">
        <v>5.8935454528711002</v>
      </c>
      <c r="E6" s="1">
        <v>8.9930306386452497</v>
      </c>
      <c r="F6" s="1">
        <v>11.967872217960201</v>
      </c>
      <c r="G6" s="1">
        <v>14.334392407247799</v>
      </c>
      <c r="H6" s="1">
        <v>18.696783694531302</v>
      </c>
      <c r="I6" s="1">
        <v>21.920535846090701</v>
      </c>
      <c r="J6" s="1">
        <v>24.299368746348598</v>
      </c>
      <c r="K6" s="1">
        <v>27.260804704999501</v>
      </c>
      <c r="L6" s="1">
        <v>27.506888932647598</v>
      </c>
      <c r="M6" s="1">
        <v>29.205898773233901</v>
      </c>
      <c r="N6" s="1">
        <v>34.4803054299135</v>
      </c>
      <c r="O6" s="1">
        <v>37.837394930636798</v>
      </c>
      <c r="P6" s="1">
        <v>38.034717218607497</v>
      </c>
      <c r="Q6" s="1">
        <v>34.659116112797598</v>
      </c>
      <c r="R6" s="1">
        <v>36.432623963647302</v>
      </c>
    </row>
    <row r="7" spans="2:18" x14ac:dyDescent="0.3">
      <c r="B7" s="1" t="s">
        <v>4</v>
      </c>
      <c r="C7" s="1">
        <v>2.7056892943297401</v>
      </c>
      <c r="D7" s="1">
        <v>2.5888983506110499</v>
      </c>
      <c r="E7" s="1">
        <v>2.47173591875351</v>
      </c>
      <c r="F7" s="1">
        <v>2.4276573388676299</v>
      </c>
      <c r="G7" s="1">
        <v>2.3147643954064301</v>
      </c>
      <c r="H7" s="1">
        <v>2.1120501740822299</v>
      </c>
      <c r="I7" s="1">
        <v>2.0315985266741801</v>
      </c>
      <c r="J7" s="1">
        <v>1.8898180148866099</v>
      </c>
      <c r="K7" s="1">
        <v>1.8093384970614901</v>
      </c>
      <c r="L7" s="1">
        <v>1.9379159337308101</v>
      </c>
      <c r="M7" s="1">
        <v>1.9928650575623399</v>
      </c>
      <c r="N7" s="1">
        <v>1.8674955606725201</v>
      </c>
      <c r="O7" s="1">
        <v>1.8394328961654001</v>
      </c>
      <c r="P7" s="1">
        <v>2.10604422171324</v>
      </c>
      <c r="Q7" s="1">
        <v>2.3175886520543698</v>
      </c>
      <c r="R7" s="1">
        <v>2.4903685355513101</v>
      </c>
    </row>
    <row r="8" spans="2:18" x14ac:dyDescent="0.3">
      <c r="B8" s="1" t="s">
        <v>5</v>
      </c>
      <c r="C8" s="1">
        <v>-1.58438816042652</v>
      </c>
      <c r="D8" s="1">
        <v>-2.8415594729635001</v>
      </c>
      <c r="E8" s="1">
        <v>-4.1405871120576698</v>
      </c>
      <c r="F8" s="1">
        <v>-5.3363255328484103</v>
      </c>
      <c r="G8" s="1">
        <v>-6.3001881036924097</v>
      </c>
      <c r="H8" s="1">
        <v>-7.8953999316107302</v>
      </c>
      <c r="I8" s="1">
        <v>-9.0886949722288293</v>
      </c>
      <c r="J8" s="1">
        <v>-10.243617792513801</v>
      </c>
      <c r="K8" s="1">
        <v>-11.5125289250014</v>
      </c>
      <c r="L8" s="1">
        <v>-11.7091898745339</v>
      </c>
      <c r="M8" s="1">
        <v>-12.532761741255699</v>
      </c>
      <c r="N8" s="1">
        <v>-14.398705901539399</v>
      </c>
      <c r="O8" s="1">
        <v>-15.813068166222401</v>
      </c>
      <c r="P8" s="1">
        <v>-15.881540447194601</v>
      </c>
      <c r="Q8" s="1">
        <v>-14.6557442000748</v>
      </c>
      <c r="R8" s="1">
        <v>-15.6176628533727</v>
      </c>
    </row>
    <row r="9" spans="2:18" x14ac:dyDescent="0.3">
      <c r="B9" s="1" t="s">
        <v>6</v>
      </c>
      <c r="C9" s="1">
        <v>0.14638528711434301</v>
      </c>
      <c r="D9" s="1">
        <v>5.91365261777324E-2</v>
      </c>
      <c r="E9" s="1">
        <v>-0.13464576920958199</v>
      </c>
      <c r="F9" s="1">
        <v>-0.215735839658903</v>
      </c>
      <c r="G9" s="1">
        <v>-0.28122962710781502</v>
      </c>
      <c r="H9" s="1">
        <v>-0.307036820148058</v>
      </c>
      <c r="I9" s="1">
        <v>-0.44528996498630202</v>
      </c>
      <c r="J9" s="1">
        <v>-0.38451287344986601</v>
      </c>
      <c r="K9" s="1">
        <v>-0.60633548678057603</v>
      </c>
      <c r="L9" s="1">
        <v>-0.42629133468320901</v>
      </c>
      <c r="M9" s="1">
        <v>-0.56934859927077996</v>
      </c>
      <c r="N9" s="1">
        <v>-1.1337494490973501</v>
      </c>
      <c r="O9" s="1">
        <v>-1.3864869160423401</v>
      </c>
      <c r="P9" s="1">
        <v>-1.43679235470539</v>
      </c>
      <c r="Q9" s="1">
        <v>-0.91102481886988995</v>
      </c>
      <c r="R9" s="1">
        <v>-1.23223146792272</v>
      </c>
    </row>
    <row r="10" spans="2:18" x14ac:dyDescent="0.3">
      <c r="B10" s="1" t="s">
        <v>7</v>
      </c>
      <c r="C10" s="1">
        <v>-0.73491312709364498</v>
      </c>
      <c r="D10" s="1">
        <v>-0.83200365377108099</v>
      </c>
      <c r="E10" s="1">
        <v>-0.83914770345762002</v>
      </c>
      <c r="F10" s="1">
        <v>-0.82387273885019097</v>
      </c>
      <c r="G10" s="1">
        <v>-0.90392319483984396</v>
      </c>
      <c r="H10" s="1">
        <v>-0.51253179630618195</v>
      </c>
      <c r="I10" s="1">
        <v>-0.40505912115334203</v>
      </c>
      <c r="J10" s="1">
        <v>-0.78424686764229901</v>
      </c>
      <c r="K10" s="1">
        <v>-1.00844128232306</v>
      </c>
      <c r="L10" s="1">
        <v>-0.78250287279445496</v>
      </c>
      <c r="M10" s="1">
        <v>-0.87822990121158795</v>
      </c>
      <c r="N10" s="1">
        <v>-0.47170668345088201</v>
      </c>
      <c r="O10" s="1">
        <v>-0.65720455087723995</v>
      </c>
      <c r="P10" s="1">
        <v>7.1414036684890894E-2</v>
      </c>
      <c r="Q10" s="1">
        <v>0.32445228003835502</v>
      </c>
      <c r="R10" s="1">
        <v>0.47843514242159502</v>
      </c>
    </row>
    <row r="11" spans="2:18" x14ac:dyDescent="0.3">
      <c r="B11" s="4" t="s">
        <v>24</v>
      </c>
      <c r="C11">
        <f>18^2*1.22/2</f>
        <v>197.64</v>
      </c>
      <c r="D11" t="s">
        <v>25</v>
      </c>
      <c r="E11">
        <f>0.22*1.85</f>
        <v>0.40700000000000003</v>
      </c>
    </row>
    <row r="12" spans="2:18" x14ac:dyDescent="0.3">
      <c r="B12" s="5" t="s">
        <v>26</v>
      </c>
      <c r="C12">
        <f>2*(C6*COS(C3*2*3.14/360)+C5*SIN(C3*2*3.14/360))</f>
        <v>5.2228527228897343</v>
      </c>
      <c r="D12">
        <f t="shared" ref="D12:Q12" si="0">2*(D6*COS(D3*2*3.14/360)+D5*SIN(D3*2*3.14/360))</f>
        <v>11.559908656262305</v>
      </c>
      <c r="E12">
        <f t="shared" si="0"/>
        <v>17.858237012699512</v>
      </c>
      <c r="F12">
        <f t="shared" si="0"/>
        <v>23.875207346006782</v>
      </c>
      <c r="G12">
        <f t="shared" si="0"/>
        <v>28.668784814495599</v>
      </c>
      <c r="H12">
        <f t="shared" si="0"/>
        <v>37.435873714449798</v>
      </c>
      <c r="I12">
        <f t="shared" si="0"/>
        <v>43.884507375968376</v>
      </c>
      <c r="J12">
        <f t="shared" si="0"/>
        <v>48.630033010678815</v>
      </c>
      <c r="K12">
        <f t="shared" si="0"/>
        <v>54.445148138000434</v>
      </c>
      <c r="L12">
        <f t="shared" si="0"/>
        <v>54.962877301992592</v>
      </c>
      <c r="M12">
        <f t="shared" si="0"/>
        <v>58.24381416432162</v>
      </c>
      <c r="N12">
        <f t="shared" si="0"/>
        <v>68.283221320099599</v>
      </c>
      <c r="O12">
        <f t="shared" si="0"/>
        <v>74.573561815153752</v>
      </c>
      <c r="P12">
        <f t="shared" si="0"/>
        <v>74.731011452869495</v>
      </c>
      <c r="Q12">
        <f t="shared" si="0"/>
        <v>68.377737939122582</v>
      </c>
      <c r="R12">
        <f>2*(R6*COS(R3*2*3.14/360)+R5*SIN(R3*2*3.14/360))</f>
        <v>71.452919934457555</v>
      </c>
    </row>
    <row r="13" spans="2:18" x14ac:dyDescent="0.3">
      <c r="B13" s="5" t="s">
        <v>27</v>
      </c>
      <c r="C13">
        <f>2*(C6*SIN(C3*2*3.14/360)+C5*COS(C3*2*3.14/360))</f>
        <v>3.9846207379995806</v>
      </c>
      <c r="D13">
        <f t="shared" ref="D13:Q13" si="1">2*(D6*SIN(D3*2*3.14/360)+D5*COS(D3*2*3.14/360))</f>
        <v>3.4124451447478927</v>
      </c>
      <c r="E13">
        <f t="shared" si="1"/>
        <v>2.7212820222078142</v>
      </c>
      <c r="F13">
        <f t="shared" si="1"/>
        <v>2.8436560225128074</v>
      </c>
      <c r="G13">
        <f t="shared" si="1"/>
        <v>2.75113519362738</v>
      </c>
      <c r="H13">
        <f t="shared" si="1"/>
        <v>3.4033479329689316</v>
      </c>
      <c r="I13">
        <f t="shared" si="1"/>
        <v>3.5381179029058036</v>
      </c>
      <c r="J13">
        <f t="shared" si="1"/>
        <v>4.4098465173643326</v>
      </c>
      <c r="K13">
        <f t="shared" si="1"/>
        <v>4.605646430008087</v>
      </c>
      <c r="L13">
        <f t="shared" si="1"/>
        <v>6.6018573151724533</v>
      </c>
      <c r="M13">
        <f t="shared" si="1"/>
        <v>7.5464732677523907</v>
      </c>
      <c r="N13">
        <f t="shared" si="1"/>
        <v>7.0645005796412033</v>
      </c>
      <c r="O13">
        <f t="shared" si="1"/>
        <v>7.9245047567913787</v>
      </c>
      <c r="P13">
        <f t="shared" si="1"/>
        <v>9.3492219981152385</v>
      </c>
      <c r="Q13">
        <f t="shared" si="1"/>
        <v>12.663850394782479</v>
      </c>
      <c r="R13">
        <f>2*(R6*SIN(R3*2*3.14/360)+R5*COS(R3*2*3.14/360))</f>
        <v>13.51064454862065</v>
      </c>
    </row>
    <row r="14" spans="2:18" x14ac:dyDescent="0.3">
      <c r="B14" s="5" t="s">
        <v>28</v>
      </c>
      <c r="C14">
        <f>C12/C13</f>
        <v>1.3107527833406272</v>
      </c>
      <c r="D14">
        <f t="shared" ref="D14:Q14" si="2">D12/D13</f>
        <v>3.3875734747133457</v>
      </c>
      <c r="E14">
        <f t="shared" si="2"/>
        <v>6.5624352297785267</v>
      </c>
      <c r="F14">
        <f t="shared" si="2"/>
        <v>8.3959547698421577</v>
      </c>
      <c r="G14">
        <f t="shared" si="2"/>
        <v>10.420711014457897</v>
      </c>
      <c r="H14">
        <f t="shared" si="2"/>
        <v>10.99971982053342</v>
      </c>
      <c r="I14">
        <f t="shared" si="2"/>
        <v>12.403347932505778</v>
      </c>
      <c r="J14">
        <f t="shared" si="2"/>
        <v>11.027602166921652</v>
      </c>
      <c r="K14">
        <f t="shared" si="2"/>
        <v>11.821391191313145</v>
      </c>
      <c r="L14">
        <f t="shared" si="2"/>
        <v>8.3253658293517443</v>
      </c>
      <c r="M14">
        <f t="shared" si="2"/>
        <v>7.7180176882371319</v>
      </c>
      <c r="N14">
        <f t="shared" si="2"/>
        <v>9.6656827401049785</v>
      </c>
      <c r="O14">
        <f t="shared" si="2"/>
        <v>9.4105012368430305</v>
      </c>
      <c r="P14">
        <f t="shared" si="2"/>
        <v>7.9932866572143579</v>
      </c>
      <c r="Q14">
        <f t="shared" si="2"/>
        <v>5.3994429662004135</v>
      </c>
      <c r="R14">
        <f>R12/R13</f>
        <v>5.2886388711745393</v>
      </c>
    </row>
    <row r="15" spans="2:18" x14ac:dyDescent="0.3">
      <c r="B15" s="5" t="s">
        <v>29</v>
      </c>
      <c r="C15">
        <f>C12/($C11*$E11)</f>
        <v>6.4928971729923346E-2</v>
      </c>
      <c r="D15">
        <f t="shared" ref="D15:Q15" si="3">D12/($C11*$E11)</f>
        <v>0.14370939066565702</v>
      </c>
      <c r="E15">
        <f t="shared" si="3"/>
        <v>0.22200835973454217</v>
      </c>
      <c r="F15">
        <f t="shared" si="3"/>
        <v>0.29680956846074563</v>
      </c>
      <c r="G15">
        <f t="shared" si="3"/>
        <v>0.35640191625425222</v>
      </c>
      <c r="H15">
        <f t="shared" si="3"/>
        <v>0.46539179162333966</v>
      </c>
      <c r="I15">
        <f t="shared" si="3"/>
        <v>0.54555931211848174</v>
      </c>
      <c r="J15">
        <f t="shared" si="3"/>
        <v>0.60455429362147561</v>
      </c>
      <c r="K15">
        <f t="shared" si="3"/>
        <v>0.67684609768735993</v>
      </c>
      <c r="L15">
        <f t="shared" si="3"/>
        <v>0.68328235465958498</v>
      </c>
      <c r="M15">
        <f t="shared" si="3"/>
        <v>0.72406999851716614</v>
      </c>
      <c r="N15">
        <f t="shared" si="3"/>
        <v>0.84887696091645048</v>
      </c>
      <c r="O15">
        <f t="shared" si="3"/>
        <v>0.92707662723769158</v>
      </c>
      <c r="P15">
        <f t="shared" si="3"/>
        <v>0.92903399490983152</v>
      </c>
      <c r="Q15">
        <f t="shared" si="3"/>
        <v>0.85005196377602865</v>
      </c>
      <c r="R15">
        <f>R12/($C11*$E11)</f>
        <v>0.88828172353249368</v>
      </c>
    </row>
    <row r="16" spans="2:18" x14ac:dyDescent="0.3">
      <c r="B16" s="5" t="s">
        <v>30</v>
      </c>
      <c r="C16">
        <f>C10</f>
        <v>-0.73491312709364498</v>
      </c>
      <c r="D16">
        <f t="shared" ref="D16:R16" si="4">D10</f>
        <v>-0.83200365377108099</v>
      </c>
      <c r="E16">
        <f t="shared" si="4"/>
        <v>-0.83914770345762002</v>
      </c>
      <c r="F16">
        <f t="shared" si="4"/>
        <v>-0.82387273885019097</v>
      </c>
      <c r="G16">
        <f t="shared" si="4"/>
        <v>-0.90392319483984396</v>
      </c>
      <c r="H16">
        <f t="shared" si="4"/>
        <v>-0.51253179630618195</v>
      </c>
      <c r="I16">
        <f t="shared" si="4"/>
        <v>-0.40505912115334203</v>
      </c>
      <c r="J16">
        <f t="shared" si="4"/>
        <v>-0.78424686764229901</v>
      </c>
      <c r="K16">
        <f t="shared" si="4"/>
        <v>-1.00844128232306</v>
      </c>
      <c r="L16">
        <f t="shared" si="4"/>
        <v>-0.78250287279445496</v>
      </c>
      <c r="M16">
        <f t="shared" si="4"/>
        <v>-0.87822990121158795</v>
      </c>
      <c r="N16">
        <f t="shared" si="4"/>
        <v>-0.47170668345088201</v>
      </c>
      <c r="O16">
        <f t="shared" si="4"/>
        <v>-0.65720455087723995</v>
      </c>
      <c r="P16">
        <f t="shared" si="4"/>
        <v>7.1414036684890894E-2</v>
      </c>
      <c r="Q16">
        <f t="shared" si="4"/>
        <v>0.32445228003835502</v>
      </c>
      <c r="R16">
        <f t="shared" si="4"/>
        <v>0.47843514242159502</v>
      </c>
    </row>
    <row r="17" spans="2:18" x14ac:dyDescent="0.3">
      <c r="B17" s="5" t="s">
        <v>31</v>
      </c>
      <c r="C17">
        <f>-C16/($C11*$E11*0.22)</f>
        <v>4.1528292003653211E-2</v>
      </c>
      <c r="D17">
        <f t="shared" ref="D17:Q17" si="5">-D16/($C11*$E11*0.22)</f>
        <v>4.7014659839528419E-2</v>
      </c>
      <c r="E17">
        <f t="shared" si="5"/>
        <v>4.7418354059339786E-2</v>
      </c>
      <c r="F17">
        <f t="shared" si="5"/>
        <v>4.6555200079397403E-2</v>
      </c>
      <c r="G17">
        <f t="shared" si="5"/>
        <v>5.1078671750818913E-2</v>
      </c>
      <c r="H17">
        <f t="shared" si="5"/>
        <v>2.8962021922691664E-2</v>
      </c>
      <c r="I17">
        <f t="shared" si="5"/>
        <v>2.2888982169256712E-2</v>
      </c>
      <c r="J17">
        <f t="shared" si="5"/>
        <v>4.4316030999742621E-2</v>
      </c>
      <c r="K17">
        <f t="shared" si="5"/>
        <v>5.6984754383784718E-2</v>
      </c>
      <c r="L17">
        <f t="shared" si="5"/>
        <v>4.4217481763616506E-2</v>
      </c>
      <c r="M17">
        <f t="shared" si="5"/>
        <v>4.96268013718675E-2</v>
      </c>
      <c r="N17">
        <f t="shared" si="5"/>
        <v>2.6655086388090769E-2</v>
      </c>
      <c r="O17">
        <f t="shared" si="5"/>
        <v>3.7137154704112496E-2</v>
      </c>
      <c r="P17">
        <f t="shared" si="5"/>
        <v>-4.0354469926781591E-3</v>
      </c>
      <c r="Q17">
        <f t="shared" si="5"/>
        <v>-1.8334070422675926E-2</v>
      </c>
      <c r="R17">
        <f>-R16/($C11*$E11*0.22)</f>
        <v>-2.7035296508946E-2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7</vt:i4>
      </vt:variant>
    </vt:vector>
  </HeadingPairs>
  <TitlesOfParts>
    <vt:vector size="8" baseType="lpstr">
      <vt:lpstr>Parametric Study</vt:lpstr>
      <vt:lpstr>GG Torque (Z) 7</vt:lpstr>
      <vt:lpstr>GG Torque (Y) 6</vt:lpstr>
      <vt:lpstr>GG Torque (X) 5</vt:lpstr>
      <vt:lpstr>GG Force (Z) 4</vt:lpstr>
      <vt:lpstr>GG Force (Y) 3</vt:lpstr>
      <vt:lpstr>GG Force (X) 2</vt:lpstr>
      <vt:lpstr>GG Average Velocity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2024-07-17T13:11:28Z</dcterms:modified>
</cp:coreProperties>
</file>