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activeTab="3"/>
  </bookViews>
  <sheets>
    <sheet name="GG Torque (Z) 7" sheetId="4" r:id="rId1"/>
    <sheet name="GG Force (Y) 3" sheetId="3" r:id="rId2"/>
    <sheet name="GG Force (X) 2" sheetId="2" r:id="rId3"/>
    <sheet name="Parametric Study" sheetId="1" r:id="rId4"/>
  </sheets>
  <calcPr calcId="145621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8" i="1"/>
  <c r="C9" i="1"/>
  <c r="E7" i="1" l="1"/>
  <c r="C7" i="1"/>
</calcChain>
</file>

<file path=xl/sharedStrings.xml><?xml version="1.0" encoding="utf-8"?>
<sst xmlns="http://schemas.openxmlformats.org/spreadsheetml/2006/main" count="27" uniqueCount="27">
  <si>
    <t>Angle of attack (Initial and Ambient Conditions) [°]</t>
  </si>
  <si>
    <t>GG Force (X) 2 [N]</t>
  </si>
  <si>
    <t>GG Force (Y) 3 [N]</t>
  </si>
  <si>
    <t>GG Torque (Z) 7 [N*m]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</si>
  <si>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</si>
  <si>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</si>
  <si>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</si>
  <si>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</si>
  <si>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</si>
  <si>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</si>
  <si>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</si>
  <si>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</si>
  <si>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</si>
  <si>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</si>
  <si>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</si>
  <si>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</si>
  <si>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</si>
  <si>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</si>
  <si>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</si>
  <si>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Design Point 16</t>
  </si>
  <si>
    <t>q</t>
  </si>
  <si>
    <t>S</t>
  </si>
  <si>
    <t>Lift</t>
  </si>
  <si>
    <t>Drag</t>
  </si>
  <si>
    <t>L/D</t>
  </si>
  <si>
    <t>CL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</si>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</sst>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(Z)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Study'!$C$6:$R$6</c:f>
              <c:numCache>
                <c:formatCode>General</c:formatCode>
                <c:ptCount val="16"/>
                <c:pt idx="0">
                  <c:v>0.50169410501036005</c:v>
                </c:pt>
                <c:pt idx="1">
                  <c:v>0.129360292877574</c:v>
                </c:pt>
                <c:pt idx="2">
                  <c:v>0.28224759235267499</c:v>
                </c:pt>
                <c:pt idx="3">
                  <c:v>0.32808338665665399</c:v>
                </c:pt>
                <c:pt idx="4">
                  <c:v>0.115648933783987</c:v>
                </c:pt>
                <c:pt idx="5">
                  <c:v>0.39610296010047502</c:v>
                </c:pt>
                <c:pt idx="6">
                  <c:v>0.18908460790815701</c:v>
                </c:pt>
                <c:pt idx="7">
                  <c:v>0.20743355635487701</c:v>
                </c:pt>
                <c:pt idx="8">
                  <c:v>0.125531648187093</c:v>
                </c:pt>
                <c:pt idx="9">
                  <c:v>-0.30453427668178101</c:v>
                </c:pt>
                <c:pt idx="10">
                  <c:v>0.19127746576927601</c:v>
                </c:pt>
                <c:pt idx="11">
                  <c:v>0.58557010347893101</c:v>
                </c:pt>
                <c:pt idx="12">
                  <c:v>0.53385433215632105</c:v>
                </c:pt>
                <c:pt idx="13">
                  <c:v>0.951508159145385</c:v>
                </c:pt>
                <c:pt idx="14">
                  <c:v>0.40528368378936902</c:v>
                </c:pt>
                <c:pt idx="15">
                  <c:v>1.1758085982398201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06784"/>
        <c:axId val="223208960"/>
      </c:barChart>
      <c:catAx>
        <c:axId val="2232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208960"/>
        <c:crosses val="autoZero"/>
        <c:auto val="1"/>
        <c:lblAlgn val="ctr"/>
        <c:lblOffset val="100"/>
        <c:noMultiLvlLbl val="1"/>
      </c:catAx>
      <c:valAx>
        <c:axId val="22320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(Z) 7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20678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Study'!$C$5:$R$5</c:f>
              <c:numCache>
                <c:formatCode>General</c:formatCode>
                <c:ptCount val="16"/>
                <c:pt idx="0">
                  <c:v>3.50794055332871</c:v>
                </c:pt>
                <c:pt idx="1">
                  <c:v>5.8358418288322502</c:v>
                </c:pt>
                <c:pt idx="2">
                  <c:v>9.6908107997434492</c:v>
                </c:pt>
                <c:pt idx="3">
                  <c:v>13.174355839874501</c:v>
                </c:pt>
                <c:pt idx="4">
                  <c:v>15.518018855107799</c:v>
                </c:pt>
                <c:pt idx="5">
                  <c:v>20.039894538373499</c:v>
                </c:pt>
                <c:pt idx="6">
                  <c:v>23.112968709872401</c:v>
                </c:pt>
                <c:pt idx="7">
                  <c:v>26.1738071796462</c:v>
                </c:pt>
                <c:pt idx="8">
                  <c:v>29.401280997167401</c:v>
                </c:pt>
                <c:pt idx="9">
                  <c:v>31.892185907871799</c:v>
                </c:pt>
                <c:pt idx="10">
                  <c:v>35.821542207443798</c:v>
                </c:pt>
                <c:pt idx="11">
                  <c:v>37.590180265191698</c:v>
                </c:pt>
                <c:pt idx="12">
                  <c:v>39.865061493280599</c:v>
                </c:pt>
                <c:pt idx="13">
                  <c:v>41.696449243665697</c:v>
                </c:pt>
                <c:pt idx="14">
                  <c:v>20.053560386596999</c:v>
                </c:pt>
                <c:pt idx="15">
                  <c:v>40.548464672212397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60736"/>
        <c:axId val="155997696"/>
      </c:barChart>
      <c:catAx>
        <c:axId val="2234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97696"/>
        <c:crosses val="autoZero"/>
        <c:auto val="1"/>
        <c:lblAlgn val="ctr"/>
        <c:lblOffset val="100"/>
        <c:noMultiLvlLbl val="1"/>
      </c:catAx>
      <c:valAx>
        <c:axId val="15599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460736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Study'!$C$4:$R$4</c:f>
              <c:numCache>
                <c:formatCode>General</c:formatCode>
                <c:ptCount val="16"/>
                <c:pt idx="0">
                  <c:v>1.9874911198756799</c:v>
                </c:pt>
                <c:pt idx="1">
                  <c:v>2.27253234397338</c:v>
                </c:pt>
                <c:pt idx="2">
                  <c:v>1.81075398395559</c:v>
                </c:pt>
                <c:pt idx="3">
                  <c:v>1.58152817259289</c:v>
                </c:pt>
                <c:pt idx="4">
                  <c:v>1.5185771099244301</c:v>
                </c:pt>
                <c:pt idx="5">
                  <c:v>1.42609039107006</c:v>
                </c:pt>
                <c:pt idx="6">
                  <c:v>1.0516402172138299</c:v>
                </c:pt>
                <c:pt idx="7">
                  <c:v>0.74324170508603704</c:v>
                </c:pt>
                <c:pt idx="8">
                  <c:v>0.38471836682243998</c:v>
                </c:pt>
                <c:pt idx="9">
                  <c:v>0.19929459642143599</c:v>
                </c:pt>
                <c:pt idx="10">
                  <c:v>-0.37532696252866599</c:v>
                </c:pt>
                <c:pt idx="11">
                  <c:v>-0.630347782951588</c:v>
                </c:pt>
                <c:pt idx="12">
                  <c:v>-1.53518757426874</c:v>
                </c:pt>
                <c:pt idx="13">
                  <c:v>-1.4449923335372701</c:v>
                </c:pt>
                <c:pt idx="14">
                  <c:v>1.42307151247303</c:v>
                </c:pt>
                <c:pt idx="15">
                  <c:v>-0.71406722316361004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59520"/>
        <c:axId val="156065792"/>
      </c:barChart>
      <c:catAx>
        <c:axId val="1560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065792"/>
        <c:crosses val="autoZero"/>
        <c:auto val="1"/>
        <c:lblAlgn val="ctr"/>
        <c:lblOffset val="100"/>
        <c:noMultiLvlLbl val="1"/>
      </c:catAx>
      <c:valAx>
        <c:axId val="15606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05952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CM(a)</c:v>
          </c:tx>
          <c:marker>
            <c:symbol val="none"/>
          </c:marker>
          <c:cat>
            <c:numRef>
              <c:f>'Parametric Study'!$C$3:$R$3</c:f>
              <c:numCache>
                <c:formatCode>General</c:formatCode>
                <c:ptCount val="1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</c:v>
                </c:pt>
                <c:pt idx="15">
                  <c:v>11</c:v>
                </c:pt>
              </c:numCache>
            </c:numRef>
          </c:cat>
          <c:val>
            <c:numRef>
              <c:f>'Parametric Study'!$C$12:$R$12</c:f>
              <c:numCache>
                <c:formatCode>General</c:formatCode>
                <c:ptCount val="16"/>
                <c:pt idx="0">
                  <c:v>-5.6699216604759024E-2</c:v>
                </c:pt>
                <c:pt idx="1">
                  <c:v>-1.4619719850543538E-2</c:v>
                </c:pt>
                <c:pt idx="2">
                  <c:v>-3.189835641908844E-2</c:v>
                </c:pt>
                <c:pt idx="3">
                  <c:v>-3.7078512222272167E-2</c:v>
                </c:pt>
                <c:pt idx="4">
                  <c:v>-1.3070123569804165E-2</c:v>
                </c:pt>
                <c:pt idx="5">
                  <c:v>-4.4765779203363928E-2</c:v>
                </c:pt>
                <c:pt idx="6">
                  <c:v>-2.1369493947291124E-2</c:v>
                </c:pt>
                <c:pt idx="7">
                  <c:v>-2.3443209767469338E-2</c:v>
                </c:pt>
                <c:pt idx="8">
                  <c:v>-1.41870236070751E-2</c:v>
                </c:pt>
                <c:pt idx="9">
                  <c:v>3.4417097479742871E-2</c:v>
                </c:pt>
                <c:pt idx="10">
                  <c:v>-2.1617320903217718E-2</c:v>
                </c:pt>
                <c:pt idx="11">
                  <c:v>-6.6178505593039519E-2</c:v>
                </c:pt>
                <c:pt idx="12">
                  <c:v>-6.0333821171159985E-2</c:v>
                </c:pt>
                <c:pt idx="13">
                  <c:v>-0.10753518264972566</c:v>
                </c:pt>
                <c:pt idx="14">
                  <c:v>-4.5803343400005816E-2</c:v>
                </c:pt>
                <c:pt idx="15">
                  <c:v>-0.13288461182130284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10048"/>
        <c:axId val="223411584"/>
      </c:lineChart>
      <c:catAx>
        <c:axId val="2234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11584"/>
        <c:crosses val="autoZero"/>
        <c:auto val="1"/>
        <c:lblAlgn val="ctr"/>
        <c:lblOffset val="100"/>
        <c:noMultiLvlLbl val="0"/>
      </c:catAx>
      <c:valAx>
        <c:axId val="2234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1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3505200</xdr:colOff>
      <xdr:row>17</xdr:row>
      <xdr:rowOff>26670</xdr:rowOff>
    </xdr:from>
    <xdr:to>
      <xdr:col>6</xdr:col>
      <xdr:colOff>327660</xdr:colOff>
      <xdr:row>32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"/>
  <sheetViews>
    <sheetView tabSelected="1" topLeftCell="B1" workbookViewId="0">
      <selection activeCell="G16" sqref="G16"/>
    </sheetView>
  </sheetViews>
  <sheetFormatPr defaultRowHeight="14.4" x14ac:dyDescent="0.3"/>
  <cols>
    <col min="2" max="2" width="53" customWidth="1"/>
    <col min="3" max="11" width="15" customWidth="1"/>
    <col min="12" max="18" width="16" customWidth="1"/>
  </cols>
  <sheetData>
    <row r="2" spans="2:18" x14ac:dyDescent="0.3">
      <c r="B2" s="2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</row>
    <row r="3" spans="2:18" x14ac:dyDescent="0.3">
      <c r="B3" s="3" t="s">
        <v>0</v>
      </c>
      <c r="C3" s="3">
        <v>-4</v>
      </c>
      <c r="D3" s="3">
        <v>-3</v>
      </c>
      <c r="E3" s="3">
        <v>-2</v>
      </c>
      <c r="F3" s="3">
        <v>-1</v>
      </c>
      <c r="G3" s="3">
        <v>0</v>
      </c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</v>
      </c>
      <c r="R3" s="3">
        <v>11</v>
      </c>
    </row>
    <row r="4" spans="2:18" x14ac:dyDescent="0.3">
      <c r="B4" s="1" t="s">
        <v>1</v>
      </c>
      <c r="C4" s="1">
        <v>1.9874911198756799</v>
      </c>
      <c r="D4" s="1">
        <v>2.27253234397338</v>
      </c>
      <c r="E4" s="1">
        <v>1.81075398395559</v>
      </c>
      <c r="F4" s="1">
        <v>1.58152817259289</v>
      </c>
      <c r="G4" s="1">
        <v>1.5185771099244301</v>
      </c>
      <c r="H4" s="1">
        <v>1.42609039107006</v>
      </c>
      <c r="I4" s="1">
        <v>1.0516402172138299</v>
      </c>
      <c r="J4" s="1">
        <v>0.74324170508603704</v>
      </c>
      <c r="K4" s="1">
        <v>0.38471836682243998</v>
      </c>
      <c r="L4" s="1">
        <v>0.19929459642143599</v>
      </c>
      <c r="M4" s="1">
        <v>-0.37532696252866599</v>
      </c>
      <c r="N4" s="1">
        <v>-0.630347782951588</v>
      </c>
      <c r="O4" s="1">
        <v>-1.53518757426874</v>
      </c>
      <c r="P4" s="1">
        <v>-1.4449923335372701</v>
      </c>
      <c r="Q4" s="1">
        <v>1.42307151247303</v>
      </c>
      <c r="R4" s="1">
        <v>-0.71406722316361004</v>
      </c>
    </row>
    <row r="5" spans="2:18" x14ac:dyDescent="0.3">
      <c r="B5" s="1" t="s">
        <v>2</v>
      </c>
      <c r="C5" s="1">
        <v>3.50794055332871</v>
      </c>
      <c r="D5" s="1">
        <v>5.8358418288322502</v>
      </c>
      <c r="E5" s="1">
        <v>9.6908107997434492</v>
      </c>
      <c r="F5" s="1">
        <v>13.174355839874501</v>
      </c>
      <c r="G5" s="1">
        <v>15.518018855107799</v>
      </c>
      <c r="H5" s="1">
        <v>20.039894538373499</v>
      </c>
      <c r="I5" s="1">
        <v>23.112968709872401</v>
      </c>
      <c r="J5" s="1">
        <v>26.1738071796462</v>
      </c>
      <c r="K5" s="1">
        <v>29.401280997167401</v>
      </c>
      <c r="L5" s="1">
        <v>31.892185907871799</v>
      </c>
      <c r="M5" s="1">
        <v>35.821542207443798</v>
      </c>
      <c r="N5" s="1">
        <v>37.590180265191698</v>
      </c>
      <c r="O5" s="1">
        <v>39.865061493280599</v>
      </c>
      <c r="P5" s="1">
        <v>41.696449243665697</v>
      </c>
      <c r="Q5" s="1">
        <v>20.053560386596999</v>
      </c>
      <c r="R5" s="1">
        <v>40.548464672212397</v>
      </c>
    </row>
    <row r="6" spans="2:18" x14ac:dyDescent="0.3">
      <c r="B6" s="1" t="s">
        <v>3</v>
      </c>
      <c r="C6" s="1">
        <v>0.50169410501036005</v>
      </c>
      <c r="D6" s="1">
        <v>0.129360292877574</v>
      </c>
      <c r="E6" s="1">
        <v>0.28224759235267499</v>
      </c>
      <c r="F6" s="1">
        <v>0.32808338665665399</v>
      </c>
      <c r="G6" s="1">
        <v>0.115648933783987</v>
      </c>
      <c r="H6" s="1">
        <v>0.39610296010047502</v>
      </c>
      <c r="I6" s="1">
        <v>0.18908460790815701</v>
      </c>
      <c r="J6" s="1">
        <v>0.20743355635487701</v>
      </c>
      <c r="K6" s="1">
        <v>0.125531648187093</v>
      </c>
      <c r="L6" s="1">
        <v>-0.30453427668178101</v>
      </c>
      <c r="M6" s="1">
        <v>0.19127746576927601</v>
      </c>
      <c r="N6" s="1">
        <v>0.58557010347893101</v>
      </c>
      <c r="O6" s="1">
        <v>0.53385433215632105</v>
      </c>
      <c r="P6" s="1">
        <v>0.951508159145385</v>
      </c>
      <c r="Q6" s="1">
        <v>0.40528368378936902</v>
      </c>
      <c r="R6" s="1">
        <v>1.1758085982398201</v>
      </c>
    </row>
    <row r="7" spans="2:18" x14ac:dyDescent="0.3">
      <c r="B7" s="4" t="s">
        <v>20</v>
      </c>
      <c r="C7">
        <f>1.22*18^2/2</f>
        <v>197.64</v>
      </c>
      <c r="D7" t="s">
        <v>21</v>
      </c>
      <c r="E7">
        <f>0.22*1.85</f>
        <v>0.40700000000000003</v>
      </c>
    </row>
    <row r="8" spans="2:18" x14ac:dyDescent="0.3">
      <c r="B8" s="4" t="s">
        <v>22</v>
      </c>
      <c r="C8">
        <f>2*(C5*COS(C3*2*3.14/360)+C4*SIN(C3*2*3.14/360))</f>
        <v>6.7216676866247074</v>
      </c>
      <c r="D8">
        <f t="shared" ref="D8:R8" si="0">2*(D5*COS(D3*2*3.14/360)+D4*SIN(D3*2*3.14/360))</f>
        <v>11.417954404597188</v>
      </c>
      <c r="E8">
        <f t="shared" si="0"/>
        <v>19.243502048429978</v>
      </c>
      <c r="F8">
        <f t="shared" si="0"/>
        <v>26.289527748860415</v>
      </c>
      <c r="G8">
        <f t="shared" si="0"/>
        <v>31.036037710215599</v>
      </c>
      <c r="H8">
        <f t="shared" si="0"/>
        <v>40.123443104073864</v>
      </c>
      <c r="I8">
        <f t="shared" si="0"/>
        <v>46.271172600224787</v>
      </c>
      <c r="J8">
        <f t="shared" si="0"/>
        <v>52.353703604142147</v>
      </c>
      <c r="K8">
        <f t="shared" si="0"/>
        <v>58.71311307370339</v>
      </c>
      <c r="L8">
        <f t="shared" si="0"/>
        <v>63.576620672228444</v>
      </c>
      <c r="M8">
        <f t="shared" si="0"/>
        <v>71.172588499245109</v>
      </c>
      <c r="N8">
        <f t="shared" si="0"/>
        <v>74.466982214539541</v>
      </c>
      <c r="O8">
        <f t="shared" si="0"/>
        <v>78.52788174974944</v>
      </c>
      <c r="P8">
        <f t="shared" si="0"/>
        <v>81.91536621311829</v>
      </c>
      <c r="Q8">
        <f t="shared" si="0"/>
        <v>40.150665322012486</v>
      </c>
      <c r="R8">
        <f t="shared" si="0"/>
        <v>79.336091577369444</v>
      </c>
    </row>
    <row r="9" spans="2:18" x14ac:dyDescent="0.3">
      <c r="B9" s="4" t="s">
        <v>23</v>
      </c>
      <c r="C9">
        <f>2*(C4*COS(C3*2*3.14/360)+C5*SIN(C3*2*3.14/360))</f>
        <v>3.4761537713322221</v>
      </c>
      <c r="D9">
        <f t="shared" ref="D9:R9" si="1">2*(D4*COS(D3*2*3.14/360)+D5*SIN(D3*2*3.14/360))</f>
        <v>3.9283028134869391</v>
      </c>
      <c r="E9">
        <f t="shared" si="1"/>
        <v>2.9432380113093553</v>
      </c>
      <c r="F9">
        <f t="shared" si="1"/>
        <v>2.7029597592666383</v>
      </c>
      <c r="G9">
        <f t="shared" si="1"/>
        <v>3.0371542198488601</v>
      </c>
      <c r="H9">
        <f t="shared" si="1"/>
        <v>3.5508810153874713</v>
      </c>
      <c r="I9">
        <f t="shared" si="1"/>
        <v>3.7144448988904202</v>
      </c>
      <c r="J9">
        <f t="shared" si="1"/>
        <v>4.2227231317779665</v>
      </c>
      <c r="K9">
        <f t="shared" si="1"/>
        <v>4.8673476044112967</v>
      </c>
      <c r="L9">
        <f t="shared" si="1"/>
        <v>5.9534371662577668</v>
      </c>
      <c r="M9">
        <f t="shared" si="1"/>
        <v>6.7384129932767687</v>
      </c>
      <c r="N9">
        <f t="shared" si="1"/>
        <v>7.9062514090000615</v>
      </c>
      <c r="O9">
        <f t="shared" si="1"/>
        <v>8.0501749784896042</v>
      </c>
      <c r="P9">
        <f t="shared" si="1"/>
        <v>10.184524228462863</v>
      </c>
      <c r="Q9">
        <f t="shared" si="1"/>
        <v>3.5453209389198745</v>
      </c>
      <c r="R9">
        <f t="shared" si="1"/>
        <v>14.064353381990962</v>
      </c>
    </row>
    <row r="10" spans="2:18" x14ac:dyDescent="0.3">
      <c r="B10" s="4" t="s">
        <v>24</v>
      </c>
      <c r="C10">
        <f>C8/C9</f>
        <v>1.9336508476863654</v>
      </c>
      <c r="D10">
        <f t="shared" ref="D10:R10" si="2">D8/D9</f>
        <v>2.906587131062357</v>
      </c>
      <c r="E10">
        <f t="shared" si="2"/>
        <v>6.5382079106368778</v>
      </c>
      <c r="F10">
        <f t="shared" si="2"/>
        <v>9.7262001991451168</v>
      </c>
      <c r="G10">
        <f t="shared" si="2"/>
        <v>10.218788860764557</v>
      </c>
      <c r="H10">
        <f t="shared" si="2"/>
        <v>11.299574086037238</v>
      </c>
      <c r="I10">
        <f t="shared" si="2"/>
        <v>12.457089513980117</v>
      </c>
      <c r="J10">
        <f t="shared" si="2"/>
        <v>12.398090514188828</v>
      </c>
      <c r="K10">
        <f t="shared" si="2"/>
        <v>12.062650512260817</v>
      </c>
      <c r="L10">
        <f t="shared" si="2"/>
        <v>10.678977353210509</v>
      </c>
      <c r="M10">
        <f t="shared" si="2"/>
        <v>10.56221822115346</v>
      </c>
      <c r="N10">
        <f t="shared" si="2"/>
        <v>9.4187470600505119</v>
      </c>
      <c r="O10">
        <f t="shared" si="2"/>
        <v>9.7548043315305737</v>
      </c>
      <c r="P10">
        <f t="shared" si="2"/>
        <v>8.0431215416217512</v>
      </c>
      <c r="Q10">
        <f t="shared" si="2"/>
        <v>11.324973398387137</v>
      </c>
      <c r="R10">
        <f t="shared" si="2"/>
        <v>5.6409341704224554</v>
      </c>
    </row>
    <row r="11" spans="2:18" x14ac:dyDescent="0.3">
      <c r="B11" s="4" t="s">
        <v>25</v>
      </c>
      <c r="C11">
        <f>C8/($C7*$E7)</f>
        <v>8.356179933814474E-2</v>
      </c>
      <c r="D11">
        <f t="shared" ref="D11:R11" si="3">D8/($C7*$E7)</f>
        <v>0.14194465708377513</v>
      </c>
      <c r="E11">
        <f t="shared" si="3"/>
        <v>0.23922956797371112</v>
      </c>
      <c r="F11">
        <f t="shared" si="3"/>
        <v>0.32682369091471519</v>
      </c>
      <c r="G11">
        <f t="shared" si="3"/>
        <v>0.38583090927757857</v>
      </c>
      <c r="H11">
        <f t="shared" si="3"/>
        <v>0.49880286526061413</v>
      </c>
      <c r="I11">
        <f t="shared" si="3"/>
        <v>0.57522963351111644</v>
      </c>
      <c r="J11">
        <f t="shared" si="3"/>
        <v>0.65084587324709386</v>
      </c>
      <c r="K11">
        <f t="shared" si="3"/>
        <v>0.72990418478219132</v>
      </c>
      <c r="L11">
        <f t="shared" si="3"/>
        <v>0.79036588342227521</v>
      </c>
      <c r="M11">
        <f t="shared" si="3"/>
        <v>0.88479672542941734</v>
      </c>
      <c r="N11">
        <f t="shared" si="3"/>
        <v>0.92575166093241201</v>
      </c>
      <c r="O11">
        <f t="shared" si="3"/>
        <v>0.97623557175841313</v>
      </c>
      <c r="P11">
        <f t="shared" si="3"/>
        <v>1.0183477841119595</v>
      </c>
      <c r="Q11">
        <f t="shared" si="3"/>
        <v>0.49914128388214946</v>
      </c>
      <c r="R11">
        <f t="shared" si="3"/>
        <v>0.98628299906177219</v>
      </c>
    </row>
    <row r="12" spans="2:18" x14ac:dyDescent="0.3">
      <c r="B12" s="4" t="s">
        <v>26</v>
      </c>
      <c r="C12">
        <f>-2*C6/($C7*$E7*0.22)</f>
        <v>-5.6699216604759024E-2</v>
      </c>
      <c r="D12">
        <f t="shared" ref="D12:R12" si="4">-2*D6/($C7*$E7*0.22)</f>
        <v>-1.4619719850543538E-2</v>
      </c>
      <c r="E12">
        <f t="shared" si="4"/>
        <v>-3.189835641908844E-2</v>
      </c>
      <c r="F12">
        <f t="shared" si="4"/>
        <v>-3.7078512222272167E-2</v>
      </c>
      <c r="G12">
        <f t="shared" si="4"/>
        <v>-1.3070123569804165E-2</v>
      </c>
      <c r="H12">
        <f t="shared" si="4"/>
        <v>-4.4765779203363928E-2</v>
      </c>
      <c r="I12">
        <f t="shared" si="4"/>
        <v>-2.1369493947291124E-2</v>
      </c>
      <c r="J12">
        <f t="shared" si="4"/>
        <v>-2.3443209767469338E-2</v>
      </c>
      <c r="K12">
        <f t="shared" si="4"/>
        <v>-1.41870236070751E-2</v>
      </c>
      <c r="L12">
        <f t="shared" si="4"/>
        <v>3.4417097479742871E-2</v>
      </c>
      <c r="M12">
        <f t="shared" si="4"/>
        <v>-2.1617320903217718E-2</v>
      </c>
      <c r="N12">
        <f t="shared" si="4"/>
        <v>-6.6178505593039519E-2</v>
      </c>
      <c r="O12">
        <f t="shared" si="4"/>
        <v>-6.0333821171159985E-2</v>
      </c>
      <c r="P12">
        <f t="shared" si="4"/>
        <v>-0.10753518264972566</v>
      </c>
      <c r="Q12">
        <f t="shared" si="4"/>
        <v>-4.5803343400005816E-2</v>
      </c>
      <c r="R12">
        <f t="shared" si="4"/>
        <v>-0.13288461182130284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Parametric Study</vt:lpstr>
      <vt:lpstr>GG Torque (Z) 7</vt:lpstr>
      <vt:lpstr>GG Force (Y) 3</vt:lpstr>
      <vt:lpstr>GG Force (X)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2024-07-16T11:10:42Z</dcterms:modified>
</cp:coreProperties>
</file>