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2" yWindow="300" windowWidth="19812" windowHeight="9528" activeTab="6"/>
  </bookViews>
  <sheets>
    <sheet name="GG Torque (Z) 7" sheetId="7" r:id="rId1"/>
    <sheet name="GG Torque (Y) 6" sheetId="6" r:id="rId2"/>
    <sheet name="GG Torque (X) 5" sheetId="5" r:id="rId3"/>
    <sheet name="GG Force (Z) 4" sheetId="4" r:id="rId4"/>
    <sheet name="GG Force (Y) 3" sheetId="3" r:id="rId5"/>
    <sheet name="GG Force (X) 2" sheetId="2" r:id="rId6"/>
    <sheet name="Parametric Study" sheetId="1" r:id="rId7"/>
  </sheets>
  <calcPr calcId="145621"/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G59" i="1" s="1"/>
  <c r="H58" i="1"/>
  <c r="I58" i="1"/>
  <c r="J58" i="1"/>
  <c r="K58" i="1"/>
  <c r="L58" i="1"/>
  <c r="M58" i="1"/>
  <c r="N58" i="1"/>
  <c r="O58" i="1"/>
  <c r="O59" i="1" s="1"/>
  <c r="P58" i="1"/>
  <c r="Q58" i="1"/>
  <c r="Q59" i="1" s="1"/>
  <c r="R58" i="1"/>
  <c r="R59" i="1" s="1"/>
  <c r="S58" i="1"/>
  <c r="S59" i="1" s="1"/>
  <c r="B58" i="1"/>
  <c r="B59" i="1" s="1"/>
  <c r="C59" i="1"/>
  <c r="D59" i="1"/>
  <c r="E59" i="1"/>
  <c r="F59" i="1"/>
  <c r="H59" i="1"/>
  <c r="I59" i="1"/>
  <c r="J59" i="1"/>
  <c r="K59" i="1"/>
  <c r="L59" i="1"/>
  <c r="M59" i="1"/>
  <c r="N59" i="1"/>
  <c r="P59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B57" i="1"/>
  <c r="M7" i="1"/>
  <c r="D15" i="1" l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5" i="1"/>
  <c r="D12" i="1"/>
  <c r="E12" i="1"/>
  <c r="F12" i="1"/>
  <c r="F13" i="1" s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2" i="1"/>
  <c r="D11" i="1"/>
  <c r="D14" i="1" s="1"/>
  <c r="E11" i="1"/>
  <c r="E14" i="1" s="1"/>
  <c r="F11" i="1"/>
  <c r="F14" i="1" s="1"/>
  <c r="G11" i="1"/>
  <c r="G14" i="1" s="1"/>
  <c r="H11" i="1"/>
  <c r="H14" i="1" s="1"/>
  <c r="I11" i="1"/>
  <c r="I14" i="1" s="1"/>
  <c r="J11" i="1"/>
  <c r="J14" i="1" s="1"/>
  <c r="K11" i="1"/>
  <c r="K14" i="1" s="1"/>
  <c r="L11" i="1"/>
  <c r="L14" i="1" s="1"/>
  <c r="M11" i="1"/>
  <c r="M14" i="1" s="1"/>
  <c r="N11" i="1"/>
  <c r="N14" i="1" s="1"/>
  <c r="O11" i="1"/>
  <c r="O14" i="1" s="1"/>
  <c r="P11" i="1"/>
  <c r="P14" i="1" s="1"/>
  <c r="Q11" i="1"/>
  <c r="Q14" i="1" s="1"/>
  <c r="R11" i="1"/>
  <c r="R14" i="1" s="1"/>
  <c r="S11" i="1"/>
  <c r="S14" i="1" s="1"/>
  <c r="T11" i="1"/>
  <c r="C11" i="1"/>
  <c r="C14" i="1" s="1"/>
  <c r="E13" i="1" l="1"/>
  <c r="T13" i="1"/>
  <c r="K13" i="1"/>
  <c r="H13" i="1"/>
  <c r="Q13" i="1"/>
  <c r="I13" i="1"/>
  <c r="G13" i="1"/>
  <c r="C13" i="1"/>
  <c r="R13" i="1"/>
  <c r="D13" i="1"/>
  <c r="J13" i="1"/>
  <c r="P13" i="1"/>
  <c r="O13" i="1"/>
  <c r="T14" i="1"/>
  <c r="S13" i="1"/>
  <c r="N13" i="1"/>
  <c r="L13" i="1"/>
  <c r="M13" i="1"/>
</calcChain>
</file>

<file path=xl/sharedStrings.xml><?xml version="1.0" encoding="utf-8"?>
<sst xmlns="http://schemas.openxmlformats.org/spreadsheetml/2006/main" count="36" uniqueCount="36">
  <si>
    <t>Angle of attack (Initial and Ambient Conditions) [°]</t>
  </si>
  <si>
    <t>GG Force (X) 2 [N]</t>
  </si>
  <si>
    <t>GG Force (Y) 3 [N]</t>
  </si>
  <si>
    <t>GG Force (Z) 4 [N]</t>
  </si>
  <si>
    <t>GG Torque (X) 5 [N*m]</t>
  </si>
  <si>
    <t>GG Torque (Y) 6 [N*m]</t>
  </si>
  <si>
    <t>GG Torque (Z) 7 [N*m]</t>
  </si>
  <si>
    <t>Design Point 1</t>
  </si>
  <si>
    <t>Design Point 2</t>
  </si>
  <si>
    <t>Design Point 3</t>
  </si>
  <si>
    <t>Design Point 4</t>
  </si>
  <si>
    <t>Design Point 5</t>
  </si>
  <si>
    <t>Design Point 6</t>
  </si>
  <si>
    <t>Design Point 7</t>
  </si>
  <si>
    <t>Design Point 8</t>
  </si>
  <si>
    <t>Design Point 9</t>
  </si>
  <si>
    <t>Design Point 10</t>
  </si>
  <si>
    <t>Design Point 11</t>
  </si>
  <si>
    <t>Design Point 12</t>
  </si>
  <si>
    <t>Design Point 13</t>
  </si>
  <si>
    <t>Design Point 14</t>
  </si>
  <si>
    <t>Design Point 15</t>
  </si>
  <si>
    <t>Design Point 16</t>
  </si>
  <si>
    <t>Design Point 17</t>
  </si>
  <si>
    <t>Design Point 18</t>
  </si>
  <si>
    <t>q</t>
  </si>
  <si>
    <t>S</t>
  </si>
  <si>
    <t>Lift</t>
  </si>
  <si>
    <t>Drag</t>
  </si>
  <si>
    <t>l/D</t>
  </si>
  <si>
    <t>Cl</t>
  </si>
  <si>
    <t>Cm</t>
  </si>
  <si>
    <t>значение для Y force</t>
  </si>
  <si>
    <t xml:space="preserve">L </t>
  </si>
  <si>
    <t>D</t>
  </si>
  <si>
    <t>L/D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</si>
</sst>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FFFF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F5D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E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548DD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3" fillId="7" borderId="4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Torque (Z) 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Study'!$C$9:$T$9</c:f>
              <c:numCache>
                <c:formatCode>General</c:formatCode>
                <c:ptCount val="18"/>
                <c:pt idx="0">
                  <c:v>-2.3004877076714401</c:v>
                </c:pt>
                <c:pt idx="1">
                  <c:v>-2.3241726638931999</c:v>
                </c:pt>
                <c:pt idx="2">
                  <c:v>-1.8913008586761499</c:v>
                </c:pt>
                <c:pt idx="3">
                  <c:v>-2.2684192267091401</c:v>
                </c:pt>
                <c:pt idx="4">
                  <c:v>-2.3450346849502401</c:v>
                </c:pt>
                <c:pt idx="5">
                  <c:v>-2.1625238188899099</c:v>
                </c:pt>
                <c:pt idx="6">
                  <c:v>-1.5975387967544401</c:v>
                </c:pt>
                <c:pt idx="7">
                  <c:v>-2.38233648869668</c:v>
                </c:pt>
                <c:pt idx="8">
                  <c:v>-2.7267358018765999</c:v>
                </c:pt>
                <c:pt idx="9">
                  <c:v>-2.51426859705539</c:v>
                </c:pt>
                <c:pt idx="10">
                  <c:v>-2.21</c:v>
                </c:pt>
                <c:pt idx="11">
                  <c:v>-1.8086138126348901</c:v>
                </c:pt>
                <c:pt idx="12">
                  <c:v>-1.5743717870968099</c:v>
                </c:pt>
                <c:pt idx="13">
                  <c:v>-0.90207464505389801</c:v>
                </c:pt>
                <c:pt idx="14">
                  <c:v>-0.83763501980354205</c:v>
                </c:pt>
                <c:pt idx="15">
                  <c:v>0.78379213938831405</c:v>
                </c:pt>
                <c:pt idx="16">
                  <c:v>-0.17723713552477999</c:v>
                </c:pt>
                <c:pt idx="17">
                  <c:v>-0.33125189306997699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57472"/>
        <c:axId val="193259392"/>
      </c:barChart>
      <c:catAx>
        <c:axId val="1932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259392"/>
        <c:crosses val="autoZero"/>
        <c:auto val="1"/>
        <c:lblAlgn val="ctr"/>
        <c:lblOffset val="100"/>
        <c:noMultiLvlLbl val="1"/>
      </c:catAx>
      <c:valAx>
        <c:axId val="193259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Torque (Z) 7 [N*m]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257472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Cm</c:v>
          </c:tx>
          <c:marker>
            <c:symbol val="none"/>
          </c:marker>
          <c:cat>
            <c:numRef>
              <c:f>'Parametric Study'!$C$14:$T$14</c:f>
              <c:numCache>
                <c:formatCode>General</c:formatCode>
                <c:ptCount val="18"/>
                <c:pt idx="0">
                  <c:v>6.523347674492426E-2</c:v>
                </c:pt>
                <c:pt idx="1">
                  <c:v>0.15127560939693444</c:v>
                </c:pt>
                <c:pt idx="2">
                  <c:v>0.22497197376970987</c:v>
                </c:pt>
                <c:pt idx="3">
                  <c:v>0.32193516383028453</c:v>
                </c:pt>
                <c:pt idx="4">
                  <c:v>0.36857890578955016</c:v>
                </c:pt>
                <c:pt idx="5">
                  <c:v>0.46433708484647046</c:v>
                </c:pt>
                <c:pt idx="6">
                  <c:v>0.52864022858777315</c:v>
                </c:pt>
                <c:pt idx="7">
                  <c:v>0.60068388586929466</c:v>
                </c:pt>
                <c:pt idx="8">
                  <c:v>0.670674178282606</c:v>
                </c:pt>
                <c:pt idx="9">
                  <c:v>0.70993395634649259</c:v>
                </c:pt>
                <c:pt idx="10">
                  <c:v>0.84392185240278872</c:v>
                </c:pt>
                <c:pt idx="11">
                  <c:v>0.89094558402847945</c:v>
                </c:pt>
                <c:pt idx="12">
                  <c:v>0.92733732575004102</c:v>
                </c:pt>
                <c:pt idx="13">
                  <c:v>0.96733137178007522</c:v>
                </c:pt>
                <c:pt idx="14">
                  <c:v>0.99214355235389096</c:v>
                </c:pt>
                <c:pt idx="15">
                  <c:v>0.91724065425086476</c:v>
                </c:pt>
                <c:pt idx="16">
                  <c:v>0.97254862148718979</c:v>
                </c:pt>
                <c:pt idx="17">
                  <c:v>0.94789144865333907</c:v>
                </c:pt>
              </c:numCache>
            </c:numRef>
          </c:cat>
          <c:val>
            <c:numRef>
              <c:f>'Parametric Study'!$C$15:$S$15</c:f>
              <c:numCache>
                <c:formatCode>General</c:formatCode>
                <c:ptCount val="17"/>
                <c:pt idx="0">
                  <c:v>0.12999539911990302</c:v>
                </c:pt>
                <c:pt idx="1">
                  <c:v>0.13133378285780248</c:v>
                </c:pt>
                <c:pt idx="2">
                  <c:v>0.10687316831102826</c:v>
                </c:pt>
                <c:pt idx="3">
                  <c:v>0.12818328120770481</c:v>
                </c:pt>
                <c:pt idx="4">
                  <c:v>0.13251264886291703</c:v>
                </c:pt>
                <c:pt idx="5">
                  <c:v>0.12219936929262676</c:v>
                </c:pt>
                <c:pt idx="6">
                  <c:v>9.0273333259333052E-2</c:v>
                </c:pt>
                <c:pt idx="7">
                  <c:v>0.13462049010446794</c:v>
                </c:pt>
                <c:pt idx="8">
                  <c:v>0.15408172261796865</c:v>
                </c:pt>
                <c:pt idx="9">
                  <c:v>0.14207567755260286</c:v>
                </c:pt>
                <c:pt idx="10">
                  <c:v>0.12488214177235539</c:v>
                </c:pt>
                <c:pt idx="11">
                  <c:v>0.10220070885109075</c:v>
                </c:pt>
                <c:pt idx="12">
                  <c:v>8.8964217519737709E-2</c:v>
                </c:pt>
                <c:pt idx="13">
                  <c:v>5.0974214349714053E-2</c:v>
                </c:pt>
                <c:pt idx="14">
                  <c:v>4.7332875699817041E-2</c:v>
                </c:pt>
                <c:pt idx="15">
                  <c:v>-4.4290335326311846E-2</c:v>
                </c:pt>
                <c:pt idx="16">
                  <c:v>1.0015272889561874E-2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38368"/>
        <c:axId val="196993408"/>
      </c:lineChart>
      <c:catAx>
        <c:axId val="1969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993408"/>
        <c:crosses val="autoZero"/>
        <c:auto val="1"/>
        <c:lblAlgn val="ctr"/>
        <c:lblOffset val="100"/>
        <c:noMultiLvlLbl val="0"/>
      </c:catAx>
      <c:valAx>
        <c:axId val="1969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3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Torque (Y) 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Study'!$C$8:$T$8</c:f>
              <c:numCache>
                <c:formatCode>General</c:formatCode>
                <c:ptCount val="18"/>
                <c:pt idx="0">
                  <c:v>-5.5514367336756297E-3</c:v>
                </c:pt>
                <c:pt idx="1">
                  <c:v>4.7964754328253402E-2</c:v>
                </c:pt>
                <c:pt idx="2">
                  <c:v>6.92942731543104E-3</c:v>
                </c:pt>
                <c:pt idx="3">
                  <c:v>0.105792858504742</c:v>
                </c:pt>
                <c:pt idx="4">
                  <c:v>0.17035305191803601</c:v>
                </c:pt>
                <c:pt idx="5">
                  <c:v>2.50901178280308E-3</c:v>
                </c:pt>
                <c:pt idx="6">
                  <c:v>4.6020286413300401E-2</c:v>
                </c:pt>
                <c:pt idx="7">
                  <c:v>1.65347910540104E-2</c:v>
                </c:pt>
                <c:pt idx="8">
                  <c:v>7.3369847982104205E-2</c:v>
                </c:pt>
                <c:pt idx="9">
                  <c:v>2.5719749837294002E-2</c:v>
                </c:pt>
                <c:pt idx="10">
                  <c:v>0.04</c:v>
                </c:pt>
                <c:pt idx="11">
                  <c:v>4.4779486798678401E-2</c:v>
                </c:pt>
                <c:pt idx="12">
                  <c:v>0.121307517784177</c:v>
                </c:pt>
                <c:pt idx="13">
                  <c:v>3.0183505379243799E-2</c:v>
                </c:pt>
                <c:pt idx="14">
                  <c:v>-7.4355982453618999E-3</c:v>
                </c:pt>
                <c:pt idx="15">
                  <c:v>-3.4908330305021502E-2</c:v>
                </c:pt>
                <c:pt idx="16">
                  <c:v>0.129912943828038</c:v>
                </c:pt>
                <c:pt idx="17">
                  <c:v>0.105378418778193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93952"/>
        <c:axId val="193724800"/>
      </c:barChart>
      <c:catAx>
        <c:axId val="19369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24800"/>
        <c:crosses val="autoZero"/>
        <c:auto val="1"/>
        <c:lblAlgn val="ctr"/>
        <c:lblOffset val="100"/>
        <c:noMultiLvlLbl val="1"/>
      </c:catAx>
      <c:valAx>
        <c:axId val="193724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Torque (Y) 6 [N*m]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693952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Torque (X) 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Study'!$C$7:$T$7</c:f>
              <c:numCache>
                <c:formatCode>General</c:formatCode>
                <c:ptCount val="18"/>
                <c:pt idx="0">
                  <c:v>8.9016751072218594E-3</c:v>
                </c:pt>
                <c:pt idx="1">
                  <c:v>-5.6679786629359897E-3</c:v>
                </c:pt>
                <c:pt idx="2">
                  <c:v>7.0725770656332497E-3</c:v>
                </c:pt>
                <c:pt idx="3">
                  <c:v>-3.29380732121035E-2</c:v>
                </c:pt>
                <c:pt idx="4">
                  <c:v>-8.1290346699167501E-2</c:v>
                </c:pt>
                <c:pt idx="5">
                  <c:v>7.6621367163151599E-3</c:v>
                </c:pt>
                <c:pt idx="6">
                  <c:v>2.16365291667595E-2</c:v>
                </c:pt>
                <c:pt idx="7">
                  <c:v>1.9340788178146402E-2</c:v>
                </c:pt>
                <c:pt idx="8">
                  <c:v>-2.22554518444906E-3</c:v>
                </c:pt>
                <c:pt idx="9">
                  <c:v>2.6209765542496198E-3</c:v>
                </c:pt>
                <c:pt idx="10">
                  <c:v>-4.0000000000000001E-3</c:v>
                </c:pt>
                <c:pt idx="11">
                  <c:v>5.8621174169227498E-2</c:v>
                </c:pt>
                <c:pt idx="12">
                  <c:v>-2.75926052201248E-2</c:v>
                </c:pt>
                <c:pt idx="13">
                  <c:v>4.0436126287584001E-2</c:v>
                </c:pt>
                <c:pt idx="14">
                  <c:v>0.129949840884586</c:v>
                </c:pt>
                <c:pt idx="15">
                  <c:v>-0.14058920051853799</c:v>
                </c:pt>
                <c:pt idx="16">
                  <c:v>-6.6722200783069396E-2</c:v>
                </c:pt>
                <c:pt idx="17">
                  <c:v>-0.104180784588671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70240"/>
        <c:axId val="193772160"/>
      </c:barChart>
      <c:catAx>
        <c:axId val="19377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72160"/>
        <c:crosses val="autoZero"/>
        <c:auto val="1"/>
        <c:lblAlgn val="ctr"/>
        <c:lblOffset val="100"/>
        <c:noMultiLvlLbl val="1"/>
      </c:catAx>
      <c:valAx>
        <c:axId val="193772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Torque (X) 5 [N*m]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70240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(Z) 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Study'!$C$6:$T$6</c:f>
              <c:numCache>
                <c:formatCode>General</c:formatCode>
                <c:ptCount val="18"/>
                <c:pt idx="0">
                  <c:v>8.4676192927410396E-2</c:v>
                </c:pt>
                <c:pt idx="1">
                  <c:v>-6.6415373453632895E-2</c:v>
                </c:pt>
                <c:pt idx="2">
                  <c:v>8.1943183997722005E-2</c:v>
                </c:pt>
                <c:pt idx="3">
                  <c:v>-0.105207626231722</c:v>
                </c:pt>
                <c:pt idx="4">
                  <c:v>-0.27060338592663602</c:v>
                </c:pt>
                <c:pt idx="5">
                  <c:v>-3.1175327565578601E-2</c:v>
                </c:pt>
                <c:pt idx="6">
                  <c:v>-8.8308330078591801E-3</c:v>
                </c:pt>
                <c:pt idx="7">
                  <c:v>-4.4796030327723099E-2</c:v>
                </c:pt>
                <c:pt idx="8">
                  <c:v>-4.4814453262582599E-2</c:v>
                </c:pt>
                <c:pt idx="9">
                  <c:v>-2.18724800029295E-2</c:v>
                </c:pt>
                <c:pt idx="10">
                  <c:v>-0.04</c:v>
                </c:pt>
                <c:pt idx="11">
                  <c:v>-1.5410377573881501E-2</c:v>
                </c:pt>
                <c:pt idx="12">
                  <c:v>-0.12267536693403799</c:v>
                </c:pt>
                <c:pt idx="13">
                  <c:v>-1.2588447911155499E-2</c:v>
                </c:pt>
                <c:pt idx="14">
                  <c:v>0.28944338430706401</c:v>
                </c:pt>
                <c:pt idx="15">
                  <c:v>5.3059098818192901E-2</c:v>
                </c:pt>
                <c:pt idx="16">
                  <c:v>-0.138812140141399</c:v>
                </c:pt>
                <c:pt idx="17">
                  <c:v>-0.118277801660851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44864"/>
        <c:axId val="193451136"/>
      </c:barChart>
      <c:catAx>
        <c:axId val="19344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451136"/>
        <c:crosses val="autoZero"/>
        <c:auto val="1"/>
        <c:lblAlgn val="ctr"/>
        <c:lblOffset val="100"/>
        <c:noMultiLvlLbl val="1"/>
      </c:catAx>
      <c:valAx>
        <c:axId val="193451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(Z) 4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444864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(Y) 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Study'!$C$5:$T$5</c:f>
              <c:numCache>
                <c:formatCode>General</c:formatCode>
                <c:ptCount val="18"/>
                <c:pt idx="0">
                  <c:v>5.5407991647398296</c:v>
                </c:pt>
                <c:pt idx="1">
                  <c:v>12.385997733541</c:v>
                </c:pt>
                <c:pt idx="2">
                  <c:v>18.215567646495199</c:v>
                </c:pt>
                <c:pt idx="3">
                  <c:v>25.9618148764126</c:v>
                </c:pt>
                <c:pt idx="4">
                  <c:v>29.648295520680399</c:v>
                </c:pt>
                <c:pt idx="5">
                  <c:v>37.3077035089511</c:v>
                </c:pt>
                <c:pt idx="6">
                  <c:v>42.503100689019</c:v>
                </c:pt>
                <c:pt idx="7">
                  <c:v>48.299064334372098</c:v>
                </c:pt>
                <c:pt idx="8">
                  <c:v>54.036518053299297</c:v>
                </c:pt>
                <c:pt idx="9">
                  <c:v>57.194344477552598</c:v>
                </c:pt>
                <c:pt idx="10">
                  <c:v>68.400000000000006</c:v>
                </c:pt>
                <c:pt idx="11">
                  <c:v>72.488369458493096</c:v>
                </c:pt>
                <c:pt idx="12">
                  <c:v>75.751974783767594</c:v>
                </c:pt>
                <c:pt idx="13">
                  <c:v>79.389070868269201</c:v>
                </c:pt>
                <c:pt idx="14">
                  <c:v>81.728508972181501</c:v>
                </c:pt>
                <c:pt idx="15">
                  <c:v>75.466678429488894</c:v>
                </c:pt>
                <c:pt idx="16">
                  <c:v>80.8262147479536</c:v>
                </c:pt>
                <c:pt idx="17">
                  <c:v>78.610850357060102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76096"/>
        <c:axId val="193478016"/>
      </c:barChart>
      <c:catAx>
        <c:axId val="19347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478016"/>
        <c:crosses val="autoZero"/>
        <c:auto val="1"/>
        <c:lblAlgn val="ctr"/>
        <c:lblOffset val="100"/>
        <c:noMultiLvlLbl val="1"/>
      </c:catAx>
      <c:valAx>
        <c:axId val="19347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(Y) 3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476096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(X) 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Study'!$C$4:$T$4</c:f>
              <c:numCache>
                <c:formatCode>General</c:formatCode>
                <c:ptCount val="18"/>
                <c:pt idx="0">
                  <c:v>4.0155492798686199</c:v>
                </c:pt>
                <c:pt idx="1">
                  <c:v>3.8331316092380101</c:v>
                </c:pt>
                <c:pt idx="2">
                  <c:v>3.0919804043122601</c:v>
                </c:pt>
                <c:pt idx="3">
                  <c:v>3.5295319920980202</c:v>
                </c:pt>
                <c:pt idx="4">
                  <c:v>3.1760018270856301</c:v>
                </c:pt>
                <c:pt idx="5">
                  <c:v>2.8094337382000401</c:v>
                </c:pt>
                <c:pt idx="6">
                  <c:v>1.3276232438931701</c:v>
                </c:pt>
                <c:pt idx="7">
                  <c:v>1.63947814669882</c:v>
                </c:pt>
                <c:pt idx="8">
                  <c:v>0.62622252199348405</c:v>
                </c:pt>
                <c:pt idx="9">
                  <c:v>1.48998496040581</c:v>
                </c:pt>
                <c:pt idx="10">
                  <c:v>-1.35</c:v>
                </c:pt>
                <c:pt idx="11">
                  <c:v>-2.3101929066318001</c:v>
                </c:pt>
                <c:pt idx="12">
                  <c:v>-3.0263585851193899</c:v>
                </c:pt>
                <c:pt idx="13">
                  <c:v>-3.8438984093642201</c:v>
                </c:pt>
                <c:pt idx="14">
                  <c:v>-3.9214632722555298</c:v>
                </c:pt>
                <c:pt idx="15">
                  <c:v>-1.5687560535951499</c:v>
                </c:pt>
                <c:pt idx="16">
                  <c:v>-3.9962231458067099</c:v>
                </c:pt>
                <c:pt idx="17">
                  <c:v>-1.5575488010354199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38400"/>
        <c:axId val="193640320"/>
      </c:barChart>
      <c:catAx>
        <c:axId val="19363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640320"/>
        <c:crosses val="autoZero"/>
        <c:auto val="1"/>
        <c:lblAlgn val="ctr"/>
        <c:lblOffset val="100"/>
        <c:noMultiLvlLbl val="1"/>
      </c:catAx>
      <c:valAx>
        <c:axId val="193640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(X) 2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638400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Cm(a)</c:v>
          </c:tx>
          <c:marker>
            <c:symbol val="none"/>
          </c:marker>
          <c:cat>
            <c:numRef>
              <c:f>'Parametric Study'!$C$3:$T$3</c:f>
              <c:numCache>
                <c:formatCode>General</c:formatCode>
                <c:ptCount val="1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</c:numCache>
            </c:numRef>
          </c:cat>
          <c:val>
            <c:numRef>
              <c:f>'Parametric Study'!$C$15:$T$15</c:f>
              <c:numCache>
                <c:formatCode>General</c:formatCode>
                <c:ptCount val="18"/>
                <c:pt idx="0">
                  <c:v>0.12999539911990302</c:v>
                </c:pt>
                <c:pt idx="1">
                  <c:v>0.13133378285780248</c:v>
                </c:pt>
                <c:pt idx="2">
                  <c:v>0.10687316831102826</c:v>
                </c:pt>
                <c:pt idx="3">
                  <c:v>0.12818328120770481</c:v>
                </c:pt>
                <c:pt idx="4">
                  <c:v>0.13251264886291703</c:v>
                </c:pt>
                <c:pt idx="5">
                  <c:v>0.12219936929262676</c:v>
                </c:pt>
                <c:pt idx="6">
                  <c:v>9.0273333259333052E-2</c:v>
                </c:pt>
                <c:pt idx="7">
                  <c:v>0.13462049010446794</c:v>
                </c:pt>
                <c:pt idx="8">
                  <c:v>0.15408172261796865</c:v>
                </c:pt>
                <c:pt idx="9">
                  <c:v>0.14207567755260286</c:v>
                </c:pt>
                <c:pt idx="10">
                  <c:v>0.12488214177235539</c:v>
                </c:pt>
                <c:pt idx="11">
                  <c:v>0.10220070885109075</c:v>
                </c:pt>
                <c:pt idx="12">
                  <c:v>8.8964217519737709E-2</c:v>
                </c:pt>
                <c:pt idx="13">
                  <c:v>5.0974214349714053E-2</c:v>
                </c:pt>
                <c:pt idx="14">
                  <c:v>4.7332875699817041E-2</c:v>
                </c:pt>
                <c:pt idx="15">
                  <c:v>-4.4290335326311846E-2</c:v>
                </c:pt>
                <c:pt idx="16">
                  <c:v>1.0015272889561874E-2</c:v>
                </c:pt>
                <c:pt idx="17">
                  <c:v>1.8718301299876006E-2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11040"/>
        <c:axId val="193916928"/>
      </c:lineChart>
      <c:catAx>
        <c:axId val="1939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916928"/>
        <c:crosses val="autoZero"/>
        <c:auto val="1"/>
        <c:lblAlgn val="ctr"/>
        <c:lblOffset val="100"/>
        <c:noMultiLvlLbl val="0"/>
      </c:catAx>
      <c:valAx>
        <c:axId val="19391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1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CL(a)</c:v>
          </c:tx>
          <c:marker>
            <c:symbol val="none"/>
          </c:marker>
          <c:cat>
            <c:numRef>
              <c:f>'Parametric Study'!$C$3:$T$3</c:f>
              <c:numCache>
                <c:formatCode>General</c:formatCode>
                <c:ptCount val="1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</c:numCache>
            </c:numRef>
          </c:cat>
          <c:val>
            <c:numRef>
              <c:f>'Parametric Study'!$C$14:$T$14</c:f>
              <c:numCache>
                <c:formatCode>General</c:formatCode>
                <c:ptCount val="18"/>
                <c:pt idx="0">
                  <c:v>6.523347674492426E-2</c:v>
                </c:pt>
                <c:pt idx="1">
                  <c:v>0.15127560939693444</c:v>
                </c:pt>
                <c:pt idx="2">
                  <c:v>0.22497197376970987</c:v>
                </c:pt>
                <c:pt idx="3">
                  <c:v>0.32193516383028453</c:v>
                </c:pt>
                <c:pt idx="4">
                  <c:v>0.36857890578955016</c:v>
                </c:pt>
                <c:pt idx="5">
                  <c:v>0.46433708484647046</c:v>
                </c:pt>
                <c:pt idx="6">
                  <c:v>0.52864022858777315</c:v>
                </c:pt>
                <c:pt idx="7">
                  <c:v>0.60068388586929466</c:v>
                </c:pt>
                <c:pt idx="8">
                  <c:v>0.670674178282606</c:v>
                </c:pt>
                <c:pt idx="9">
                  <c:v>0.70993395634649259</c:v>
                </c:pt>
                <c:pt idx="10">
                  <c:v>0.84392185240278872</c:v>
                </c:pt>
                <c:pt idx="11">
                  <c:v>0.89094558402847945</c:v>
                </c:pt>
                <c:pt idx="12">
                  <c:v>0.92733732575004102</c:v>
                </c:pt>
                <c:pt idx="13">
                  <c:v>0.96733137178007522</c:v>
                </c:pt>
                <c:pt idx="14">
                  <c:v>0.99214355235389096</c:v>
                </c:pt>
                <c:pt idx="15">
                  <c:v>0.91724065425086476</c:v>
                </c:pt>
                <c:pt idx="16">
                  <c:v>0.97254862148718979</c:v>
                </c:pt>
                <c:pt idx="17">
                  <c:v>0.94789144865333907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68480"/>
        <c:axId val="194070016"/>
      </c:lineChart>
      <c:catAx>
        <c:axId val="19406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070016"/>
        <c:crosses val="autoZero"/>
        <c:auto val="1"/>
        <c:lblAlgn val="ctr"/>
        <c:lblOffset val="100"/>
        <c:noMultiLvlLbl val="0"/>
      </c:catAx>
      <c:valAx>
        <c:axId val="19407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6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L/D</c:v>
          </c:tx>
          <c:marker>
            <c:symbol val="none"/>
          </c:marker>
          <c:cat>
            <c:numRef>
              <c:f>'Parametric Study'!$C$3:$T$3</c:f>
              <c:numCache>
                <c:formatCode>General</c:formatCode>
                <c:ptCount val="18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</c:numCache>
            </c:numRef>
          </c:cat>
          <c:val>
            <c:numRef>
              <c:f>'Parametric Study'!$C$13:$T$13</c:f>
              <c:numCache>
                <c:formatCode>General</c:formatCode>
                <c:ptCount val="18"/>
                <c:pt idx="0">
                  <c:v>1.4497570036660603</c:v>
                </c:pt>
                <c:pt idx="1">
                  <c:v>3.8266073971658727</c:v>
                </c:pt>
                <c:pt idx="2">
                  <c:v>7.3722160283482294</c:v>
                </c:pt>
                <c:pt idx="3">
                  <c:v>8.4184705341842729</c:v>
                </c:pt>
                <c:pt idx="4">
                  <c:v>9.3351002722458549</c:v>
                </c:pt>
                <c:pt idx="5">
                  <c:v>10.795765907493298</c:v>
                </c:pt>
                <c:pt idx="6">
                  <c:v>15.136163692342461</c:v>
                </c:pt>
                <c:pt idx="7">
                  <c:v>11.60466407640055</c:v>
                </c:pt>
                <c:pt idx="8">
                  <c:v>12.282872495207439</c:v>
                </c:pt>
                <c:pt idx="9">
                  <c:v>8.8310053365850383</c:v>
                </c:pt>
                <c:pt idx="10">
                  <c:v>11.697141452772355</c:v>
                </c:pt>
                <c:pt idx="11">
                  <c:v>10.963881228461384</c:v>
                </c:pt>
                <c:pt idx="12">
                  <c:v>9.8926607240696018</c:v>
                </c:pt>
                <c:pt idx="13">
                  <c:v>9.0307256660697472</c:v>
                </c:pt>
                <c:pt idx="14">
                  <c:v>7.731085492772908</c:v>
                </c:pt>
                <c:pt idx="15">
                  <c:v>5.7406796087936058</c:v>
                </c:pt>
                <c:pt idx="16">
                  <c:v>6.0704015042651287</c:v>
                </c:pt>
                <c:pt idx="17">
                  <c:v>4.7191531738034413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94592"/>
        <c:axId val="194096128"/>
      </c:lineChart>
      <c:catAx>
        <c:axId val="19409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096128"/>
        <c:crosses val="autoZero"/>
        <c:auto val="1"/>
        <c:lblAlgn val="ctr"/>
        <c:lblOffset val="100"/>
        <c:noMultiLvlLbl val="0"/>
      </c:catAx>
      <c:valAx>
        <c:axId val="19409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9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18" Type="http://schemas.openxmlformats.org/officeDocument/2006/relationships/image" Target="../media/image15.png"/><Relationship Id="rId26" Type="http://schemas.openxmlformats.org/officeDocument/2006/relationships/image" Target="../media/image23.png"/><Relationship Id="rId3" Type="http://schemas.openxmlformats.org/officeDocument/2006/relationships/chart" Target="../charts/chart9.xml"/><Relationship Id="rId21" Type="http://schemas.openxmlformats.org/officeDocument/2006/relationships/image" Target="../media/image18.png"/><Relationship Id="rId7" Type="http://schemas.openxmlformats.org/officeDocument/2006/relationships/image" Target="../media/image4.png"/><Relationship Id="rId12" Type="http://schemas.openxmlformats.org/officeDocument/2006/relationships/image" Target="../media/image9.png"/><Relationship Id="rId17" Type="http://schemas.openxmlformats.org/officeDocument/2006/relationships/image" Target="../media/image14.png"/><Relationship Id="rId25" Type="http://schemas.openxmlformats.org/officeDocument/2006/relationships/image" Target="../media/image22.png"/><Relationship Id="rId2" Type="http://schemas.openxmlformats.org/officeDocument/2006/relationships/chart" Target="../charts/chart8.xml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chart" Target="../charts/chart7.xml"/><Relationship Id="rId6" Type="http://schemas.openxmlformats.org/officeDocument/2006/relationships/image" Target="../media/image3.png"/><Relationship Id="rId11" Type="http://schemas.openxmlformats.org/officeDocument/2006/relationships/image" Target="../media/image8.png"/><Relationship Id="rId24" Type="http://schemas.openxmlformats.org/officeDocument/2006/relationships/image" Target="../media/image21.png"/><Relationship Id="rId5" Type="http://schemas.openxmlformats.org/officeDocument/2006/relationships/image" Target="../media/image2.png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10" Type="http://schemas.openxmlformats.org/officeDocument/2006/relationships/image" Target="../media/image7.png"/><Relationship Id="rId19" Type="http://schemas.openxmlformats.org/officeDocument/2006/relationships/image" Target="../media/image16.png"/><Relationship Id="rId4" Type="http://schemas.openxmlformats.org/officeDocument/2006/relationships/image" Target="../media/image1.png"/><Relationship Id="rId9" Type="http://schemas.openxmlformats.org/officeDocument/2006/relationships/image" Target="../media/image6.png"/><Relationship Id="rId14" Type="http://schemas.openxmlformats.org/officeDocument/2006/relationships/image" Target="../media/image11.png"/><Relationship Id="rId22" Type="http://schemas.openxmlformats.org/officeDocument/2006/relationships/image" Target="../media/image19.png"/><Relationship Id="rId27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102870</xdr:rowOff>
    </xdr:from>
    <xdr:to>
      <xdr:col>2</xdr:col>
      <xdr:colOff>899160</xdr:colOff>
      <xdr:row>35</xdr:row>
      <xdr:rowOff>102870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1150620</xdr:colOff>
      <xdr:row>19</xdr:row>
      <xdr:rowOff>34290</xdr:rowOff>
    </xdr:from>
    <xdr:to>
      <xdr:col>7</xdr:col>
      <xdr:colOff>426720</xdr:colOff>
      <xdr:row>34</xdr:row>
      <xdr:rowOff>34290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617220</xdr:colOff>
      <xdr:row>19</xdr:row>
      <xdr:rowOff>80010</xdr:rowOff>
    </xdr:from>
    <xdr:to>
      <xdr:col>11</xdr:col>
      <xdr:colOff>1074420</xdr:colOff>
      <xdr:row>34</xdr:row>
      <xdr:rowOff>80010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</xdr:col>
      <xdr:colOff>259080</xdr:colOff>
      <xdr:row>44</xdr:row>
      <xdr:rowOff>175260</xdr:rowOff>
    </xdr:to>
    <xdr:pic>
      <xdr:nvPicPr>
        <xdr:cNvPr id="44" name="Рисунок 4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54340"/>
          <a:ext cx="2590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44</xdr:row>
      <xdr:rowOff>0</xdr:rowOff>
    </xdr:from>
    <xdr:to>
      <xdr:col>2</xdr:col>
      <xdr:colOff>259080</xdr:colOff>
      <xdr:row>44</xdr:row>
      <xdr:rowOff>175260</xdr:rowOff>
    </xdr:to>
    <xdr:pic>
      <xdr:nvPicPr>
        <xdr:cNvPr id="45" name="Рисунок 4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8054340"/>
          <a:ext cx="2590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3</xdr:col>
      <xdr:colOff>144780</xdr:colOff>
      <xdr:row>45</xdr:row>
      <xdr:rowOff>175260</xdr:rowOff>
    </xdr:to>
    <xdr:pic>
      <xdr:nvPicPr>
        <xdr:cNvPr id="46" name="Рисунок 4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5440" y="823722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44</xdr:row>
      <xdr:rowOff>0</xdr:rowOff>
    </xdr:from>
    <xdr:to>
      <xdr:col>4</xdr:col>
      <xdr:colOff>259080</xdr:colOff>
      <xdr:row>44</xdr:row>
      <xdr:rowOff>175260</xdr:rowOff>
    </xdr:to>
    <xdr:pic>
      <xdr:nvPicPr>
        <xdr:cNvPr id="47" name="Рисунок 46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140" y="8054340"/>
          <a:ext cx="2590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44</xdr:row>
      <xdr:rowOff>0</xdr:rowOff>
    </xdr:from>
    <xdr:to>
      <xdr:col>5</xdr:col>
      <xdr:colOff>144780</xdr:colOff>
      <xdr:row>44</xdr:row>
      <xdr:rowOff>175260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2840" y="805434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44</xdr:row>
      <xdr:rowOff>0</xdr:rowOff>
    </xdr:from>
    <xdr:to>
      <xdr:col>6</xdr:col>
      <xdr:colOff>144780</xdr:colOff>
      <xdr:row>44</xdr:row>
      <xdr:rowOff>175260</xdr:rowOff>
    </xdr:to>
    <xdr:pic>
      <xdr:nvPicPr>
        <xdr:cNvPr id="49" name="Рисунок 4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1540" y="805434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44</xdr:row>
      <xdr:rowOff>0</xdr:rowOff>
    </xdr:from>
    <xdr:to>
      <xdr:col>7</xdr:col>
      <xdr:colOff>144780</xdr:colOff>
      <xdr:row>44</xdr:row>
      <xdr:rowOff>175260</xdr:rowOff>
    </xdr:to>
    <xdr:pic>
      <xdr:nvPicPr>
        <xdr:cNvPr id="50" name="Рисунок 4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0240" y="805434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44</xdr:row>
      <xdr:rowOff>0</xdr:rowOff>
    </xdr:from>
    <xdr:to>
      <xdr:col>8</xdr:col>
      <xdr:colOff>144780</xdr:colOff>
      <xdr:row>44</xdr:row>
      <xdr:rowOff>175260</xdr:rowOff>
    </xdr:to>
    <xdr:pic>
      <xdr:nvPicPr>
        <xdr:cNvPr id="51" name="Рисунок 5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8940" y="805434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44</xdr:row>
      <xdr:rowOff>0</xdr:rowOff>
    </xdr:from>
    <xdr:to>
      <xdr:col>9</xdr:col>
      <xdr:colOff>144780</xdr:colOff>
      <xdr:row>44</xdr:row>
      <xdr:rowOff>175260</xdr:rowOff>
    </xdr:to>
    <xdr:pic>
      <xdr:nvPicPr>
        <xdr:cNvPr id="52" name="Рисунок 5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7640" y="805434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46</xdr:row>
      <xdr:rowOff>0</xdr:rowOff>
    </xdr:from>
    <xdr:to>
      <xdr:col>0</xdr:col>
      <xdr:colOff>167640</xdr:colOff>
      <xdr:row>46</xdr:row>
      <xdr:rowOff>175260</xdr:rowOff>
    </xdr:to>
    <xdr:pic>
      <xdr:nvPicPr>
        <xdr:cNvPr id="53" name="Рисунок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7720"/>
          <a:ext cx="1676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47</xdr:row>
      <xdr:rowOff>0</xdr:rowOff>
    </xdr:from>
    <xdr:to>
      <xdr:col>0</xdr:col>
      <xdr:colOff>167640</xdr:colOff>
      <xdr:row>47</xdr:row>
      <xdr:rowOff>198120</xdr:rowOff>
    </xdr:to>
    <xdr:pic>
      <xdr:nvPicPr>
        <xdr:cNvPr id="54" name="Рисунок 5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33460"/>
          <a:ext cx="16764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160020</xdr:colOff>
      <xdr:row>48</xdr:row>
      <xdr:rowOff>175260</xdr:rowOff>
    </xdr:to>
    <xdr:pic>
      <xdr:nvPicPr>
        <xdr:cNvPr id="55" name="Рисунок 5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9200"/>
          <a:ext cx="1600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0</xdr:col>
      <xdr:colOff>205740</xdr:colOff>
      <xdr:row>49</xdr:row>
      <xdr:rowOff>175260</xdr:rowOff>
    </xdr:to>
    <xdr:pic>
      <xdr:nvPicPr>
        <xdr:cNvPr id="56" name="Рисунок 5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44940"/>
          <a:ext cx="2057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50</xdr:row>
      <xdr:rowOff>0</xdr:rowOff>
    </xdr:from>
    <xdr:to>
      <xdr:col>0</xdr:col>
      <xdr:colOff>213360</xdr:colOff>
      <xdr:row>50</xdr:row>
      <xdr:rowOff>198120</xdr:rowOff>
    </xdr:to>
    <xdr:pic>
      <xdr:nvPicPr>
        <xdr:cNvPr id="57" name="Рисунок 5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50680"/>
          <a:ext cx="21336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0</xdr:col>
      <xdr:colOff>198120</xdr:colOff>
      <xdr:row>51</xdr:row>
      <xdr:rowOff>175260</xdr:rowOff>
    </xdr:to>
    <xdr:pic>
      <xdr:nvPicPr>
        <xdr:cNvPr id="58" name="Рисунок 57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56420"/>
          <a:ext cx="1981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44</xdr:row>
      <xdr:rowOff>0</xdr:rowOff>
    </xdr:from>
    <xdr:to>
      <xdr:col>10</xdr:col>
      <xdr:colOff>144780</xdr:colOff>
      <xdr:row>44</xdr:row>
      <xdr:rowOff>175260</xdr:rowOff>
    </xdr:to>
    <xdr:pic>
      <xdr:nvPicPr>
        <xdr:cNvPr id="59" name="Рисунок 58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621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44</xdr:row>
      <xdr:rowOff>0</xdr:rowOff>
    </xdr:from>
    <xdr:to>
      <xdr:col>11</xdr:col>
      <xdr:colOff>144780</xdr:colOff>
      <xdr:row>44</xdr:row>
      <xdr:rowOff>175260</xdr:rowOff>
    </xdr:to>
    <xdr:pic>
      <xdr:nvPicPr>
        <xdr:cNvPr id="60" name="Рисунок 59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96621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45</xdr:row>
      <xdr:rowOff>0</xdr:rowOff>
    </xdr:from>
    <xdr:to>
      <xdr:col>12</xdr:col>
      <xdr:colOff>60960</xdr:colOff>
      <xdr:row>45</xdr:row>
      <xdr:rowOff>175260</xdr:rowOff>
    </xdr:to>
    <xdr:pic>
      <xdr:nvPicPr>
        <xdr:cNvPr id="61" name="Рисунок 60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5440" y="9845040"/>
          <a:ext cx="609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44</xdr:row>
      <xdr:rowOff>0</xdr:rowOff>
    </xdr:from>
    <xdr:to>
      <xdr:col>13</xdr:col>
      <xdr:colOff>144780</xdr:colOff>
      <xdr:row>44</xdr:row>
      <xdr:rowOff>175260</xdr:rowOff>
    </xdr:to>
    <xdr:pic>
      <xdr:nvPicPr>
        <xdr:cNvPr id="62" name="Рисунок 61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140" y="96621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44</xdr:row>
      <xdr:rowOff>0</xdr:rowOff>
    </xdr:from>
    <xdr:to>
      <xdr:col>14</xdr:col>
      <xdr:colOff>144780</xdr:colOff>
      <xdr:row>44</xdr:row>
      <xdr:rowOff>175260</xdr:rowOff>
    </xdr:to>
    <xdr:pic>
      <xdr:nvPicPr>
        <xdr:cNvPr id="63" name="Рисунок 62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2840" y="966216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44</xdr:row>
      <xdr:rowOff>0</xdr:rowOff>
    </xdr:from>
    <xdr:to>
      <xdr:col>15</xdr:col>
      <xdr:colOff>236220</xdr:colOff>
      <xdr:row>44</xdr:row>
      <xdr:rowOff>175260</xdr:rowOff>
    </xdr:to>
    <xdr:pic>
      <xdr:nvPicPr>
        <xdr:cNvPr id="64" name="Рисунок 63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1540" y="96621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236220</xdr:colOff>
      <xdr:row>44</xdr:row>
      <xdr:rowOff>175260</xdr:rowOff>
    </xdr:to>
    <xdr:pic>
      <xdr:nvPicPr>
        <xdr:cNvPr id="65" name="Рисунок 64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0240" y="96621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44</xdr:row>
      <xdr:rowOff>0</xdr:rowOff>
    </xdr:from>
    <xdr:to>
      <xdr:col>17</xdr:col>
      <xdr:colOff>236220</xdr:colOff>
      <xdr:row>44</xdr:row>
      <xdr:rowOff>175260</xdr:rowOff>
    </xdr:to>
    <xdr:pic>
      <xdr:nvPicPr>
        <xdr:cNvPr id="66" name="Рисунок 6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8940" y="96621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44</xdr:row>
      <xdr:rowOff>0</xdr:rowOff>
    </xdr:from>
    <xdr:to>
      <xdr:col>18</xdr:col>
      <xdr:colOff>236220</xdr:colOff>
      <xdr:row>44</xdr:row>
      <xdr:rowOff>175260</xdr:rowOff>
    </xdr:to>
    <xdr:pic>
      <xdr:nvPicPr>
        <xdr:cNvPr id="67" name="Рисунок 66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7640" y="9662160"/>
          <a:ext cx="2362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68580</xdr:colOff>
      <xdr:row>16</xdr:row>
      <xdr:rowOff>53340</xdr:rowOff>
    </xdr:from>
    <xdr:to>
      <xdr:col>18</xdr:col>
      <xdr:colOff>685800</xdr:colOff>
      <xdr:row>43</xdr:row>
      <xdr:rowOff>76200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9"/>
  <sheetViews>
    <sheetView tabSelected="1" topLeftCell="G13" zoomScaleNormal="100" workbookViewId="0">
      <selection activeCell="P24" sqref="P24"/>
    </sheetView>
  </sheetViews>
  <sheetFormatPr defaultRowHeight="14.4" x14ac:dyDescent="0.3"/>
  <cols>
    <col min="2" max="2" width="53" customWidth="1"/>
    <col min="3" max="3" width="17.21875" customWidth="1"/>
    <col min="4" max="11" width="15" customWidth="1"/>
    <col min="12" max="20" width="16" customWidth="1"/>
  </cols>
  <sheetData>
    <row r="2" spans="2:20" x14ac:dyDescent="0.3">
      <c r="B2" s="2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</row>
    <row r="3" spans="2:20" x14ac:dyDescent="0.3">
      <c r="B3" s="3" t="s">
        <v>0</v>
      </c>
      <c r="C3" s="3">
        <v>-4</v>
      </c>
      <c r="D3" s="3">
        <v>-3</v>
      </c>
      <c r="E3" s="3">
        <v>-2</v>
      </c>
      <c r="F3" s="3">
        <v>-1</v>
      </c>
      <c r="G3" s="3">
        <v>0</v>
      </c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</row>
    <row r="4" spans="2:20" x14ac:dyDescent="0.3">
      <c r="B4" s="1" t="s">
        <v>1</v>
      </c>
      <c r="C4" s="1">
        <v>4.0155492798686199</v>
      </c>
      <c r="D4" s="1">
        <v>3.8331316092380101</v>
      </c>
      <c r="E4" s="1">
        <v>3.0919804043122601</v>
      </c>
      <c r="F4" s="1">
        <v>3.5295319920980202</v>
      </c>
      <c r="G4" s="1">
        <v>3.1760018270856301</v>
      </c>
      <c r="H4" s="1">
        <v>2.8094337382000401</v>
      </c>
      <c r="I4" s="1">
        <v>1.3276232438931701</v>
      </c>
      <c r="J4" s="1">
        <v>1.63947814669882</v>
      </c>
      <c r="K4" s="1">
        <v>0.62622252199348405</v>
      </c>
      <c r="L4" s="1">
        <v>1.48998496040581</v>
      </c>
      <c r="M4" s="1">
        <v>-1.35</v>
      </c>
      <c r="N4" s="1">
        <v>-2.3101929066318001</v>
      </c>
      <c r="O4" s="1">
        <v>-3.0263585851193899</v>
      </c>
      <c r="P4" s="1">
        <v>-3.8438984093642201</v>
      </c>
      <c r="Q4" s="1">
        <v>-3.9214632722555298</v>
      </c>
      <c r="R4" s="1">
        <v>-1.5687560535951499</v>
      </c>
      <c r="S4" s="1">
        <v>-3.9962231458067099</v>
      </c>
      <c r="T4" s="1">
        <v>-1.5575488010354199</v>
      </c>
    </row>
    <row r="5" spans="2:20" x14ac:dyDescent="0.3">
      <c r="B5" s="1" t="s">
        <v>2</v>
      </c>
      <c r="C5" s="1">
        <v>5.5407991647398296</v>
      </c>
      <c r="D5" s="1">
        <v>12.385997733541</v>
      </c>
      <c r="E5" s="1">
        <v>18.215567646495199</v>
      </c>
      <c r="F5" s="1">
        <v>25.9618148764126</v>
      </c>
      <c r="G5" s="1">
        <v>29.648295520680399</v>
      </c>
      <c r="H5" s="1">
        <v>37.3077035089511</v>
      </c>
      <c r="I5" s="1">
        <v>42.503100689019</v>
      </c>
      <c r="J5" s="1">
        <v>48.299064334372098</v>
      </c>
      <c r="K5" s="1">
        <v>54.036518053299297</v>
      </c>
      <c r="L5" s="1">
        <v>57.194344477552598</v>
      </c>
      <c r="M5" s="1">
        <v>68.400000000000006</v>
      </c>
      <c r="N5" s="1">
        <v>72.488369458493096</v>
      </c>
      <c r="O5" s="1">
        <v>75.751974783767594</v>
      </c>
      <c r="P5" s="1">
        <v>79.389070868269201</v>
      </c>
      <c r="Q5" s="1">
        <v>81.728508972181501</v>
      </c>
      <c r="R5" s="1">
        <v>75.466678429488894</v>
      </c>
      <c r="S5" s="1">
        <v>80.8262147479536</v>
      </c>
      <c r="T5" s="1">
        <v>78.610850357060102</v>
      </c>
    </row>
    <row r="6" spans="2:20" x14ac:dyDescent="0.3">
      <c r="B6" s="1" t="s">
        <v>3</v>
      </c>
      <c r="C6" s="1">
        <v>8.4676192927410396E-2</v>
      </c>
      <c r="D6" s="1">
        <v>-6.6415373453632895E-2</v>
      </c>
      <c r="E6" s="1">
        <v>8.1943183997722005E-2</v>
      </c>
      <c r="F6" s="1">
        <v>-0.105207626231722</v>
      </c>
      <c r="G6" s="1">
        <v>-0.27060338592663602</v>
      </c>
      <c r="H6" s="1">
        <v>-3.1175327565578601E-2</v>
      </c>
      <c r="I6" s="1">
        <v>-8.8308330078591801E-3</v>
      </c>
      <c r="J6" s="1">
        <v>-4.4796030327723099E-2</v>
      </c>
      <c r="K6" s="1">
        <v>-4.4814453262582599E-2</v>
      </c>
      <c r="L6" s="1">
        <v>-2.18724800029295E-2</v>
      </c>
      <c r="M6" s="1">
        <v>-0.04</v>
      </c>
      <c r="N6" s="1">
        <v>-1.5410377573881501E-2</v>
      </c>
      <c r="O6" s="1">
        <v>-0.12267536693403799</v>
      </c>
      <c r="P6" s="1">
        <v>-1.2588447911155499E-2</v>
      </c>
      <c r="Q6" s="1">
        <v>0.28944338430706401</v>
      </c>
      <c r="R6" s="1">
        <v>5.3059098818192901E-2</v>
      </c>
      <c r="S6" s="1">
        <v>-0.138812140141399</v>
      </c>
      <c r="T6" s="1">
        <v>-0.118277801660851</v>
      </c>
    </row>
    <row r="7" spans="2:20" x14ac:dyDescent="0.3">
      <c r="B7" s="1" t="s">
        <v>4</v>
      </c>
      <c r="C7" s="1">
        <v>8.9016751072218594E-3</v>
      </c>
      <c r="D7" s="1">
        <v>-5.6679786629359897E-3</v>
      </c>
      <c r="E7" s="1">
        <v>7.0725770656332497E-3</v>
      </c>
      <c r="F7" s="1">
        <v>-3.29380732121035E-2</v>
      </c>
      <c r="G7" s="1">
        <v>-8.1290346699167501E-2</v>
      </c>
      <c r="H7" s="1">
        <v>7.6621367163151599E-3</v>
      </c>
      <c r="I7" s="1">
        <v>2.16365291667595E-2</v>
      </c>
      <c r="J7" s="1">
        <v>1.9340788178146402E-2</v>
      </c>
      <c r="K7" s="1">
        <v>-2.22554518444906E-3</v>
      </c>
      <c r="L7" s="1">
        <v>2.6209765542496198E-3</v>
      </c>
      <c r="M7" s="1">
        <f>-0.004</f>
        <v>-4.0000000000000001E-3</v>
      </c>
      <c r="N7" s="1">
        <v>5.8621174169227498E-2</v>
      </c>
      <c r="O7" s="1">
        <v>-2.75926052201248E-2</v>
      </c>
      <c r="P7" s="1">
        <v>4.0436126287584001E-2</v>
      </c>
      <c r="Q7" s="1">
        <v>0.129949840884586</v>
      </c>
      <c r="R7" s="1">
        <v>-0.14058920051853799</v>
      </c>
      <c r="S7" s="1">
        <v>-6.6722200783069396E-2</v>
      </c>
      <c r="T7" s="1">
        <v>-0.104180784588671</v>
      </c>
    </row>
    <row r="8" spans="2:20" x14ac:dyDescent="0.3">
      <c r="B8" s="1" t="s">
        <v>5</v>
      </c>
      <c r="C8" s="1">
        <v>-5.5514367336756297E-3</v>
      </c>
      <c r="D8" s="1">
        <v>4.7964754328253402E-2</v>
      </c>
      <c r="E8" s="1">
        <v>6.92942731543104E-3</v>
      </c>
      <c r="F8" s="1">
        <v>0.105792858504742</v>
      </c>
      <c r="G8" s="1">
        <v>0.17035305191803601</v>
      </c>
      <c r="H8" s="1">
        <v>2.50901178280308E-3</v>
      </c>
      <c r="I8" s="1">
        <v>4.6020286413300401E-2</v>
      </c>
      <c r="J8" s="1">
        <v>1.65347910540104E-2</v>
      </c>
      <c r="K8" s="1">
        <v>7.3369847982104205E-2</v>
      </c>
      <c r="L8" s="1">
        <v>2.5719749837294002E-2</v>
      </c>
      <c r="M8" s="1">
        <v>0.04</v>
      </c>
      <c r="N8" s="1">
        <v>4.4779486798678401E-2</v>
      </c>
      <c r="O8" s="1">
        <v>0.121307517784177</v>
      </c>
      <c r="P8" s="1">
        <v>3.0183505379243799E-2</v>
      </c>
      <c r="Q8" s="1">
        <v>-7.4355982453618999E-3</v>
      </c>
      <c r="R8" s="1">
        <v>-3.4908330305021502E-2</v>
      </c>
      <c r="S8" s="1">
        <v>0.129912943828038</v>
      </c>
      <c r="T8" s="1">
        <v>0.105378418778193</v>
      </c>
    </row>
    <row r="9" spans="2:20" x14ac:dyDescent="0.3">
      <c r="B9" s="1" t="s">
        <v>6</v>
      </c>
      <c r="C9" s="1">
        <v>-2.3004877076714401</v>
      </c>
      <c r="D9" s="1">
        <v>-2.3241726638931999</v>
      </c>
      <c r="E9" s="1">
        <v>-1.8913008586761499</v>
      </c>
      <c r="F9" s="1">
        <v>-2.2684192267091401</v>
      </c>
      <c r="G9" s="1">
        <v>-2.3450346849502401</v>
      </c>
      <c r="H9" s="1">
        <v>-2.1625238188899099</v>
      </c>
      <c r="I9" s="1">
        <v>-1.5975387967544401</v>
      </c>
      <c r="J9" s="1">
        <v>-2.38233648869668</v>
      </c>
      <c r="K9" s="1">
        <v>-2.7267358018765999</v>
      </c>
      <c r="L9" s="1">
        <v>-2.51426859705539</v>
      </c>
      <c r="M9" s="1">
        <v>-2.21</v>
      </c>
      <c r="N9" s="1">
        <v>-1.8086138126348901</v>
      </c>
      <c r="O9" s="1">
        <v>-1.5743717870968099</v>
      </c>
      <c r="P9" s="1">
        <v>-0.90207464505389801</v>
      </c>
      <c r="Q9" s="1">
        <v>-0.83763501980354205</v>
      </c>
      <c r="R9" s="1">
        <v>0.78379213938831405</v>
      </c>
      <c r="S9" s="1">
        <v>-0.17723713552477999</v>
      </c>
      <c r="T9" s="1">
        <v>-0.33125189306997699</v>
      </c>
    </row>
    <row r="10" spans="2:20" x14ac:dyDescent="0.3">
      <c r="B10" s="4" t="s">
        <v>25</v>
      </c>
      <c r="C10" s="4">
        <v>197.64</v>
      </c>
      <c r="D10" t="s">
        <v>26</v>
      </c>
      <c r="E10" s="4">
        <v>0.40699999999999997</v>
      </c>
    </row>
    <row r="11" spans="2:20" x14ac:dyDescent="0.3">
      <c r="B11" s="4" t="s">
        <v>27</v>
      </c>
      <c r="C11">
        <f>C5*COS(C3*2*3.14/360) +C4*SIN(C3*2*3.14/360)</f>
        <v>5.2473469479537993</v>
      </c>
      <c r="D11">
        <f t="shared" ref="D11:T11" si="0">D5*COS(D3*2*3.14/360) +D4*SIN(D3*2*3.14/360)</f>
        <v>12.168531356572519</v>
      </c>
      <c r="E11">
        <f t="shared" si="0"/>
        <v>18.0966285846091</v>
      </c>
      <c r="F11">
        <f t="shared" si="0"/>
        <v>25.896297172222894</v>
      </c>
      <c r="G11">
        <f t="shared" si="0"/>
        <v>29.648295520680399</v>
      </c>
      <c r="H11">
        <f t="shared" si="0"/>
        <v>37.351033649765959</v>
      </c>
      <c r="I11">
        <f t="shared" si="0"/>
        <v>42.523545094681602</v>
      </c>
      <c r="J11">
        <f t="shared" si="0"/>
        <v>48.318699423705404</v>
      </c>
      <c r="K11">
        <f t="shared" si="0"/>
        <v>53.94868215048011</v>
      </c>
      <c r="L11">
        <f t="shared" si="0"/>
        <v>57.106718282854558</v>
      </c>
      <c r="M11">
        <f t="shared" si="0"/>
        <v>67.884634967917066</v>
      </c>
      <c r="N11">
        <f t="shared" si="0"/>
        <v>71.66719948754718</v>
      </c>
      <c r="O11">
        <f t="shared" si="0"/>
        <v>74.594532267923896</v>
      </c>
      <c r="P11">
        <f t="shared" si="0"/>
        <v>77.811632533675919</v>
      </c>
      <c r="Q11">
        <f t="shared" si="0"/>
        <v>79.807511436699755</v>
      </c>
      <c r="R11">
        <f t="shared" si="0"/>
        <v>73.782361262799341</v>
      </c>
      <c r="S11">
        <f t="shared" si="0"/>
        <v>78.231305387146364</v>
      </c>
      <c r="T11">
        <f t="shared" si="0"/>
        <v>76.247895226121287</v>
      </c>
    </row>
    <row r="12" spans="2:20" x14ac:dyDescent="0.3">
      <c r="B12" s="4" t="s">
        <v>28</v>
      </c>
      <c r="C12">
        <f>C5*SIN(C3*2*3.14/360)+C4*COS(C3*2*3.14/360)</f>
        <v>3.6194665276212614</v>
      </c>
      <c r="D12">
        <f t="shared" ref="D12:T12" si="1">D5*SIN(D3*2*3.14/360)+D4*COS(D3*2*3.14/360)</f>
        <v>3.1799790502639449</v>
      </c>
      <c r="E12">
        <f t="shared" si="1"/>
        <v>2.4547067686327297</v>
      </c>
      <c r="F12">
        <f t="shared" si="1"/>
        <v>3.0761285042297981</v>
      </c>
      <c r="G12">
        <f t="shared" si="1"/>
        <v>3.1760018270856301</v>
      </c>
      <c r="H12">
        <f t="shared" si="1"/>
        <v>3.4597854353104078</v>
      </c>
      <c r="I12">
        <f t="shared" si="1"/>
        <v>2.8094004504057191</v>
      </c>
      <c r="J12">
        <f t="shared" si="1"/>
        <v>4.1637309882986759</v>
      </c>
      <c r="K12">
        <f t="shared" si="1"/>
        <v>4.392187753437149</v>
      </c>
      <c r="L12">
        <f t="shared" si="1"/>
        <v>6.4666157596206144</v>
      </c>
      <c r="M12">
        <f t="shared" si="1"/>
        <v>5.8035234712689263</v>
      </c>
      <c r="N12">
        <f t="shared" si="1"/>
        <v>6.5366632485496741</v>
      </c>
      <c r="O12">
        <f t="shared" si="1"/>
        <v>7.5403912403899263</v>
      </c>
      <c r="P12">
        <f t="shared" si="1"/>
        <v>8.616321147483184</v>
      </c>
      <c r="Q12">
        <f t="shared" si="1"/>
        <v>10.322937381989188</v>
      </c>
      <c r="R12">
        <f t="shared" si="1"/>
        <v>12.852548180842405</v>
      </c>
      <c r="S12">
        <f t="shared" si="1"/>
        <v>12.887336254806245</v>
      </c>
      <c r="T12">
        <f t="shared" si="1"/>
        <v>16.157113875722889</v>
      </c>
    </row>
    <row r="13" spans="2:20" x14ac:dyDescent="0.3">
      <c r="B13" s="4" t="s">
        <v>29</v>
      </c>
      <c r="C13">
        <f>C11/C12</f>
        <v>1.4497570036660603</v>
      </c>
      <c r="D13">
        <f t="shared" ref="D13:T13" si="2">D11/D12</f>
        <v>3.8266073971658727</v>
      </c>
      <c r="E13">
        <f t="shared" si="2"/>
        <v>7.3722160283482294</v>
      </c>
      <c r="F13">
        <f t="shared" si="2"/>
        <v>8.4184705341842729</v>
      </c>
      <c r="G13">
        <f t="shared" si="2"/>
        <v>9.3351002722458549</v>
      </c>
      <c r="H13">
        <f t="shared" si="2"/>
        <v>10.795765907493298</v>
      </c>
      <c r="I13">
        <f t="shared" si="2"/>
        <v>15.136163692342461</v>
      </c>
      <c r="J13">
        <f t="shared" si="2"/>
        <v>11.60466407640055</v>
      </c>
      <c r="K13">
        <f t="shared" si="2"/>
        <v>12.282872495207439</v>
      </c>
      <c r="L13">
        <f t="shared" si="2"/>
        <v>8.8310053365850383</v>
      </c>
      <c r="M13">
        <f t="shared" si="2"/>
        <v>11.697141452772355</v>
      </c>
      <c r="N13">
        <f t="shared" si="2"/>
        <v>10.963881228461384</v>
      </c>
      <c r="O13">
        <f t="shared" si="2"/>
        <v>9.8926607240696018</v>
      </c>
      <c r="P13">
        <f t="shared" si="2"/>
        <v>9.0307256660697472</v>
      </c>
      <c r="Q13">
        <f t="shared" si="2"/>
        <v>7.731085492772908</v>
      </c>
      <c r="R13">
        <f t="shared" si="2"/>
        <v>5.7406796087936058</v>
      </c>
      <c r="S13">
        <f t="shared" si="2"/>
        <v>6.0704015042651287</v>
      </c>
      <c r="T13">
        <f t="shared" si="2"/>
        <v>4.7191531738034413</v>
      </c>
    </row>
    <row r="14" spans="2:20" x14ac:dyDescent="0.3">
      <c r="B14" s="4" t="s">
        <v>30</v>
      </c>
      <c r="C14">
        <f>C11/($C10*$E10)</f>
        <v>6.523347674492426E-2</v>
      </c>
      <c r="D14">
        <f t="shared" ref="D14:T14" si="3">D11/($C10*$E10)</f>
        <v>0.15127560939693444</v>
      </c>
      <c r="E14">
        <f t="shared" si="3"/>
        <v>0.22497197376970987</v>
      </c>
      <c r="F14">
        <f t="shared" si="3"/>
        <v>0.32193516383028453</v>
      </c>
      <c r="G14">
        <f t="shared" si="3"/>
        <v>0.36857890578955016</v>
      </c>
      <c r="H14">
        <f t="shared" si="3"/>
        <v>0.46433708484647046</v>
      </c>
      <c r="I14">
        <f t="shared" si="3"/>
        <v>0.52864022858777315</v>
      </c>
      <c r="J14">
        <f t="shared" si="3"/>
        <v>0.60068388586929466</v>
      </c>
      <c r="K14">
        <f t="shared" si="3"/>
        <v>0.670674178282606</v>
      </c>
      <c r="L14">
        <f t="shared" si="3"/>
        <v>0.70993395634649259</v>
      </c>
      <c r="M14">
        <f t="shared" si="3"/>
        <v>0.84392185240278872</v>
      </c>
      <c r="N14">
        <f t="shared" si="3"/>
        <v>0.89094558402847945</v>
      </c>
      <c r="O14">
        <f t="shared" si="3"/>
        <v>0.92733732575004102</v>
      </c>
      <c r="P14">
        <f t="shared" si="3"/>
        <v>0.96733137178007522</v>
      </c>
      <c r="Q14">
        <f t="shared" si="3"/>
        <v>0.99214355235389096</v>
      </c>
      <c r="R14">
        <f t="shared" si="3"/>
        <v>0.91724065425086476</v>
      </c>
      <c r="S14">
        <f t="shared" si="3"/>
        <v>0.97254862148718979</v>
      </c>
      <c r="T14">
        <f t="shared" si="3"/>
        <v>0.94789144865333907</v>
      </c>
    </row>
    <row r="15" spans="2:20" x14ac:dyDescent="0.3">
      <c r="B15" s="4" t="s">
        <v>31</v>
      </c>
      <c r="C15">
        <f>-C9/($C10*$E10*0.22)</f>
        <v>0.12999539911990302</v>
      </c>
      <c r="D15">
        <f t="shared" ref="D15:T15" si="4">-D9/($C10*$E10*0.22)</f>
        <v>0.13133378285780248</v>
      </c>
      <c r="E15">
        <f t="shared" si="4"/>
        <v>0.10687316831102826</v>
      </c>
      <c r="F15">
        <f t="shared" si="4"/>
        <v>0.12818328120770481</v>
      </c>
      <c r="G15">
        <f t="shared" si="4"/>
        <v>0.13251264886291703</v>
      </c>
      <c r="H15">
        <f t="shared" si="4"/>
        <v>0.12219936929262676</v>
      </c>
      <c r="I15">
        <f t="shared" si="4"/>
        <v>9.0273333259333052E-2</v>
      </c>
      <c r="J15">
        <f t="shared" si="4"/>
        <v>0.13462049010446794</v>
      </c>
      <c r="K15">
        <f t="shared" si="4"/>
        <v>0.15408172261796865</v>
      </c>
      <c r="L15">
        <f t="shared" si="4"/>
        <v>0.14207567755260286</v>
      </c>
      <c r="M15">
        <f t="shared" si="4"/>
        <v>0.12488214177235539</v>
      </c>
      <c r="N15">
        <f t="shared" si="4"/>
        <v>0.10220070885109075</v>
      </c>
      <c r="O15">
        <f t="shared" si="4"/>
        <v>8.8964217519737709E-2</v>
      </c>
      <c r="P15">
        <f t="shared" si="4"/>
        <v>5.0974214349714053E-2</v>
      </c>
      <c r="Q15">
        <f t="shared" si="4"/>
        <v>4.7332875699817041E-2</v>
      </c>
      <c r="R15">
        <f t="shared" si="4"/>
        <v>-4.4290335326311846E-2</v>
      </c>
      <c r="S15">
        <f t="shared" si="4"/>
        <v>1.0015272889561874E-2</v>
      </c>
      <c r="T15">
        <f t="shared" si="4"/>
        <v>1.8718301299876006E-2</v>
      </c>
    </row>
    <row r="18" spans="13:13" x14ac:dyDescent="0.3">
      <c r="M18">
        <v>61.13</v>
      </c>
    </row>
    <row r="19" spans="13:13" x14ac:dyDescent="0.3">
      <c r="M19" t="s">
        <v>32</v>
      </c>
    </row>
    <row r="44" spans="1:19" ht="15" thickBot="1" x14ac:dyDescent="0.35"/>
    <row r="45" spans="1:19" ht="14.4" customHeight="1" x14ac:dyDescent="0.3">
      <c r="A45" s="8"/>
      <c r="B45" s="10"/>
      <c r="C45" s="10"/>
      <c r="D45" s="12">
        <v>-2</v>
      </c>
      <c r="E45" s="10"/>
      <c r="F45" s="10"/>
      <c r="G45" s="10"/>
      <c r="H45" s="10"/>
      <c r="I45" s="10"/>
      <c r="J45" s="10"/>
      <c r="K45" s="10"/>
      <c r="L45" s="10"/>
      <c r="M45" s="12">
        <v>7</v>
      </c>
      <c r="N45" s="10"/>
      <c r="O45" s="10"/>
      <c r="P45" s="10"/>
      <c r="Q45" s="10"/>
      <c r="R45" s="10"/>
      <c r="S45" s="10"/>
    </row>
    <row r="46" spans="1:19" ht="15" customHeight="1" thickBot="1" x14ac:dyDescent="0.35">
      <c r="A46" s="9"/>
      <c r="B46" s="11"/>
      <c r="C46" s="11"/>
      <c r="D46" s="13"/>
      <c r="E46" s="11"/>
      <c r="F46" s="11"/>
      <c r="G46" s="11"/>
      <c r="H46" s="11"/>
      <c r="I46" s="11"/>
      <c r="J46" s="11"/>
      <c r="K46" s="11"/>
      <c r="L46" s="11"/>
      <c r="M46" s="13"/>
      <c r="N46" s="11"/>
      <c r="O46" s="11"/>
      <c r="P46" s="11"/>
      <c r="Q46" s="11"/>
      <c r="R46" s="11"/>
      <c r="S46" s="11"/>
    </row>
    <row r="47" spans="1:19" ht="16.2" thickBot="1" x14ac:dyDescent="0.35">
      <c r="A47" s="5"/>
      <c r="B47" s="6">
        <v>-4.0199999999999996</v>
      </c>
      <c r="C47" s="6">
        <v>-3.83</v>
      </c>
      <c r="D47" s="6">
        <v>-3.09</v>
      </c>
      <c r="E47" s="6">
        <v>-3.53</v>
      </c>
      <c r="F47" s="6">
        <v>-3.18</v>
      </c>
      <c r="G47" s="6">
        <v>-2.81</v>
      </c>
      <c r="H47" s="6">
        <v>-1.33</v>
      </c>
      <c r="I47" s="6">
        <v>-1.64</v>
      </c>
      <c r="J47" s="6">
        <v>0.63</v>
      </c>
      <c r="K47" s="6">
        <v>-1.49</v>
      </c>
      <c r="L47" s="6">
        <v>1.35</v>
      </c>
      <c r="M47" s="6">
        <v>2.31</v>
      </c>
      <c r="N47" s="6">
        <v>3.03</v>
      </c>
      <c r="O47" s="6">
        <v>3.84</v>
      </c>
      <c r="P47" s="6">
        <v>3.92</v>
      </c>
      <c r="Q47" s="6">
        <v>1.57</v>
      </c>
      <c r="R47" s="6">
        <v>4</v>
      </c>
      <c r="S47" s="6">
        <v>1.56</v>
      </c>
    </row>
    <row r="48" spans="1:19" ht="16.2" thickBot="1" x14ac:dyDescent="0.35">
      <c r="A48" s="5"/>
      <c r="B48" s="6">
        <v>5.54</v>
      </c>
      <c r="C48" s="6">
        <v>12.39</v>
      </c>
      <c r="D48" s="6">
        <v>18.22</v>
      </c>
      <c r="E48" s="6">
        <v>25.96</v>
      </c>
      <c r="F48" s="6">
        <v>29.65</v>
      </c>
      <c r="G48" s="6">
        <v>37.31</v>
      </c>
      <c r="H48" s="6">
        <v>42.5</v>
      </c>
      <c r="I48" s="6">
        <v>48.3</v>
      </c>
      <c r="J48" s="6">
        <v>54.04</v>
      </c>
      <c r="K48" s="6">
        <v>57.2</v>
      </c>
      <c r="L48" s="6">
        <v>68.400000000000006</v>
      </c>
      <c r="M48" s="6">
        <v>72.489999999999995</v>
      </c>
      <c r="N48" s="6">
        <v>75.75</v>
      </c>
      <c r="O48" s="6">
        <v>79.39</v>
      </c>
      <c r="P48" s="6">
        <v>81.73</v>
      </c>
      <c r="Q48" s="6">
        <v>75.47</v>
      </c>
      <c r="R48" s="6">
        <v>80.83</v>
      </c>
      <c r="S48" s="6">
        <v>78.61</v>
      </c>
    </row>
    <row r="49" spans="1:19" ht="16.2" thickBot="1" x14ac:dyDescent="0.35">
      <c r="A49" s="5"/>
      <c r="B49" s="6">
        <v>-0.08</v>
      </c>
      <c r="C49" s="6">
        <v>7.0000000000000007E-2</v>
      </c>
      <c r="D49" s="6">
        <v>-0.08</v>
      </c>
      <c r="E49" s="6">
        <v>0.04</v>
      </c>
      <c r="F49" s="6">
        <v>0.27100000000000002</v>
      </c>
      <c r="G49" s="6">
        <v>3.1E-2</v>
      </c>
      <c r="H49" s="6">
        <v>8.9999999999999993E-3</v>
      </c>
      <c r="I49" s="6">
        <v>4.4999999999999998E-2</v>
      </c>
      <c r="J49" s="6">
        <v>0.04</v>
      </c>
      <c r="K49" s="6">
        <v>0.02</v>
      </c>
      <c r="L49" s="6">
        <v>0.04</v>
      </c>
      <c r="M49" s="6">
        <v>0.02</v>
      </c>
      <c r="N49" s="6">
        <v>0.12</v>
      </c>
      <c r="O49" s="6">
        <v>0.01</v>
      </c>
      <c r="P49" s="6">
        <v>0.1</v>
      </c>
      <c r="Q49" s="6">
        <v>-0.05</v>
      </c>
      <c r="R49" s="6">
        <v>0.14000000000000001</v>
      </c>
      <c r="S49" s="6">
        <v>0.12</v>
      </c>
    </row>
    <row r="50" spans="1:19" ht="16.2" thickBot="1" x14ac:dyDescent="0.35">
      <c r="A50" s="5"/>
      <c r="B50" s="6">
        <v>-0.01</v>
      </c>
      <c r="C50" s="6">
        <v>0.01</v>
      </c>
      <c r="D50" s="6">
        <v>-0.01</v>
      </c>
      <c r="E50" s="6">
        <v>0.03</v>
      </c>
      <c r="F50" s="6">
        <v>0.08</v>
      </c>
      <c r="G50" s="6">
        <v>-0.01</v>
      </c>
      <c r="H50" s="6">
        <v>-0.02</v>
      </c>
      <c r="I50" s="6">
        <v>-0.02</v>
      </c>
      <c r="J50" s="6">
        <v>0</v>
      </c>
      <c r="K50" s="6">
        <v>0</v>
      </c>
      <c r="L50" s="6">
        <v>0</v>
      </c>
      <c r="M50" s="6">
        <v>-0.06</v>
      </c>
      <c r="N50" s="6">
        <v>0.03</v>
      </c>
      <c r="O50" s="6">
        <v>-0.04</v>
      </c>
      <c r="P50" s="7">
        <v>0.04</v>
      </c>
      <c r="Q50" s="6">
        <v>0.05</v>
      </c>
      <c r="R50" s="6">
        <v>7.0000000000000007E-2</v>
      </c>
      <c r="S50" s="6">
        <v>0.1</v>
      </c>
    </row>
    <row r="51" spans="1:19" ht="16.2" thickBot="1" x14ac:dyDescent="0.35">
      <c r="A51" s="5"/>
      <c r="B51" s="6">
        <v>-0.01</v>
      </c>
      <c r="C51" s="6">
        <v>0.05</v>
      </c>
      <c r="D51" s="6">
        <v>0.01</v>
      </c>
      <c r="E51" s="6">
        <v>0.05</v>
      </c>
      <c r="F51" s="6">
        <v>0.04</v>
      </c>
      <c r="G51" s="6">
        <v>0</v>
      </c>
      <c r="H51" s="6">
        <v>0.05</v>
      </c>
      <c r="I51" s="6">
        <v>0.02</v>
      </c>
      <c r="J51" s="6">
        <v>7.0000000000000007E-2</v>
      </c>
      <c r="K51" s="6">
        <v>0.03</v>
      </c>
      <c r="L51" s="6">
        <v>0.04</v>
      </c>
      <c r="M51" s="6">
        <v>0.04</v>
      </c>
      <c r="N51" s="6">
        <v>7.0000000000000007E-2</v>
      </c>
      <c r="O51" s="6">
        <v>0.03</v>
      </c>
      <c r="P51" s="6">
        <v>0</v>
      </c>
      <c r="Q51" s="6">
        <v>-0.03</v>
      </c>
      <c r="R51" s="6">
        <v>0.05</v>
      </c>
      <c r="S51" s="6">
        <v>0.02</v>
      </c>
    </row>
    <row r="52" spans="1:19" ht="16.2" thickBot="1" x14ac:dyDescent="0.35">
      <c r="A52" s="5"/>
      <c r="B52" s="6">
        <v>2.2999999999999998</v>
      </c>
      <c r="C52" s="6">
        <v>2.3199999999999998</v>
      </c>
      <c r="D52" s="6">
        <v>1.89</v>
      </c>
      <c r="E52" s="6">
        <v>2.27</v>
      </c>
      <c r="F52" s="6">
        <v>2.35</v>
      </c>
      <c r="G52" s="6">
        <v>2.16</v>
      </c>
      <c r="H52" s="6">
        <v>1.59</v>
      </c>
      <c r="I52" s="6">
        <v>2.38</v>
      </c>
      <c r="J52" s="6">
        <v>2.73</v>
      </c>
      <c r="K52" s="6">
        <v>2.5099999999999998</v>
      </c>
      <c r="L52" s="6">
        <v>2.21</v>
      </c>
      <c r="M52" s="6">
        <v>1.81</v>
      </c>
      <c r="N52" s="6">
        <v>1.57</v>
      </c>
      <c r="O52" s="6">
        <v>0.9</v>
      </c>
      <c r="P52" s="6">
        <v>0.84</v>
      </c>
      <c r="Q52" s="6">
        <v>-0.78</v>
      </c>
      <c r="R52" s="6">
        <v>0.18</v>
      </c>
      <c r="S52" s="6">
        <v>0.11</v>
      </c>
    </row>
    <row r="53" spans="1:19" ht="14.4" customHeight="1" x14ac:dyDescent="0.3"/>
    <row r="54" spans="1:19" ht="15" customHeight="1" x14ac:dyDescent="0.3"/>
    <row r="57" spans="1:19" x14ac:dyDescent="0.3">
      <c r="A57" t="s">
        <v>33</v>
      </c>
      <c r="B57">
        <f>B48*COS(B45*2*3.14/360)+B47*SIN(B45*2*3.14/360)</f>
        <v>5.54</v>
      </c>
      <c r="C57">
        <f t="shared" ref="C57:S57" si="5">C48*COS(C45*2*3.14/360)+C47*SIN(C45*2*3.14/360)</f>
        <v>12.39</v>
      </c>
      <c r="D57">
        <f t="shared" si="5"/>
        <v>18.316696914865172</v>
      </c>
      <c r="E57">
        <f t="shared" si="5"/>
        <v>25.96</v>
      </c>
      <c r="F57">
        <f t="shared" si="5"/>
        <v>29.65</v>
      </c>
      <c r="G57">
        <f t="shared" si="5"/>
        <v>37.31</v>
      </c>
      <c r="H57">
        <f t="shared" si="5"/>
        <v>42.5</v>
      </c>
      <c r="I57">
        <f t="shared" si="5"/>
        <v>48.3</v>
      </c>
      <c r="J57">
        <f t="shared" si="5"/>
        <v>54.04</v>
      </c>
      <c r="K57">
        <f t="shared" si="5"/>
        <v>57.2</v>
      </c>
      <c r="L57">
        <f t="shared" si="5"/>
        <v>68.400000000000006</v>
      </c>
      <c r="M57">
        <f t="shared" si="5"/>
        <v>72.231593736679997</v>
      </c>
      <c r="N57">
        <f t="shared" si="5"/>
        <v>75.75</v>
      </c>
      <c r="O57">
        <f t="shared" si="5"/>
        <v>79.39</v>
      </c>
      <c r="P57">
        <f t="shared" si="5"/>
        <v>81.73</v>
      </c>
      <c r="Q57">
        <f t="shared" si="5"/>
        <v>75.47</v>
      </c>
      <c r="R57">
        <f t="shared" si="5"/>
        <v>80.83</v>
      </c>
      <c r="S57">
        <f t="shared" si="5"/>
        <v>78.61</v>
      </c>
    </row>
    <row r="58" spans="1:19" x14ac:dyDescent="0.3">
      <c r="A58" t="s">
        <v>34</v>
      </c>
      <c r="B58">
        <f>B47*COS(B45*2*3.14/360)-B48*SIN(B45*2*3.14/360)</f>
        <v>-4.0199999999999996</v>
      </c>
      <c r="C58">
        <f t="shared" ref="C58:S58" si="6">C47*COS(C45*2*3.14/360)-C48*SIN(C45*2*3.14/360)</f>
        <v>-3.83</v>
      </c>
      <c r="D58">
        <f t="shared" si="6"/>
        <v>-2.4525729609878217</v>
      </c>
      <c r="E58">
        <f t="shared" si="6"/>
        <v>-3.53</v>
      </c>
      <c r="F58">
        <f t="shared" si="6"/>
        <v>-3.18</v>
      </c>
      <c r="G58">
        <f t="shared" si="6"/>
        <v>-2.81</v>
      </c>
      <c r="H58">
        <f t="shared" si="6"/>
        <v>-1.33</v>
      </c>
      <c r="I58">
        <f t="shared" si="6"/>
        <v>-1.64</v>
      </c>
      <c r="J58">
        <f t="shared" si="6"/>
        <v>0.63</v>
      </c>
      <c r="K58">
        <f t="shared" si="6"/>
        <v>-1.49</v>
      </c>
      <c r="L58">
        <f t="shared" si="6"/>
        <v>1.35</v>
      </c>
      <c r="M58">
        <f t="shared" si="6"/>
        <v>-6.5370533315255592</v>
      </c>
      <c r="N58">
        <f t="shared" si="6"/>
        <v>3.03</v>
      </c>
      <c r="O58">
        <f t="shared" si="6"/>
        <v>3.84</v>
      </c>
      <c r="P58">
        <f t="shared" si="6"/>
        <v>3.92</v>
      </c>
      <c r="Q58">
        <f t="shared" si="6"/>
        <v>1.57</v>
      </c>
      <c r="R58">
        <f t="shared" si="6"/>
        <v>4</v>
      </c>
      <c r="S58">
        <f t="shared" si="6"/>
        <v>1.56</v>
      </c>
    </row>
    <row r="59" spans="1:19" x14ac:dyDescent="0.3">
      <c r="A59" t="s">
        <v>35</v>
      </c>
      <c r="B59">
        <f>B57/B58</f>
        <v>-1.3781094527363185</v>
      </c>
      <c r="C59">
        <f t="shared" ref="C59:S59" si="7">C57/C58</f>
        <v>-3.2349869451697129</v>
      </c>
      <c r="D59">
        <f t="shared" si="7"/>
        <v>-7.4683596395386189</v>
      </c>
      <c r="E59">
        <f t="shared" si="7"/>
        <v>-7.3541076487252131</v>
      </c>
      <c r="F59">
        <f t="shared" si="7"/>
        <v>-9.3238993710691815</v>
      </c>
      <c r="G59">
        <f t="shared" si="7"/>
        <v>-13.277580071174377</v>
      </c>
      <c r="H59">
        <f t="shared" si="7"/>
        <v>-31.954887218045112</v>
      </c>
      <c r="I59">
        <f t="shared" si="7"/>
        <v>-29.451219512195124</v>
      </c>
      <c r="J59">
        <f t="shared" si="7"/>
        <v>85.777777777777771</v>
      </c>
      <c r="K59">
        <f t="shared" si="7"/>
        <v>-38.389261744966447</v>
      </c>
      <c r="L59">
        <f t="shared" si="7"/>
        <v>50.666666666666664</v>
      </c>
      <c r="M59">
        <f t="shared" si="7"/>
        <v>-11.049564700403511</v>
      </c>
      <c r="N59">
        <f t="shared" si="7"/>
        <v>25</v>
      </c>
      <c r="O59">
        <f t="shared" si="7"/>
        <v>20.674479166666668</v>
      </c>
      <c r="P59">
        <f t="shared" si="7"/>
        <v>20.84948979591837</v>
      </c>
      <c r="Q59">
        <f t="shared" si="7"/>
        <v>48.07006369426751</v>
      </c>
      <c r="R59">
        <f t="shared" si="7"/>
        <v>20.2075</v>
      </c>
      <c r="S59">
        <f t="shared" si="7"/>
        <v>50.391025641025642</v>
      </c>
    </row>
  </sheetData>
  <mergeCells count="19">
    <mergeCell ref="O45:O46"/>
    <mergeCell ref="P45:P46"/>
    <mergeCell ref="Q45:Q46"/>
    <mergeCell ref="R45:R46"/>
    <mergeCell ref="S45:S46"/>
    <mergeCell ref="A45:A46"/>
    <mergeCell ref="K45:K46"/>
    <mergeCell ref="L45:L46"/>
    <mergeCell ref="M45:M46"/>
    <mergeCell ref="N45:N46"/>
    <mergeCell ref="G45:G46"/>
    <mergeCell ref="H45:H46"/>
    <mergeCell ref="I45:I46"/>
    <mergeCell ref="J45:J46"/>
    <mergeCell ref="B45:B46"/>
    <mergeCell ref="C45:C46"/>
    <mergeCell ref="D45:D46"/>
    <mergeCell ref="E45:E46"/>
    <mergeCell ref="F45:F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6</vt:i4>
      </vt:variant>
    </vt:vector>
  </HeadingPairs>
  <TitlesOfParts>
    <vt:vector size="7" baseType="lpstr">
      <vt:lpstr>Parametric Study</vt:lpstr>
      <vt:lpstr>GG Torque (Z) 7</vt:lpstr>
      <vt:lpstr>GG Torque (Y) 6</vt:lpstr>
      <vt:lpstr>GG Torque (X) 5</vt:lpstr>
      <vt:lpstr>GG Force (Z) 4</vt:lpstr>
      <vt:lpstr>GG Force (Y) 3</vt:lpstr>
      <vt:lpstr>GG Force (X)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PC</cp:lastModifiedBy>
  <dcterms:created xsi:type="dcterms:W3CDTF">2012-01-01T00:00:00Z</dcterms:created>
  <dcterms:modified xsi:type="dcterms:W3CDTF">2024-07-17T15:50:13Z</dcterms:modified>
</cp:coreProperties>
</file>