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11" i="1"/>
  <c r="E12" i="1"/>
  <c r="E13" i="1"/>
  <c r="E31" i="1"/>
  <c r="E30" i="1" l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E9" i="1" l="1"/>
  <c r="E10" i="1"/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B3" i="1"/>
  <c r="B4" i="1" s="1"/>
  <c r="E14" i="1"/>
  <c r="E15" i="1"/>
  <c r="E28" i="1"/>
  <c r="E29" i="1"/>
  <c r="E37" i="1"/>
  <c r="E38" i="1"/>
  <c r="E39" i="1"/>
  <c r="E8" i="1"/>
</calcChain>
</file>

<file path=xl/sharedStrings.xml><?xml version="1.0" encoding="utf-8"?>
<sst xmlns="http://schemas.openxmlformats.org/spreadsheetml/2006/main" count="47" uniqueCount="46">
  <si>
    <t>Задачи</t>
  </si>
  <si>
    <t>Начало</t>
  </si>
  <si>
    <t>Конец</t>
  </si>
  <si>
    <t>Дни</t>
  </si>
  <si>
    <t>Прогресс</t>
  </si>
  <si>
    <t>Ответственный</t>
  </si>
  <si>
    <t>Промежуточный дизайн</t>
  </si>
  <si>
    <t>Производство</t>
  </si>
  <si>
    <t>Концептуальный дизайн</t>
  </si>
  <si>
    <t>Испытания</t>
  </si>
  <si>
    <t>Старт</t>
  </si>
  <si>
    <t>Текущая дата</t>
  </si>
  <si>
    <t>Прогресс (недели)</t>
  </si>
  <si>
    <t>Выбор БРЭО</t>
  </si>
  <si>
    <t>Уточнение аэрод-й конфигурации</t>
  </si>
  <si>
    <t xml:space="preserve"> Планируемые сроки реализации</t>
  </si>
  <si>
    <t>Промежуточные прочностные расчеты</t>
  </si>
  <si>
    <t>Выбор материалов конструкции</t>
  </si>
  <si>
    <t>Изготовление прототипа</t>
  </si>
  <si>
    <t>Изготовление конкурсного образца</t>
  </si>
  <si>
    <t>Испытание прототипа</t>
  </si>
  <si>
    <t>Испытание конкурсного образца</t>
  </si>
  <si>
    <t>Эскиз (3D модель)</t>
  </si>
  <si>
    <t>Разработка полетного контроллера</t>
  </si>
  <si>
    <t>Натурные прочностные испытания</t>
  </si>
  <si>
    <t xml:space="preserve">Разработка предстартового протокола </t>
  </si>
  <si>
    <t>Дизайн системы видеофиксации полета</t>
  </si>
  <si>
    <t>КБ-102</t>
  </si>
  <si>
    <t>Анализ ТЗ</t>
  </si>
  <si>
    <t>Оценка массовых характеристик</t>
  </si>
  <si>
    <t>Выбор/обоснование аэродинамической конфигурации</t>
  </si>
  <si>
    <t>Выбор программного обеспечения</t>
  </si>
  <si>
    <t>Проектирование динамической модели ЛА</t>
  </si>
  <si>
    <t>Выбор/расчет силовой установки</t>
  </si>
  <si>
    <t>Проектирование системы питания ЛА</t>
  </si>
  <si>
    <t>Синтез управления</t>
  </si>
  <si>
    <t>Разработка системы контроля и сброса 
полезной нагрузки</t>
  </si>
  <si>
    <t>Проектирование системы спасения</t>
  </si>
  <si>
    <t>Разработка наземного пункта управления</t>
  </si>
  <si>
    <t>Проектирование автопилота (Simulink)</t>
  </si>
  <si>
    <t>Макетирование работы автопилота</t>
  </si>
  <si>
    <t>Разработка проекта и методов испытаний</t>
  </si>
  <si>
    <t>Ключевые этапы</t>
  </si>
  <si>
    <t>Детализированная 3D модель ЛА</t>
  </si>
  <si>
    <t>Необязательные задачи</t>
  </si>
  <si>
    <t>Дизайн транспортировочной коробки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</si>
</sst>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Н\е\д\ #"/>
    <numFmt numFmtId="165" formatCode="\Н\е\д\ \1"/>
    <numFmt numFmtId="166" formatCode="[$-419]d\ 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59200"/>
        <bgColor indexed="64"/>
      </patternFill>
    </fill>
    <fill>
      <patternFill patternType="solid">
        <fgColor rgb="FF2D7BB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1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3" xfId="0" applyFill="1" applyBorder="1" applyAlignment="1"/>
    <xf numFmtId="166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/>
    <xf numFmtId="0" fontId="0" fillId="0" borderId="5" xfId="0" applyFill="1" applyBorder="1"/>
    <xf numFmtId="0" fontId="0" fillId="0" borderId="11" xfId="0" applyFill="1" applyBorder="1"/>
    <xf numFmtId="0" fontId="0" fillId="7" borderId="12" xfId="0" applyFill="1" applyBorder="1"/>
    <xf numFmtId="0" fontId="0" fillId="3" borderId="13" xfId="0" applyFill="1" applyBorder="1"/>
    <xf numFmtId="0" fontId="4" fillId="0" borderId="0" xfId="0" applyFont="1" applyFill="1" applyAlignment="1"/>
    <xf numFmtId="0" fontId="0" fillId="0" borderId="0" xfId="0" applyFill="1" applyAlignment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6" borderId="13" xfId="0" applyFill="1" applyBorder="1"/>
    <xf numFmtId="0" fontId="0" fillId="8" borderId="14" xfId="0" applyFill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/>
    <xf numFmtId="0" fontId="8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9" fontId="7" fillId="4" borderId="1" xfId="0" applyNumberFormat="1" applyFont="1" applyFill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Стиль 1" xfId="1"/>
  </cellStyles>
  <dxfs count="13">
    <dxf>
      <fill>
        <patternFill>
          <bgColor rgb="FF7030A0"/>
        </patternFill>
      </fill>
    </dxf>
    <dxf>
      <fill>
        <patternFill>
          <bgColor theme="3" tint="0.59996337778862885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3278CC"/>
        </patternFill>
      </fill>
    </dxf>
    <dxf>
      <fill>
        <patternFill>
          <bgColor theme="3" tint="0.59996337778862885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3278CC"/>
        </patternFill>
      </fill>
    </dxf>
    <dxf>
      <fill>
        <patternFill>
          <bgColor theme="3" tint="0.59996337778862885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3278CC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3" tint="0.59996337778862885"/>
        </patternFill>
      </fill>
    </dxf>
    <dxf>
      <fill>
        <patternFill>
          <bgColor rgb="FF3278CC"/>
        </patternFill>
      </fill>
    </dxf>
  </dxfs>
  <tableStyles count="0" defaultTableStyle="TableStyleMedium2" defaultPivotStyle="PivotStyleMedium9"/>
  <colors>
    <mruColors>
      <color rgb="FF2D7BB5"/>
      <color rgb="FF95B3D7"/>
      <color rgb="FF3278CC"/>
      <color rgb="FFF59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showGridLines="0" tabSelected="1" zoomScale="80" zoomScaleNormal="80" workbookViewId="0">
      <pane xSplit="6" ySplit="6" topLeftCell="G7" activePane="bottomRight" state="frozen"/>
      <selection pane="topRight" activeCell="G1" sqref="G1"/>
      <selection pane="bottomLeft" activeCell="A9" sqref="A9"/>
      <selection pane="bottomRight" activeCell="B32" sqref="B32"/>
    </sheetView>
  </sheetViews>
  <sheetFormatPr defaultRowHeight="14.4" x14ac:dyDescent="0.3"/>
  <cols>
    <col min="1" max="1" width="42.21875" customWidth="1"/>
    <col min="2" max="2" width="14.44140625" customWidth="1"/>
    <col min="3" max="4" width="10.109375" customWidth="1"/>
    <col min="5" max="5" width="6.21875" style="1" customWidth="1"/>
    <col min="6" max="6" width="8.6640625" customWidth="1"/>
    <col min="7" max="28" width="7.33203125" customWidth="1"/>
    <col min="29" max="30" width="8.77734375" customWidth="1"/>
  </cols>
  <sheetData>
    <row r="1" spans="1:31" x14ac:dyDescent="0.3">
      <c r="A1" s="20" t="s">
        <v>27</v>
      </c>
      <c r="B1" s="20"/>
      <c r="D1" s="3"/>
      <c r="E1" s="28"/>
      <c r="F1" s="28"/>
      <c r="G1" s="28"/>
      <c r="H1" s="28"/>
    </row>
    <row r="2" spans="1:31" x14ac:dyDescent="0.3">
      <c r="A2" s="9" t="s">
        <v>10</v>
      </c>
      <c r="B2" s="5">
        <v>45726</v>
      </c>
      <c r="D2" s="3"/>
      <c r="E2" s="28"/>
      <c r="F2" s="28"/>
      <c r="G2" s="28"/>
      <c r="H2" s="28"/>
    </row>
    <row r="3" spans="1:31" x14ac:dyDescent="0.3">
      <c r="A3" s="9" t="s">
        <v>11</v>
      </c>
      <c r="B3" s="5">
        <f ca="1">TODAY()</f>
        <v>45730</v>
      </c>
      <c r="D3" s="3"/>
      <c r="E3" s="29"/>
      <c r="F3" s="29"/>
      <c r="G3" s="29"/>
      <c r="H3" s="29"/>
    </row>
    <row r="4" spans="1:31" x14ac:dyDescent="0.3">
      <c r="A4" s="9" t="s">
        <v>12</v>
      </c>
      <c r="B4" s="6">
        <f ca="1">ROUNDUP((B3-B2)/7,0)</f>
        <v>1</v>
      </c>
      <c r="H4" s="3"/>
    </row>
    <row r="5" spans="1:31" s="2" customFormat="1" x14ac:dyDescent="0.3">
      <c r="A5" s="21" t="s">
        <v>0</v>
      </c>
      <c r="B5" s="21" t="s">
        <v>5</v>
      </c>
      <c r="C5" s="21" t="s">
        <v>1</v>
      </c>
      <c r="D5" s="21" t="s">
        <v>2</v>
      </c>
      <c r="E5" s="21" t="s">
        <v>3</v>
      </c>
      <c r="F5" s="21" t="s">
        <v>4</v>
      </c>
      <c r="G5" s="7">
        <f>B2</f>
        <v>45726</v>
      </c>
      <c r="H5" s="7">
        <f>G5+7</f>
        <v>45733</v>
      </c>
      <c r="I5" s="7">
        <f t="shared" ref="I5:V5" si="0">H5+7</f>
        <v>45740</v>
      </c>
      <c r="J5" s="7">
        <f t="shared" si="0"/>
        <v>45747</v>
      </c>
      <c r="K5" s="7">
        <f t="shared" si="0"/>
        <v>45754</v>
      </c>
      <c r="L5" s="7">
        <f t="shared" si="0"/>
        <v>45761</v>
      </c>
      <c r="M5" s="7">
        <f t="shared" si="0"/>
        <v>45768</v>
      </c>
      <c r="N5" s="7">
        <f t="shared" si="0"/>
        <v>45775</v>
      </c>
      <c r="O5" s="7">
        <f t="shared" si="0"/>
        <v>45782</v>
      </c>
      <c r="P5" s="7">
        <f t="shared" si="0"/>
        <v>45789</v>
      </c>
      <c r="Q5" s="7">
        <f t="shared" si="0"/>
        <v>45796</v>
      </c>
      <c r="R5" s="7">
        <f t="shared" si="0"/>
        <v>45803</v>
      </c>
      <c r="S5" s="7">
        <f t="shared" si="0"/>
        <v>45810</v>
      </c>
      <c r="T5" s="7">
        <f t="shared" si="0"/>
        <v>45817</v>
      </c>
      <c r="U5" s="7">
        <f t="shared" si="0"/>
        <v>45824</v>
      </c>
      <c r="V5" s="7">
        <f t="shared" si="0"/>
        <v>45831</v>
      </c>
      <c r="W5" s="7">
        <f>V5+7</f>
        <v>45838</v>
      </c>
      <c r="X5" s="7">
        <f t="shared" ref="X5" si="1">W5+7</f>
        <v>45845</v>
      </c>
      <c r="Y5" s="7">
        <f>X5+7</f>
        <v>45852</v>
      </c>
      <c r="Z5" s="7">
        <f t="shared" ref="Z5:AA5" si="2">Y5+7</f>
        <v>45859</v>
      </c>
      <c r="AA5" s="7">
        <f t="shared" si="2"/>
        <v>45866</v>
      </c>
      <c r="AB5" s="12">
        <f t="shared" ref="AB5" si="3">AA5+7</f>
        <v>45873</v>
      </c>
      <c r="AC5" s="7">
        <f t="shared" ref="AC5" si="4">AB5+7</f>
        <v>45880</v>
      </c>
      <c r="AD5" s="7">
        <f t="shared" ref="AD5" si="5">AC5+7</f>
        <v>45887</v>
      </c>
      <c r="AE5"/>
    </row>
    <row r="6" spans="1:31" s="2" customFormat="1" x14ac:dyDescent="0.3">
      <c r="A6" s="22"/>
      <c r="B6" s="22"/>
      <c r="C6" s="22"/>
      <c r="D6" s="22"/>
      <c r="E6" s="22"/>
      <c r="F6" s="22"/>
      <c r="G6" s="10">
        <v>1</v>
      </c>
      <c r="H6" s="10">
        <v>2</v>
      </c>
      <c r="I6" s="10">
        <v>3</v>
      </c>
      <c r="J6" s="10">
        <v>4</v>
      </c>
      <c r="K6" s="10">
        <v>5</v>
      </c>
      <c r="L6" s="10">
        <v>6</v>
      </c>
      <c r="M6" s="10">
        <v>7</v>
      </c>
      <c r="N6" s="10">
        <v>8</v>
      </c>
      <c r="O6" s="10">
        <v>9</v>
      </c>
      <c r="P6" s="10">
        <v>10</v>
      </c>
      <c r="Q6" s="10">
        <v>11</v>
      </c>
      <c r="R6" s="10">
        <v>12</v>
      </c>
      <c r="S6" s="10">
        <v>13</v>
      </c>
      <c r="T6" s="10">
        <v>14</v>
      </c>
      <c r="U6" s="10">
        <v>15</v>
      </c>
      <c r="V6" s="10">
        <v>16</v>
      </c>
      <c r="W6" s="10">
        <v>17</v>
      </c>
      <c r="X6" s="10">
        <v>18</v>
      </c>
      <c r="Y6" s="10">
        <v>19</v>
      </c>
      <c r="Z6" s="10">
        <v>20</v>
      </c>
      <c r="AA6" s="10">
        <v>21</v>
      </c>
      <c r="AB6" s="13">
        <v>22</v>
      </c>
      <c r="AC6" s="10">
        <v>23</v>
      </c>
      <c r="AD6" s="10">
        <v>24</v>
      </c>
      <c r="AE6"/>
    </row>
    <row r="7" spans="1:31" s="4" customFormat="1" ht="18" customHeight="1" thickBot="1" x14ac:dyDescent="0.35">
      <c r="A7" s="43" t="s">
        <v>8</v>
      </c>
      <c r="B7" s="43"/>
      <c r="C7" s="44">
        <v>45726</v>
      </c>
      <c r="D7" s="45">
        <v>45734</v>
      </c>
      <c r="E7" s="46">
        <f>D7-C7</f>
        <v>8</v>
      </c>
      <c r="F7" s="47"/>
      <c r="G7" s="17"/>
      <c r="H7" s="19"/>
      <c r="I7" s="11"/>
      <c r="J7" s="11"/>
      <c r="K7" s="11"/>
      <c r="L7" s="11"/>
      <c r="M7" s="11"/>
      <c r="N7" s="11"/>
      <c r="O7" s="11"/>
      <c r="P7" s="14"/>
      <c r="Q7" s="14"/>
      <c r="R7" s="14"/>
      <c r="S7" s="14"/>
      <c r="T7" s="14"/>
      <c r="U7" s="14"/>
      <c r="V7" s="14"/>
      <c r="W7" s="16"/>
      <c r="X7" s="16"/>
      <c r="Y7" s="16"/>
      <c r="Z7" s="16"/>
      <c r="AA7" s="16"/>
      <c r="AB7" s="14"/>
      <c r="AC7" s="14"/>
      <c r="AD7" s="14"/>
    </row>
    <row r="8" spans="1:31" ht="15.6" x14ac:dyDescent="0.3">
      <c r="A8" s="48" t="s">
        <v>28</v>
      </c>
      <c r="B8" s="49"/>
      <c r="C8" s="50">
        <v>45726</v>
      </c>
      <c r="D8" s="51">
        <v>45734</v>
      </c>
      <c r="E8" s="52">
        <f>IF(C8="","",D8-C8)</f>
        <v>8</v>
      </c>
      <c r="F8" s="53"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26"/>
      <c r="X8" s="37" t="s">
        <v>15</v>
      </c>
      <c r="Y8" s="37"/>
      <c r="Z8" s="37"/>
      <c r="AA8" s="38"/>
      <c r="AB8" s="24"/>
      <c r="AC8" s="14"/>
      <c r="AD8" s="14"/>
    </row>
    <row r="9" spans="1:31" ht="15.6" x14ac:dyDescent="0.3">
      <c r="A9" s="48" t="s">
        <v>29</v>
      </c>
      <c r="B9" s="49"/>
      <c r="C9" s="50">
        <v>45726</v>
      </c>
      <c r="D9" s="51">
        <v>45734</v>
      </c>
      <c r="E9" s="52">
        <f t="shared" ref="E9:E13" si="6">IF(C9="","",D9-C9)</f>
        <v>8</v>
      </c>
      <c r="F9" s="53"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27"/>
      <c r="X9" s="30" t="s">
        <v>4</v>
      </c>
      <c r="Y9" s="30"/>
      <c r="Z9" s="30"/>
      <c r="AA9" s="39"/>
      <c r="AB9" s="24"/>
      <c r="AC9" s="14"/>
      <c r="AD9" s="14"/>
    </row>
    <row r="10" spans="1:31" ht="31.2" x14ac:dyDescent="0.3">
      <c r="A10" s="54" t="s">
        <v>30</v>
      </c>
      <c r="B10" s="49"/>
      <c r="C10" s="50">
        <v>45726</v>
      </c>
      <c r="D10" s="51">
        <v>45734</v>
      </c>
      <c r="E10" s="52">
        <f t="shared" si="6"/>
        <v>8</v>
      </c>
      <c r="F10" s="53">
        <v>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35"/>
      <c r="X10" s="31" t="s">
        <v>42</v>
      </c>
      <c r="Y10" s="31"/>
      <c r="Z10" s="31"/>
      <c r="AA10" s="40"/>
      <c r="AB10" s="24"/>
      <c r="AC10" s="14"/>
      <c r="AD10" s="14"/>
    </row>
    <row r="11" spans="1:31" ht="16.2" thickBot="1" x14ac:dyDescent="0.35">
      <c r="A11" s="48" t="s">
        <v>13</v>
      </c>
      <c r="B11" s="49"/>
      <c r="C11" s="50">
        <v>45726</v>
      </c>
      <c r="D11" s="51">
        <v>45734</v>
      </c>
      <c r="E11" s="52">
        <f>IF(C11="","",D11-C11)</f>
        <v>8</v>
      </c>
      <c r="F11" s="53">
        <v>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36"/>
      <c r="X11" s="41" t="s">
        <v>44</v>
      </c>
      <c r="Y11" s="41"/>
      <c r="Z11" s="41"/>
      <c r="AA11" s="42"/>
      <c r="AB11" s="24"/>
      <c r="AC11" s="14"/>
      <c r="AD11" s="14"/>
    </row>
    <row r="12" spans="1:31" ht="15.6" x14ac:dyDescent="0.3">
      <c r="A12" s="48" t="s">
        <v>31</v>
      </c>
      <c r="B12" s="49"/>
      <c r="C12" s="50">
        <v>45726</v>
      </c>
      <c r="D12" s="51">
        <v>45734</v>
      </c>
      <c r="E12" s="52">
        <f t="shared" si="6"/>
        <v>8</v>
      </c>
      <c r="F12" s="53">
        <v>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5"/>
      <c r="X12" s="25"/>
      <c r="Y12" s="25"/>
      <c r="Z12" s="25"/>
      <c r="AA12" s="25"/>
      <c r="AB12" s="14"/>
      <c r="AC12" s="14"/>
      <c r="AD12" s="14"/>
    </row>
    <row r="13" spans="1:31" ht="14.55" customHeight="1" x14ac:dyDescent="0.3">
      <c r="A13" s="48" t="s">
        <v>22</v>
      </c>
      <c r="B13" s="49"/>
      <c r="C13" s="50">
        <v>45726</v>
      </c>
      <c r="D13" s="51">
        <v>45734</v>
      </c>
      <c r="E13" s="52">
        <f t="shared" si="6"/>
        <v>8</v>
      </c>
      <c r="F13" s="53">
        <v>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1" s="4" customFormat="1" ht="18" customHeight="1" x14ac:dyDescent="0.3">
      <c r="A14" s="55" t="s">
        <v>6</v>
      </c>
      <c r="B14" s="55"/>
      <c r="C14" s="45">
        <v>45736</v>
      </c>
      <c r="D14" s="45">
        <v>45794</v>
      </c>
      <c r="E14" s="56">
        <f t="shared" ref="E14:E39" si="7">IF(C14="","",D14-C14)</f>
        <v>58</v>
      </c>
      <c r="F14" s="57"/>
      <c r="G14" s="14"/>
      <c r="H14" s="23"/>
      <c r="I14" s="32"/>
      <c r="J14" s="33"/>
      <c r="K14" s="33"/>
      <c r="L14" s="33"/>
      <c r="M14" s="33"/>
      <c r="N14" s="33"/>
      <c r="O14" s="33"/>
      <c r="P14" s="34"/>
      <c r="Q14" s="11"/>
      <c r="R14" s="11"/>
      <c r="S14" s="11"/>
      <c r="T14" s="11"/>
      <c r="U14" s="11"/>
      <c r="V14" s="14"/>
      <c r="W14" s="14"/>
      <c r="X14" s="14"/>
      <c r="Y14" s="14"/>
      <c r="Z14" s="14"/>
      <c r="AA14" s="14"/>
      <c r="AB14" s="14"/>
      <c r="AC14" s="14"/>
      <c r="AD14" s="14"/>
    </row>
    <row r="15" spans="1:31" ht="14.55" customHeight="1" x14ac:dyDescent="0.3">
      <c r="A15" s="48" t="s">
        <v>14</v>
      </c>
      <c r="B15" s="49"/>
      <c r="C15" s="58">
        <v>45737</v>
      </c>
      <c r="D15" s="51">
        <v>45757</v>
      </c>
      <c r="E15" s="52">
        <f t="shared" si="7"/>
        <v>20</v>
      </c>
      <c r="F15" s="5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1" ht="14.55" customHeight="1" x14ac:dyDescent="0.3">
      <c r="A16" s="48" t="s">
        <v>33</v>
      </c>
      <c r="B16" s="49"/>
      <c r="C16" s="58">
        <v>45737</v>
      </c>
      <c r="D16" s="51">
        <v>45757</v>
      </c>
      <c r="E16" s="52">
        <f t="shared" si="7"/>
        <v>20</v>
      </c>
      <c r="F16" s="53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4.55" customHeight="1" x14ac:dyDescent="0.3">
      <c r="A17" s="48" t="s">
        <v>34</v>
      </c>
      <c r="B17" s="49"/>
      <c r="C17" s="58">
        <v>45748</v>
      </c>
      <c r="D17" s="58">
        <v>45778</v>
      </c>
      <c r="E17" s="52">
        <f t="shared" si="7"/>
        <v>30</v>
      </c>
      <c r="F17" s="53">
        <v>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4.55" customHeight="1" x14ac:dyDescent="0.3">
      <c r="A18" s="48" t="s">
        <v>26</v>
      </c>
      <c r="B18" s="49"/>
      <c r="C18" s="58">
        <v>45737</v>
      </c>
      <c r="D18" s="58">
        <v>45778</v>
      </c>
      <c r="E18" s="52">
        <f t="shared" si="7"/>
        <v>41</v>
      </c>
      <c r="F18" s="53">
        <v>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30.6" customHeight="1" x14ac:dyDescent="0.3">
      <c r="A19" s="54" t="s">
        <v>36</v>
      </c>
      <c r="B19" s="49"/>
      <c r="C19" s="58">
        <v>45737</v>
      </c>
      <c r="D19" s="58">
        <v>45794</v>
      </c>
      <c r="E19" s="52">
        <f t="shared" si="7"/>
        <v>57</v>
      </c>
      <c r="F19" s="53">
        <v>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4.55" customHeight="1" x14ac:dyDescent="0.3">
      <c r="A20" s="54" t="s">
        <v>37</v>
      </c>
      <c r="B20" s="49"/>
      <c r="C20" s="58">
        <v>45737</v>
      </c>
      <c r="D20" s="58">
        <v>45794</v>
      </c>
      <c r="E20" s="52">
        <f t="shared" si="7"/>
        <v>57</v>
      </c>
      <c r="F20" s="53">
        <v>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9.2" customHeight="1" x14ac:dyDescent="0.3">
      <c r="A21" s="59" t="s">
        <v>38</v>
      </c>
      <c r="B21" s="49"/>
      <c r="C21" s="58">
        <v>45737</v>
      </c>
      <c r="D21" s="58">
        <v>45787</v>
      </c>
      <c r="E21" s="52">
        <f t="shared" si="7"/>
        <v>50</v>
      </c>
      <c r="F21" s="53">
        <v>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32.4" customHeight="1" x14ac:dyDescent="0.3">
      <c r="A22" s="60" t="s">
        <v>32</v>
      </c>
      <c r="B22" s="49"/>
      <c r="C22" s="58">
        <v>45757</v>
      </c>
      <c r="D22" s="58">
        <v>45794</v>
      </c>
      <c r="E22" s="52">
        <f t="shared" si="7"/>
        <v>37</v>
      </c>
      <c r="F22" s="53">
        <v>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9.8" customHeight="1" x14ac:dyDescent="0.3">
      <c r="A23" s="60" t="s">
        <v>35</v>
      </c>
      <c r="B23" s="49"/>
      <c r="C23" s="58">
        <v>45757</v>
      </c>
      <c r="D23" s="58">
        <v>45794</v>
      </c>
      <c r="E23" s="52">
        <f t="shared" si="7"/>
        <v>37</v>
      </c>
      <c r="F23" s="53">
        <v>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4.55" customHeight="1" x14ac:dyDescent="0.3">
      <c r="A24" s="60" t="s">
        <v>39</v>
      </c>
      <c r="B24" s="49"/>
      <c r="C24" s="58">
        <v>45737</v>
      </c>
      <c r="D24" s="58">
        <v>45823</v>
      </c>
      <c r="E24" s="52">
        <f t="shared" si="7"/>
        <v>86</v>
      </c>
      <c r="F24" s="53">
        <v>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4.55" customHeight="1" x14ac:dyDescent="0.3">
      <c r="A25" s="60" t="s">
        <v>23</v>
      </c>
      <c r="B25" s="49"/>
      <c r="C25" s="58">
        <v>45748</v>
      </c>
      <c r="D25" s="58">
        <v>45823</v>
      </c>
      <c r="E25" s="52">
        <f t="shared" si="7"/>
        <v>75</v>
      </c>
      <c r="F25" s="53">
        <v>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4.55" customHeight="1" x14ac:dyDescent="0.3">
      <c r="A26" s="54" t="s">
        <v>16</v>
      </c>
      <c r="B26" s="49"/>
      <c r="C26" s="58">
        <v>45757</v>
      </c>
      <c r="D26" s="58">
        <v>45797</v>
      </c>
      <c r="E26" s="52">
        <f t="shared" si="7"/>
        <v>40</v>
      </c>
      <c r="F26" s="53">
        <v>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4.55" customHeight="1" x14ac:dyDescent="0.3">
      <c r="A27" s="54" t="s">
        <v>43</v>
      </c>
      <c r="B27" s="49"/>
      <c r="C27" s="58">
        <v>45736</v>
      </c>
      <c r="D27" s="58">
        <v>45794</v>
      </c>
      <c r="E27" s="52">
        <f t="shared" si="7"/>
        <v>58</v>
      </c>
      <c r="F27" s="53">
        <v>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4" customFormat="1" ht="18" customHeight="1" x14ac:dyDescent="0.3">
      <c r="A28" s="55" t="s">
        <v>7</v>
      </c>
      <c r="B28" s="55"/>
      <c r="C28" s="45">
        <v>45794</v>
      </c>
      <c r="D28" s="45">
        <v>45855</v>
      </c>
      <c r="E28" s="56">
        <f t="shared" si="7"/>
        <v>61</v>
      </c>
      <c r="F28" s="57"/>
      <c r="G28" s="14"/>
      <c r="H28" s="14"/>
      <c r="I28" s="14"/>
      <c r="J28" s="14"/>
      <c r="K28" s="14"/>
      <c r="L28" s="11"/>
      <c r="M28" s="11"/>
      <c r="N28" s="11"/>
      <c r="O28" s="11"/>
      <c r="P28" s="11"/>
      <c r="Q28" s="17"/>
      <c r="R28" s="18"/>
      <c r="S28" s="18"/>
      <c r="T28" s="18"/>
      <c r="U28" s="18"/>
      <c r="V28" s="18"/>
      <c r="W28" s="18"/>
      <c r="X28" s="18"/>
      <c r="Y28" s="19"/>
      <c r="Z28" s="11"/>
      <c r="AA28" s="11"/>
      <c r="AB28" s="11"/>
      <c r="AC28" s="14"/>
      <c r="AD28" s="14"/>
    </row>
    <row r="29" spans="1:30" ht="14.55" customHeight="1" x14ac:dyDescent="0.3">
      <c r="A29" s="54" t="s">
        <v>17</v>
      </c>
      <c r="B29" s="49"/>
      <c r="C29" s="51">
        <v>45794</v>
      </c>
      <c r="D29" s="51">
        <v>45855</v>
      </c>
      <c r="E29" s="52">
        <f t="shared" si="7"/>
        <v>61</v>
      </c>
      <c r="F29" s="53">
        <v>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4.55" customHeight="1" x14ac:dyDescent="0.3">
      <c r="A30" s="54" t="s">
        <v>40</v>
      </c>
      <c r="B30" s="49"/>
      <c r="C30" s="51">
        <v>45794</v>
      </c>
      <c r="D30" s="51">
        <v>45855</v>
      </c>
      <c r="E30" s="52">
        <f t="shared" si="7"/>
        <v>61</v>
      </c>
      <c r="F30" s="53">
        <v>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4.55" customHeight="1" x14ac:dyDescent="0.3">
      <c r="A31" s="54" t="s">
        <v>25</v>
      </c>
      <c r="B31" s="49"/>
      <c r="C31" s="51">
        <v>45818</v>
      </c>
      <c r="D31" s="51">
        <v>45855</v>
      </c>
      <c r="E31" s="52">
        <f t="shared" si="7"/>
        <v>37</v>
      </c>
      <c r="F31" s="53">
        <v>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4.55" customHeight="1" x14ac:dyDescent="0.3">
      <c r="A32" s="54" t="s">
        <v>41</v>
      </c>
      <c r="B32" s="49"/>
      <c r="C32" s="51">
        <v>45818</v>
      </c>
      <c r="D32" s="51">
        <v>45855</v>
      </c>
      <c r="E32" s="52">
        <f t="shared" si="7"/>
        <v>37</v>
      </c>
      <c r="F32" s="53">
        <v>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4.55" customHeight="1" x14ac:dyDescent="0.3">
      <c r="A33" s="54" t="s">
        <v>45</v>
      </c>
      <c r="B33" s="49"/>
      <c r="C33" s="51">
        <v>45809</v>
      </c>
      <c r="D33" s="51">
        <v>45818</v>
      </c>
      <c r="E33" s="52">
        <f t="shared" si="7"/>
        <v>9</v>
      </c>
      <c r="F33" s="53">
        <v>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4.55" customHeight="1" x14ac:dyDescent="0.3">
      <c r="A34" s="48" t="s">
        <v>18</v>
      </c>
      <c r="B34" s="49"/>
      <c r="C34" s="51">
        <v>45794</v>
      </c>
      <c r="D34" s="51">
        <v>45855</v>
      </c>
      <c r="E34" s="52">
        <f t="shared" si="7"/>
        <v>61</v>
      </c>
      <c r="F34" s="53">
        <v>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4.55" customHeight="1" x14ac:dyDescent="0.3">
      <c r="A35" s="54" t="s">
        <v>19</v>
      </c>
      <c r="B35" s="49"/>
      <c r="C35" s="51">
        <v>45794</v>
      </c>
      <c r="D35" s="51">
        <v>45855</v>
      </c>
      <c r="E35" s="52">
        <f t="shared" si="7"/>
        <v>61</v>
      </c>
      <c r="F35" s="53">
        <v>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4.55" customHeight="1" x14ac:dyDescent="0.3">
      <c r="A36" s="54" t="s">
        <v>24</v>
      </c>
      <c r="B36" s="49"/>
      <c r="C36" s="51">
        <v>45794</v>
      </c>
      <c r="D36" s="51">
        <v>45855</v>
      </c>
      <c r="E36" s="52">
        <f t="shared" si="7"/>
        <v>61</v>
      </c>
      <c r="F36" s="53">
        <v>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24"/>
      <c r="AB36" s="14"/>
      <c r="AC36" s="14"/>
      <c r="AD36" s="14"/>
    </row>
    <row r="37" spans="1:30" s="4" customFormat="1" ht="18" customHeight="1" x14ac:dyDescent="0.3">
      <c r="A37" s="55" t="s">
        <v>9</v>
      </c>
      <c r="B37" s="55"/>
      <c r="C37" s="45">
        <v>45858</v>
      </c>
      <c r="D37" s="45">
        <v>45872</v>
      </c>
      <c r="E37" s="56">
        <f t="shared" si="7"/>
        <v>14</v>
      </c>
      <c r="F37" s="5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1"/>
      <c r="R37" s="11"/>
      <c r="S37" s="11"/>
      <c r="T37" s="11"/>
      <c r="U37" s="11"/>
      <c r="V37" s="11"/>
      <c r="W37" s="11"/>
      <c r="X37" s="11"/>
      <c r="Y37" s="11"/>
      <c r="Z37" s="17"/>
      <c r="AA37" s="19"/>
      <c r="AB37" s="11"/>
      <c r="AC37" s="14"/>
      <c r="AD37" s="14"/>
    </row>
    <row r="38" spans="1:30" ht="15.6" x14ac:dyDescent="0.3">
      <c r="A38" s="48" t="s">
        <v>20</v>
      </c>
      <c r="B38" s="49"/>
      <c r="C38" s="51">
        <v>45853</v>
      </c>
      <c r="D38" s="51">
        <v>45872</v>
      </c>
      <c r="E38" s="52">
        <f t="shared" si="7"/>
        <v>19</v>
      </c>
      <c r="F38" s="53">
        <v>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6" x14ac:dyDescent="0.3">
      <c r="A39" s="48" t="s">
        <v>21</v>
      </c>
      <c r="B39" s="49"/>
      <c r="C39" s="51">
        <v>45853</v>
      </c>
      <c r="D39" s="51">
        <v>45879</v>
      </c>
      <c r="E39" s="52">
        <f t="shared" si="7"/>
        <v>26</v>
      </c>
      <c r="F39" s="53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3">
      <c r="A40" s="8"/>
    </row>
  </sheetData>
  <mergeCells count="19">
    <mergeCell ref="A1:B1"/>
    <mergeCell ref="A5:A6"/>
    <mergeCell ref="B5:B6"/>
    <mergeCell ref="C5:C6"/>
    <mergeCell ref="D5:D6"/>
    <mergeCell ref="E5:E6"/>
    <mergeCell ref="F5:F6"/>
    <mergeCell ref="A37:B37"/>
    <mergeCell ref="A7:B7"/>
    <mergeCell ref="A14:B14"/>
    <mergeCell ref="A28:B28"/>
    <mergeCell ref="X8:AA8"/>
    <mergeCell ref="X9:AA9"/>
    <mergeCell ref="X10:AA10"/>
    <mergeCell ref="I14:P14"/>
    <mergeCell ref="G7:H7"/>
    <mergeCell ref="Q28:Y28"/>
    <mergeCell ref="Z37:AA37"/>
    <mergeCell ref="X11:AA11"/>
  </mergeCells>
  <conditionalFormatting sqref="G12:AD13 G15:AD27 G8:W10 G29:AD36 G38:AD39 G11:X11 AB8:AD11">
    <cfRule type="expression" dxfId="3" priority="5">
      <formula>AND(G$5&gt;=$C8, G$5&lt;=$C8+$E8*$F8 - 1)</formula>
    </cfRule>
  </conditionalFormatting>
  <conditionalFormatting sqref="F8:F3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{00F0D040-DF5F-4969-BA3F-EB2AABC353BE}</x14:id>
        </ext>
      </extLst>
    </cfRule>
  </conditionalFormatting>
  <conditionalFormatting sqref="G5:W6 G15:W27 G14 V14:W14 G28:K28 G37:O37 G8:W13 G7 P7:W7 X5:AB7 G38:AB39 AC5:AD6 X12:AB27 G29:AB36 X11 AB8:AB11">
    <cfRule type="expression" dxfId="2" priority="25">
      <formula>G$6=$B$4</formula>
    </cfRule>
  </conditionalFormatting>
  <conditionalFormatting sqref="G12:AD13 G15:AD27 G8:W10 G29:AD36 J38:AD39 G11:X11 AB8:AD11">
    <cfRule type="expression" dxfId="1" priority="8">
      <formula>AND(G$5 &gt;= $C8, G$5 &lt;= $D8)</formula>
    </cfRule>
  </conditionalFormatting>
  <conditionalFormatting sqref="G7 G14:I14 G28:Q28 Q14:AD14 I7:AD7 Z28:AD28 G37:Z37 AB37:AD37">
    <cfRule type="expression" dxfId="0" priority="1">
      <formula>AND(G$5&gt;=$C7, G$5&lt;=$D7)</formula>
    </cfRule>
  </conditionalFormatting>
  <pageMargins left="0.7" right="0.7" top="0.75" bottom="0.75" header="0.3" footer="0.3"/>
  <pageSetup paperSize="9"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0D040-DF5F-4969-BA3F-EB2AABC35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2025-03-14T08:58:51Z</dcterms:modified>
</cp:coreProperties>
</file>